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Enivid\Desktop\"/>
    </mc:Choice>
  </mc:AlternateContent>
  <xr:revisionPtr revIDLastSave="0" documentId="13_ncr:1_{9FA1283E-F9F2-4C0A-B537-C83F313B71A9}" xr6:coauthVersionLast="45" xr6:coauthVersionMax="45" xr10:uidLastSave="{00000000-0000-0000-0000-000000000000}"/>
  <bookViews>
    <workbookView xWindow="-120" yWindow="-120" windowWidth="57840" windowHeight="23640" activeTab="2" xr2:uid="{00000000-000D-0000-FFFF-FFFF00000000}"/>
  </bookViews>
  <sheets>
    <sheet name="Welcome Screen" sheetId="4" r:id="rId1"/>
    <sheet name="Trade Journal" sheetId="3" r:id="rId2"/>
    <sheet name="Currency Pairs" sheetId="2" r:id="rId3"/>
    <sheet name="Analysis" sheetId="5" r:id="rId4"/>
  </sheets>
  <definedNames>
    <definedName name="AccProfit" localSheetId="3">OFFSET(Analysis!$Y$2,0,0,COUNT(Analysis!$Y:$Y)+COUNTIF(Analysis!$Y:$Y,"?*")-1)</definedName>
    <definedName name="Profit" localSheetId="3">OFFSET(Analysis!$X$2,0,0,COUNT(Analysis!$X:$X)+COUNTIF(Analysis!$X:$X,"?*")-1)</definedName>
    <definedName name="Trades" localSheetId="3">OFFSET(Analysis!$T$2,0,0,COUNTA(Analysis!$T:$T)-1)</definedName>
  </definedNames>
  <calcPr calcId="181029" iterate="1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1" i="3" l="1"/>
  <c r="S21" i="3"/>
  <c r="O21" i="3"/>
  <c r="N21" i="3"/>
  <c r="J21" i="3"/>
  <c r="V20" i="3"/>
  <c r="S20" i="3"/>
  <c r="O20" i="3"/>
  <c r="N20" i="3"/>
  <c r="J20" i="3"/>
  <c r="A20" i="3"/>
  <c r="Y1003" i="5"/>
  <c r="Y1002" i="5"/>
  <c r="A21" i="3" l="1"/>
  <c r="A7" i="3" l="1"/>
  <c r="A8" i="3" s="1"/>
  <c r="A9" i="3" l="1"/>
  <c r="AD1002" i="5"/>
  <c r="T142" i="5" a="1"/>
  <c r="T15" i="5" a="1"/>
  <c r="T189" i="5" a="1"/>
  <c r="T233" i="5" a="1"/>
  <c r="T171" i="5" a="1"/>
  <c r="T201" i="5" a="1"/>
  <c r="T350" i="5" a="1"/>
  <c r="T526" i="5" a="1"/>
  <c r="T410" i="5" a="1"/>
  <c r="T943" i="5" a="1"/>
  <c r="T910" i="5" a="1"/>
  <c r="T670" i="5" a="1"/>
  <c r="T785" i="5" a="1"/>
  <c r="T748" i="5" a="1"/>
  <c r="T882" i="5" a="1"/>
  <c r="T1001" i="5" a="1"/>
  <c r="T148" i="5" a="1"/>
  <c r="T22" i="5" a="1"/>
  <c r="T200" i="5" a="1"/>
  <c r="T276" i="5" a="1"/>
  <c r="T196" i="5" a="1"/>
  <c r="T244" i="5" a="1"/>
  <c r="T359" i="5" a="1"/>
  <c r="T531" i="5" a="1"/>
  <c r="T477" i="5" a="1"/>
  <c r="T961" i="5" a="1"/>
  <c r="T378" i="5" a="1"/>
  <c r="T678" i="5" a="1"/>
  <c r="T801" i="5" a="1"/>
  <c r="T754" i="5" a="1"/>
  <c r="T955" i="5" a="1"/>
  <c r="T33" i="5" a="1"/>
  <c r="T241" i="5" a="1"/>
  <c r="T74" i="5" a="1"/>
  <c r="T259" i="5" a="1"/>
  <c r="T443" i="5" a="1"/>
  <c r="T449" i="5" a="1"/>
  <c r="T482" i="5" a="1"/>
  <c r="T589" i="5" a="1"/>
  <c r="T474" i="5" a="1"/>
  <c r="T956" i="5" a="1"/>
  <c r="T852" i="5" a="1"/>
  <c r="T999" i="5" a="1"/>
  <c r="T115" i="5" a="1"/>
  <c r="T299" i="5" a="1"/>
  <c r="T169" i="5" a="1"/>
  <c r="T17" i="5" a="1"/>
  <c r="T461" i="5" a="1"/>
  <c r="T439" i="5" a="1"/>
  <c r="T445" i="5" a="1"/>
  <c r="T501" i="5" a="1"/>
  <c r="T569" i="5" a="1"/>
  <c r="T513" i="5" a="1"/>
  <c r="T675" i="5" a="1"/>
  <c r="T805" i="5" a="1"/>
  <c r="T774" i="5" a="1"/>
  <c r="T986" i="5" a="1"/>
  <c r="T855" i="5" a="1"/>
  <c r="T309" i="5" a="1"/>
  <c r="T193" i="5" a="1"/>
  <c r="T29" i="5" a="1"/>
  <c r="T211" i="5" a="1"/>
  <c r="T393" i="5" a="1"/>
  <c r="T403" i="5" a="1"/>
  <c r="T432" i="5" a="1"/>
  <c r="T500" i="5" a="1"/>
  <c r="T591" i="5" a="1"/>
  <c r="T906" i="5" a="1"/>
  <c r="T810" i="5" a="1"/>
  <c r="T903" i="5" a="1"/>
  <c r="T798" i="5" a="1"/>
  <c r="T612" i="5" a="1"/>
  <c r="T614" i="5" a="1"/>
  <c r="T648" i="5" a="1"/>
  <c r="T52" i="5" a="1"/>
  <c r="T268" i="5" a="1"/>
  <c r="T99" i="5" a="1"/>
  <c r="T286" i="5" a="1"/>
  <c r="T466" i="5" a="1"/>
  <c r="T472" i="5" a="1"/>
  <c r="T505" i="5" a="1"/>
  <c r="T637" i="5" a="1"/>
  <c r="T549" i="5" a="1"/>
  <c r="T979" i="5" a="1"/>
  <c r="T888" i="5" a="1"/>
  <c r="T856" i="5" a="1"/>
  <c r="T628" i="5" a="1"/>
  <c r="T690" i="5" a="1"/>
  <c r="T717" i="5" a="1"/>
  <c r="T197" i="5" a="1"/>
  <c r="T85" i="5" a="1"/>
  <c r="T247" i="5" a="1"/>
  <c r="T203" i="5" a="1"/>
  <c r="T404" i="5" a="1"/>
  <c r="T625" i="5" a="1"/>
  <c r="T803" i="5" a="1"/>
  <c r="T312" i="5" a="1"/>
  <c r="T36" i="5" a="1"/>
  <c r="T419" i="5" a="1"/>
  <c r="T853" i="5" a="1"/>
  <c r="T913" i="5" a="1"/>
  <c r="T413" i="5" a="1"/>
  <c r="T302" i="5" a="1"/>
  <c r="T669" i="5" a="1"/>
  <c r="T529" i="5" a="1"/>
  <c r="T639" i="5" a="1"/>
  <c r="T860" i="5" a="1"/>
  <c r="T120" i="5" a="1"/>
  <c r="T185" i="5" a="1"/>
  <c r="T593" i="5" a="1"/>
  <c r="T407" i="5" a="1"/>
  <c r="T212" i="5" a="1"/>
  <c r="T520" i="5" a="1"/>
  <c r="T662" i="5" a="1"/>
  <c r="T673" i="5" a="1"/>
  <c r="T26" i="5" a="1"/>
  <c r="T214" i="5" a="1"/>
  <c r="T79" i="5" a="1"/>
  <c r="T253" i="5" a="1"/>
  <c r="T374" i="5" a="1"/>
  <c r="T348" i="5" a="1"/>
  <c r="T358" i="5" a="1"/>
  <c r="T414" i="5" a="1"/>
  <c r="T568" i="5" a="1"/>
  <c r="T534" i="5" a="1"/>
  <c r="T341" i="5" a="1"/>
  <c r="T643" i="5" a="1"/>
  <c r="T715" i="5" a="1"/>
  <c r="T899" i="5" a="1"/>
  <c r="T791" i="5" a="1"/>
  <c r="T946" i="5" a="1"/>
  <c r="T32" i="5" a="1"/>
  <c r="T219" i="5" a="1"/>
  <c r="T86" i="5" a="1"/>
  <c r="T264" i="5" a="1"/>
  <c r="T383" i="5" a="1"/>
  <c r="T357" i="5" a="1"/>
  <c r="T367" i="5" a="1"/>
  <c r="T423" i="5" a="1"/>
  <c r="T574" i="5" a="1"/>
  <c r="T539" i="5" a="1"/>
  <c r="T561" i="5" a="1"/>
  <c r="T660" i="5" a="1"/>
  <c r="T720" i="5" a="1"/>
  <c r="T908" i="5" a="1"/>
  <c r="T796" i="5" a="1"/>
  <c r="T702" i="5" a="1"/>
  <c r="T97" i="5" a="1"/>
  <c r="T305" i="5" a="1"/>
  <c r="T138" i="5" a="1"/>
  <c r="T37" i="5" a="1"/>
  <c r="T507" i="5" a="1"/>
  <c r="T24" i="5" a="1"/>
  <c r="T184" i="5" a="1"/>
  <c r="T392" i="5" a="1"/>
  <c r="T629" i="5" a="1"/>
  <c r="T858" i="5" a="1"/>
  <c r="T966" i="5" a="1"/>
  <c r="T610" i="5" a="1"/>
  <c r="T179" i="5" a="1"/>
  <c r="T59" i="5" a="1"/>
  <c r="T226" i="5" a="1"/>
  <c r="T81" i="5" a="1"/>
  <c r="T63" i="5" a="1"/>
  <c r="T44" i="5" a="1"/>
  <c r="T153" i="5" a="1"/>
  <c r="T524" i="5" a="1"/>
  <c r="T313" i="5" a="1"/>
  <c r="T667" i="5" a="1"/>
  <c r="T719" i="5" a="1"/>
  <c r="T907" i="5" a="1"/>
  <c r="T816" i="5" a="1"/>
  <c r="T918" i="5" a="1"/>
  <c r="T977" i="5" a="1"/>
  <c r="T46" i="5" a="1"/>
  <c r="T257" i="5" a="1"/>
  <c r="T93" i="5" a="1"/>
  <c r="T275" i="5" a="1"/>
  <c r="T457" i="5" a="1"/>
  <c r="T467" i="5" a="1"/>
  <c r="T496" i="5" a="1"/>
  <c r="T621" i="5" a="1"/>
  <c r="T533" i="5" a="1"/>
  <c r="T970" i="5" a="1"/>
  <c r="T874" i="5" a="1"/>
  <c r="T814" i="5" a="1"/>
  <c r="T611" i="5" a="1"/>
  <c r="T684" i="5" a="1"/>
  <c r="T701" i="5" a="1"/>
  <c r="T992" i="5" a="1"/>
  <c r="T116" i="5" a="1"/>
  <c r="T332" i="5" a="1"/>
  <c r="T163" i="5" a="1"/>
  <c r="T139" i="5" a="1"/>
  <c r="T69" i="5" a="1"/>
  <c r="T101" i="5" a="1"/>
  <c r="T292" i="5" a="1"/>
  <c r="T510" i="5" a="1"/>
  <c r="T677" i="5" a="1"/>
  <c r="T897" i="5" a="1"/>
  <c r="T787" i="5" a="1"/>
  <c r="T644" i="5" a="1"/>
  <c r="T737" i="5" a="1"/>
  <c r="T732" i="5" a="1"/>
  <c r="T845" i="5" a="1"/>
  <c r="T261" i="5" a="1"/>
  <c r="T149" i="5" a="1"/>
  <c r="T311" i="5" a="1"/>
  <c r="T73" i="5" a="1"/>
  <c r="T450" i="5" a="1"/>
  <c r="T820" i="5" a="1"/>
  <c r="T738" i="5" a="1"/>
  <c r="T503" i="5" a="1"/>
  <c r="T291" i="5" a="1"/>
  <c r="T653" i="5" a="1"/>
  <c r="T896" i="5" a="1"/>
  <c r="T604" i="5" a="1"/>
  <c r="T933" i="5" a="1"/>
  <c r="T493" i="5" a="1"/>
  <c r="T633" i="5" a="1"/>
  <c r="T795" i="5" a="1"/>
  <c r="T861" i="5" a="1"/>
  <c r="T964" i="5" a="1"/>
  <c r="T121" i="5" a="1"/>
  <c r="T713" i="5" a="1"/>
  <c r="T890" i="5" a="1"/>
  <c r="T571" i="5" a="1"/>
  <c r="T191" i="5" a="1"/>
  <c r="T522" i="5" a="1"/>
  <c r="T843" i="5" a="1"/>
  <c r="T900" i="5" a="1"/>
  <c r="T164" i="5" a="1"/>
  <c r="T583" i="5" a="1"/>
  <c r="T994" i="5" a="1"/>
  <c r="T760" i="5" a="1"/>
  <c r="T90" i="5" a="1"/>
  <c r="T278" i="5" a="1"/>
  <c r="T143" i="5" a="1"/>
  <c r="T317" i="5" a="1"/>
  <c r="T438" i="5" a="1"/>
  <c r="T412" i="5" a="1"/>
  <c r="T422" i="5" a="1"/>
  <c r="T478" i="5" a="1"/>
  <c r="T521" i="5" a="1"/>
  <c r="T576" i="5" a="1"/>
  <c r="T642" i="5" a="1"/>
  <c r="T757" i="5" a="1"/>
  <c r="T758" i="5" a="1"/>
  <c r="T963" i="5" a="1"/>
  <c r="T834" i="5" a="1"/>
  <c r="T598" i="5" a="1"/>
  <c r="T96" i="5" a="1"/>
  <c r="T283" i="5" a="1"/>
  <c r="T150" i="5" a="1"/>
  <c r="T328" i="5" a="1"/>
  <c r="T447" i="5" a="1"/>
  <c r="T421" i="5" a="1"/>
  <c r="T431" i="5" a="1"/>
  <c r="T487" i="5" a="1"/>
  <c r="T537" i="5" a="1"/>
  <c r="T582" i="5" a="1"/>
  <c r="T651" i="5" a="1"/>
  <c r="T773" i="5" a="1"/>
  <c r="T763" i="5" a="1"/>
  <c r="T972" i="5" a="1"/>
  <c r="T839" i="5" a="1"/>
  <c r="T3" i="5" a="1"/>
  <c r="T161" i="5" a="1"/>
  <c r="T28" i="5" a="1"/>
  <c r="T205" i="5" a="1"/>
  <c r="T297" i="5" a="1"/>
  <c r="T217" i="5" a="1"/>
  <c r="T265" i="5" a="1"/>
  <c r="T364" i="5" a="1"/>
  <c r="T536" i="5" a="1"/>
  <c r="T495" i="5" a="1"/>
  <c r="T975" i="5" a="1"/>
  <c r="T590" i="5" a="1"/>
  <c r="T683" i="5" a="1"/>
  <c r="T240" i="5" a="1"/>
  <c r="T123" i="5" a="1"/>
  <c r="T290" i="5" a="1"/>
  <c r="T145" i="5" a="1"/>
  <c r="T315" i="5" a="1"/>
  <c r="T303" i="5" a="1"/>
  <c r="T363" i="5" a="1"/>
  <c r="T567" i="5" a="1"/>
  <c r="T543" i="5" a="1"/>
  <c r="T793" i="5" a="1"/>
  <c r="T762" i="5" a="1"/>
  <c r="T971" i="5" a="1"/>
  <c r="T880" i="5" a="1"/>
  <c r="T712" i="5" a="1"/>
  <c r="T792" i="5" a="1"/>
  <c r="T110" i="5" a="1"/>
  <c r="T321" i="5" a="1"/>
  <c r="T157" i="5" a="1"/>
  <c r="T114" i="5" a="1"/>
  <c r="T43" i="5" a="1"/>
  <c r="T75" i="5" a="1"/>
  <c r="T249" i="5" a="1"/>
  <c r="T486" i="5" a="1"/>
  <c r="T661" i="5" a="1"/>
  <c r="T879" i="5" a="1"/>
  <c r="T998" i="5" a="1"/>
  <c r="T627" i="5" a="1"/>
  <c r="T721" i="5" a="1"/>
  <c r="T727" i="5" a="1"/>
  <c r="T829" i="5" a="1"/>
  <c r="T6" i="5" a="1"/>
  <c r="T180" i="5" a="1"/>
  <c r="T54" i="5" a="1"/>
  <c r="T232" i="5" a="1"/>
  <c r="T351" i="5" a="1"/>
  <c r="T318" i="5" a="1"/>
  <c r="T330" i="5" a="1"/>
  <c r="T391" i="5" a="1"/>
  <c r="T552" i="5" a="1"/>
  <c r="T518" i="5" a="1"/>
  <c r="T819" i="5" a="1"/>
  <c r="T618" i="5" a="1"/>
  <c r="T699" i="5" a="1"/>
  <c r="T865" i="5" a="1"/>
  <c r="T775" i="5" a="1"/>
  <c r="T923" i="5" a="1"/>
  <c r="T325" i="5" a="1"/>
  <c r="T209" i="5" a="1"/>
  <c r="T42" i="5" a="1"/>
  <c r="T248" i="5" a="1"/>
  <c r="T460" i="5" a="1"/>
  <c r="T725" i="5" a="1"/>
  <c r="T844" i="5" a="1"/>
  <c r="T953" i="5" a="1"/>
  <c r="T484" i="5" a="1"/>
  <c r="T617" i="5" a="1"/>
  <c r="T790" i="5" a="1"/>
  <c r="T813" i="5" a="1"/>
  <c r="T752" i="5" a="1"/>
  <c r="T480" i="5" a="1"/>
  <c r="T581" i="5" a="1"/>
  <c r="T919" i="5" a="1"/>
  <c r="T996" i="5" a="1"/>
  <c r="T272" i="5" a="1"/>
  <c r="T152" i="5" a="1"/>
  <c r="T911" i="5" a="1"/>
  <c r="T968" i="5" a="1"/>
  <c r="T990" i="5" a="1"/>
  <c r="T146" i="5" a="1"/>
  <c r="T334" i="5" a="1"/>
  <c r="T636" i="5" a="1"/>
  <c r="T426" i="5" a="1"/>
  <c r="T356" i="5" a="1"/>
  <c r="T558" i="5" a="1"/>
  <c r="T704" i="5" a="1"/>
  <c r="T685" i="5" a="1"/>
  <c r="T154" i="5" a="1"/>
  <c r="T34" i="5" a="1"/>
  <c r="T199" i="5" a="1"/>
  <c r="T55" i="5" a="1"/>
  <c r="T502" i="5" a="1"/>
  <c r="T476" i="5" a="1"/>
  <c r="T76" i="5" a="1"/>
  <c r="T213" i="5" a="1"/>
  <c r="T98" i="5" a="1"/>
  <c r="T263" i="5" a="1"/>
  <c r="T119" i="5" a="1"/>
  <c r="T234" i="5" a="1"/>
  <c r="T218" i="5" a="1"/>
  <c r="T340" i="5" a="1"/>
  <c r="T551" i="5" a="1"/>
  <c r="T527" i="5" a="1"/>
  <c r="T745" i="5" a="1"/>
  <c r="T746" i="5" a="1"/>
  <c r="T948" i="5" a="1"/>
  <c r="T848" i="5" a="1"/>
  <c r="T1000" i="5" a="1"/>
  <c r="T723" i="5" a="1"/>
  <c r="T887" i="5" a="1"/>
  <c r="T224" i="5" a="1"/>
  <c r="T104" i="5" a="1"/>
  <c r="T274" i="5" a="1"/>
  <c r="T126" i="5" a="1"/>
  <c r="T255" i="5" a="1"/>
  <c r="T239" i="5" a="1"/>
  <c r="T345" i="5" a="1"/>
  <c r="T556" i="5" a="1"/>
  <c r="T532" i="5" a="1"/>
  <c r="T761" i="5" a="1"/>
  <c r="T751" i="5" a="1"/>
  <c r="T957" i="5" a="1"/>
  <c r="T859" i="5" a="1"/>
  <c r="T680" i="5" a="1"/>
  <c r="T739" i="5" a="1"/>
  <c r="T109" i="5" a="1"/>
  <c r="T294" i="5" a="1"/>
  <c r="T156" i="5" a="1"/>
  <c r="T333" i="5" a="1"/>
  <c r="T452" i="5" a="1"/>
  <c r="T430" i="5" a="1"/>
  <c r="T436" i="5" a="1"/>
  <c r="T492" i="5" a="1"/>
  <c r="T553" i="5" a="1"/>
  <c r="T207" i="5" a="1"/>
  <c r="T659" i="5" a="1"/>
  <c r="T789" i="5" a="1"/>
  <c r="T768" i="5" a="1"/>
  <c r="T39" i="5" a="1"/>
  <c r="T252" i="5" a="1"/>
  <c r="T80" i="5" a="1"/>
  <c r="T270" i="5" a="1"/>
  <c r="T448" i="5" a="1"/>
  <c r="T458" i="5" a="1"/>
  <c r="T491" i="5" a="1"/>
  <c r="T605" i="5" a="1"/>
  <c r="T517" i="5" a="1"/>
  <c r="T965" i="5" a="1"/>
  <c r="T863" i="5" a="1"/>
  <c r="T766" i="5" a="1"/>
  <c r="T603" i="5" a="1"/>
  <c r="T679" i="5" a="1"/>
  <c r="T58" i="5" a="1"/>
  <c r="T246" i="5" a="1"/>
  <c r="T111" i="5" a="1"/>
  <c r="T285" i="5" a="1"/>
  <c r="T406" i="5" a="1"/>
  <c r="T380" i="5" a="1"/>
  <c r="T390" i="5" a="1"/>
  <c r="T446" i="5" a="1"/>
  <c r="T360" i="5" a="1"/>
  <c r="T555" i="5" a="1"/>
  <c r="T608" i="5" a="1"/>
  <c r="T693" i="5" a="1"/>
  <c r="T736" i="5" a="1"/>
  <c r="T931" i="5" a="1"/>
  <c r="T812" i="5" a="1"/>
  <c r="T978" i="5" a="1"/>
  <c r="T128" i="5" a="1"/>
  <c r="T8" i="5" a="1"/>
  <c r="T182" i="5" a="1"/>
  <c r="T30" i="5" a="1"/>
  <c r="T479" i="5" a="1"/>
  <c r="T453" i="5" a="1"/>
  <c r="T463" i="5" a="1"/>
  <c r="T346" i="5" a="1"/>
  <c r="T601" i="5" a="1"/>
  <c r="T615" i="5" a="1"/>
  <c r="T687" i="5" a="1"/>
  <c r="T837" i="5" a="1"/>
  <c r="T784" i="5" a="1"/>
  <c r="T850" i="5" a="1"/>
  <c r="T876" i="5" a="1"/>
  <c r="T782" i="5" a="1"/>
  <c r="T129" i="5" a="1"/>
  <c r="T337" i="5" a="1"/>
  <c r="T170" i="5" a="1"/>
  <c r="T420" i="5" a="1"/>
  <c r="T488" i="5" a="1"/>
  <c r="T747" i="5" a="1"/>
  <c r="T749" i="5" a="1"/>
  <c r="T83" i="5" a="1"/>
  <c r="T462" i="5" a="1"/>
  <c r="T624" i="5" a="1"/>
  <c r="T817" i="5" a="1"/>
  <c r="T734" i="5" a="1"/>
  <c r="T208" i="5" a="1"/>
  <c r="T490" i="5" a="1"/>
  <c r="T997" i="5" a="1"/>
  <c r="T904" i="5" a="1"/>
  <c r="T587" i="5" a="1"/>
  <c r="T322" i="5" a="1"/>
  <c r="T323" i="5" a="1"/>
  <c r="T835" i="5" a="1"/>
  <c r="T786" i="5" a="1"/>
  <c r="T7" i="5" a="1"/>
  <c r="T178" i="5" a="1"/>
  <c r="T929" i="5" a="1"/>
  <c r="T982" i="5" a="1"/>
  <c r="T769" i="5" a="1"/>
  <c r="T336" i="5" a="1"/>
  <c r="T523" i="5" a="1"/>
  <c r="T646" i="5" a="1"/>
  <c r="T631" i="5" a="1"/>
  <c r="T135" i="5" a="1"/>
  <c r="T349" i="5" a="1"/>
  <c r="T905" i="5" a="1"/>
  <c r="T776" i="5" a="1"/>
  <c r="T137" i="5" a="1"/>
  <c r="T100" i="5" a="1"/>
  <c r="T930" i="5" a="1"/>
  <c r="T277" i="5" a="1"/>
  <c r="T162" i="5" a="1"/>
  <c r="T327" i="5" a="1"/>
  <c r="T183" i="5" a="1"/>
  <c r="T361" i="5" a="1"/>
  <c r="T371" i="5" a="1"/>
  <c r="T400" i="5" a="1"/>
  <c r="T250" i="5" a="1"/>
  <c r="T570" i="5" a="1"/>
  <c r="T873" i="5" a="1"/>
  <c r="T788" i="5" a="1"/>
  <c r="T854" i="5" a="1"/>
  <c r="T958" i="5" a="1"/>
  <c r="T846" i="5" a="1"/>
  <c r="T545" i="5" a="1"/>
  <c r="T2" i="5" a="1"/>
  <c r="T288" i="5" a="1"/>
  <c r="T168" i="5" a="1"/>
  <c r="T338" i="5" a="1"/>
  <c r="T190" i="5" a="1"/>
  <c r="T370" i="5" a="1"/>
  <c r="T376" i="5" a="1"/>
  <c r="T409" i="5" a="1"/>
  <c r="T387" i="5" a="1"/>
  <c r="T575" i="5" a="1"/>
  <c r="T883" i="5" a="1"/>
  <c r="T794" i="5" a="1"/>
  <c r="T864" i="5" a="1"/>
  <c r="T976" i="5" a="1"/>
  <c r="T878" i="5" a="1"/>
  <c r="T584" i="5" a="1"/>
  <c r="T173" i="5" a="1"/>
  <c r="T53" i="5" a="1"/>
  <c r="T215" i="5" a="1"/>
  <c r="T68" i="5" a="1"/>
  <c r="T38" i="5" a="1"/>
  <c r="T494" i="5" a="1"/>
  <c r="T127" i="5" a="1"/>
  <c r="T519" i="5" a="1"/>
  <c r="T134" i="5" a="1"/>
  <c r="T658" i="5" a="1"/>
  <c r="T714" i="5" a="1"/>
  <c r="T898" i="5" a="1"/>
  <c r="T811" i="5" a="1"/>
  <c r="T103" i="5" a="1"/>
  <c r="T316" i="5" a="1"/>
  <c r="T144" i="5" a="1"/>
  <c r="T88" i="5" a="1"/>
  <c r="T18" i="5" a="1"/>
  <c r="T50" i="5" a="1"/>
  <c r="T228" i="5" a="1"/>
  <c r="T465" i="5" a="1"/>
  <c r="T645" i="5" a="1"/>
  <c r="T868" i="5" a="1"/>
  <c r="T984" i="5" a="1"/>
  <c r="T619" i="5" a="1"/>
  <c r="T705" i="5" a="1"/>
  <c r="T722" i="5" a="1"/>
  <c r="T122" i="5" a="1"/>
  <c r="T310" i="5" a="1"/>
  <c r="T175" i="5" a="1"/>
  <c r="T23" i="5" a="1"/>
  <c r="T470" i="5" a="1"/>
  <c r="T444" i="5" a="1"/>
  <c r="T454" i="5" a="1"/>
  <c r="T31" i="5" a="1"/>
  <c r="T585" i="5" a="1"/>
  <c r="T607" i="5" a="1"/>
  <c r="T682" i="5" a="1"/>
  <c r="T821" i="5" a="1"/>
  <c r="T779" i="5" a="1"/>
  <c r="T995" i="5" a="1"/>
  <c r="T866" i="5" a="1"/>
  <c r="T640" i="5" a="1"/>
  <c r="T192" i="5" a="1"/>
  <c r="T72" i="5" a="1"/>
  <c r="T242" i="5" a="1"/>
  <c r="T94" i="5" a="1"/>
  <c r="T140" i="5" a="1"/>
  <c r="T95" i="5" a="1"/>
  <c r="T223" i="5" a="1"/>
  <c r="T535" i="5" a="1"/>
  <c r="T511" i="5" a="1"/>
  <c r="T697" i="5" a="1"/>
  <c r="T730" i="5" a="1"/>
  <c r="T925" i="5" a="1"/>
  <c r="T827" i="5" a="1"/>
  <c r="T950" i="5" a="1"/>
  <c r="T666" i="5" a="1"/>
  <c r="T13" i="5" a="1"/>
  <c r="T198" i="5" a="1"/>
  <c r="T60" i="5" a="1"/>
  <c r="T237" i="5" a="1"/>
  <c r="T411" i="5" a="1"/>
  <c r="T159" i="5" a="1"/>
  <c r="T944" i="5" a="1"/>
  <c r="T941" i="5" a="1"/>
  <c r="T147" i="5" a="1"/>
  <c r="T481" i="5" a="1"/>
  <c r="T988" i="5" a="1"/>
  <c r="T871" i="5" a="1"/>
  <c r="T647" i="5" a="1"/>
  <c r="T91" i="5" a="1"/>
  <c r="T25" i="5" a="1"/>
  <c r="T698" i="5" a="1"/>
  <c r="T638" i="5" a="1"/>
  <c r="T238" i="5" a="1"/>
  <c r="T540" i="5" a="1"/>
  <c r="T691" i="5" a="1"/>
  <c r="T14" i="5" a="1"/>
  <c r="T425" i="5" a="1"/>
  <c r="T271" i="5" a="1"/>
  <c r="T836" i="5" a="1"/>
  <c r="T881" i="5" a="1"/>
  <c r="T606" i="5" a="1"/>
  <c r="T67" i="5" a="1"/>
  <c r="T485" i="5" a="1"/>
  <c r="T355" i="5" a="1"/>
  <c r="T842" i="5" a="1"/>
  <c r="T895" i="5" a="1"/>
  <c r="T293" i="5" a="1"/>
  <c r="T132" i="5" a="1"/>
  <c r="T372" i="5" a="1"/>
  <c r="T580" i="5" a="1"/>
  <c r="T962" i="5" a="1"/>
  <c r="T187" i="5" a="1"/>
  <c r="T397" i="5" a="1"/>
  <c r="T373" i="5" a="1"/>
  <c r="T901" i="5" a="1"/>
  <c r="T731" i="5" a="1"/>
  <c r="T186" i="5" a="1"/>
  <c r="T221" i="5" a="1"/>
  <c r="T329" i="5" a="1"/>
  <c r="T401" i="5" a="1"/>
  <c r="T609" i="5" a="1"/>
  <c r="T728" i="5" a="1"/>
  <c r="T256" i="5" a="1"/>
  <c r="T296" i="5" a="1"/>
  <c r="T408" i="5" a="1"/>
  <c r="T554" i="5" a="1"/>
  <c r="T709" i="5" a="1"/>
  <c r="T620" i="5" a="1"/>
  <c r="T262" i="5" a="1"/>
  <c r="T227" i="5" a="1"/>
  <c r="T981" i="5" a="1"/>
  <c r="T468" i="5" a="1"/>
  <c r="T973" i="5" a="1"/>
  <c r="T456" i="5" a="1"/>
  <c r="T459" i="5" a="1"/>
  <c r="T735" i="5" a="1"/>
  <c r="T48" i="5" a="1"/>
  <c r="T862" i="5" a="1"/>
  <c r="T71" i="5" a="1"/>
  <c r="T559" i="5" a="1"/>
  <c r="T700" i="5" a="1"/>
  <c r="T937" i="5" a="1"/>
  <c r="T362" i="5" a="1"/>
  <c r="T783" i="5" a="1"/>
  <c r="T828" i="5" a="1"/>
  <c r="T741" i="5" a="1"/>
  <c r="T395" i="5" a="1"/>
  <c r="T928" i="5" a="1"/>
  <c r="T733" i="5" a="1"/>
  <c r="T867" i="5" a="1"/>
  <c r="T546" i="5" a="1"/>
  <c r="T689" i="5" a="1"/>
  <c r="T498" i="5" a="1"/>
  <c r="T235" i="5" a="1"/>
  <c r="T70" i="5" a="1"/>
  <c r="T344" i="5" a="1"/>
  <c r="T759" i="5" a="1"/>
  <c r="T718" i="5" a="1"/>
  <c r="T541" i="5" a="1"/>
  <c r="T78" i="5" a="1"/>
  <c r="T489" i="5" a="1"/>
  <c r="T649" i="5" a="1"/>
  <c r="T934" i="5" a="1"/>
  <c r="T655" i="5" a="1"/>
  <c r="T160" i="5" a="1"/>
  <c r="T131" i="5" a="1"/>
  <c r="T440" i="5" a="1"/>
  <c r="T665" i="5" a="1"/>
  <c r="T952" i="5" a="1"/>
  <c r="T663" i="5" a="1"/>
  <c r="T230" i="5" a="1"/>
  <c r="T195" i="5" a="1"/>
  <c r="T354" i="5" a="1"/>
  <c r="T544" i="5" a="1"/>
  <c r="T875" i="5" a="1"/>
  <c r="T41" i="5" a="1"/>
  <c r="T384" i="5" a="1"/>
  <c r="T437" i="5" a="1"/>
  <c r="T993" i="5" a="1"/>
  <c r="T755" i="5" a="1"/>
  <c r="T245" i="5" a="1"/>
  <c r="T87" i="5" a="1"/>
  <c r="T319" i="5" a="1"/>
  <c r="T548" i="5" a="1"/>
  <c r="T916" i="5" a="1"/>
  <c r="T770" i="5" a="1"/>
  <c r="T320" i="5" a="1"/>
  <c r="T158" i="5" a="1"/>
  <c r="T399" i="5" a="1"/>
  <c r="T596" i="5" a="1"/>
  <c r="T989" i="5" a="1"/>
  <c r="T818" i="5" a="1"/>
  <c r="T21" i="5" a="1"/>
  <c r="T398" i="5" a="1"/>
  <c r="T497" i="5" a="1"/>
  <c r="T56" i="5" a="1"/>
  <c r="T840" i="5" a="1"/>
  <c r="T632" i="5" a="1"/>
  <c r="T826" i="5" a="1"/>
  <c r="T652" i="5" a="1"/>
  <c r="T113" i="5" a="1"/>
  <c r="T939" i="5" a="1"/>
  <c r="T284" i="5" a="1"/>
  <c r="T841" i="5" a="1"/>
  <c r="T823" i="5" a="1"/>
  <c r="T797" i="5" a="1"/>
  <c r="T635" i="5" a="1"/>
  <c r="T743" i="5" a="1"/>
  <c r="T710" i="5" a="1"/>
  <c r="T266" i="5" a="1"/>
  <c r="T870" i="5" a="1"/>
  <c r="T654" i="5" a="1"/>
  <c r="T229" i="5" a="1"/>
  <c r="T688" i="5" a="1"/>
  <c r="T35" i="5" a="1"/>
  <c r="T19" i="5" a="1"/>
  <c r="T516" i="5" a="1"/>
  <c r="T716" i="5" a="1"/>
  <c r="T225" i="5" a="1"/>
  <c r="T435" i="5" a="1"/>
  <c r="T369" i="5" a="1"/>
  <c r="T884" i="5" a="1"/>
  <c r="T706" i="5" a="1"/>
  <c r="T20" i="5" a="1"/>
  <c r="T62" i="5" a="1"/>
  <c r="T504" i="5" a="1"/>
  <c r="T442" i="5" a="1"/>
  <c r="T893" i="5" a="1"/>
  <c r="T711" i="5" a="1"/>
  <c r="T117" i="5" a="1"/>
  <c r="T388" i="5" a="1"/>
  <c r="T418" i="5" a="1"/>
  <c r="T777" i="5" a="1"/>
  <c r="T726" i="5" a="1"/>
  <c r="T105" i="5" a="1"/>
  <c r="T260" i="5" a="1"/>
  <c r="T483" i="5" a="1"/>
  <c r="T599" i="5" a="1"/>
  <c r="T833" i="5" a="1"/>
  <c r="T174" i="5" a="1"/>
  <c r="T151" i="5" a="1"/>
  <c r="T202" i="5" a="1"/>
  <c r="T512" i="5" a="1"/>
  <c r="T980" i="5" a="1"/>
  <c r="T991" i="5" a="1"/>
  <c r="T251" i="5" a="1"/>
  <c r="T222" i="5" a="1"/>
  <c r="T377" i="5" a="1"/>
  <c r="T560" i="5" a="1"/>
  <c r="T921" i="5" a="1"/>
  <c r="T872" i="5" a="1"/>
  <c r="T273" i="5" a="1"/>
  <c r="T417" i="5" a="1"/>
  <c r="T674" i="5" a="1"/>
  <c r="T565" i="5" a="1"/>
  <c r="T942" i="5" a="1"/>
  <c r="T920" i="5" a="1"/>
  <c r="T155" i="5" a="1"/>
  <c r="T832" i="5" a="1"/>
  <c r="T172" i="5" a="1"/>
  <c r="T917" i="5" a="1"/>
  <c r="T112" i="5" a="1"/>
  <c r="T851" i="5" a="1"/>
  <c r="T909" i="5" a="1"/>
  <c r="T9" i="5" a="1"/>
  <c r="T405" i="5" a="1"/>
  <c r="T838" i="5" a="1"/>
  <c r="T57" i="5" a="1"/>
  <c r="T49" i="5" a="1"/>
  <c r="T707" i="5" a="1"/>
  <c r="T564" i="5" a="1"/>
  <c r="T210" i="5" a="1"/>
  <c r="T385" i="5" a="1"/>
  <c r="T427" i="5" a="1"/>
  <c r="T936" i="5" a="1"/>
  <c r="T65" i="5" a="1"/>
  <c r="T808" i="5" a="1"/>
  <c r="T696" i="5" a="1"/>
  <c r="T289" i="5" a="1"/>
  <c r="T499" i="5" a="1"/>
  <c r="T597" i="5" a="1"/>
  <c r="T967" i="5" a="1"/>
  <c r="T927" i="5" a="1"/>
  <c r="T84" i="5" a="1"/>
  <c r="T254" i="5" a="1"/>
  <c r="T102" i="5" a="1"/>
  <c r="T613" i="5" a="1"/>
  <c r="T985" i="5" a="1"/>
  <c r="T945" i="5" a="1"/>
  <c r="T181" i="5" a="1"/>
  <c r="T298" i="5" a="1"/>
  <c r="T428" i="5" a="1"/>
  <c r="T892" i="5" a="1"/>
  <c r="T4" i="5" a="1"/>
  <c r="T16" i="5" a="1"/>
  <c r="T375" i="5" a="1"/>
  <c r="T542" i="5" a="1"/>
  <c r="T804" i="5" a="1"/>
  <c r="T922" i="5" a="1"/>
  <c r="T66" i="5" a="1"/>
  <c r="T342" i="5" a="1"/>
  <c r="T368" i="5" a="1"/>
  <c r="T681" i="5" a="1"/>
  <c r="T694" i="5" a="1"/>
  <c r="T824" i="5" a="1"/>
  <c r="T136" i="5" a="1"/>
  <c r="T415" i="5" a="1"/>
  <c r="T441" i="5" a="1"/>
  <c r="T825" i="5" a="1"/>
  <c r="T742" i="5" a="1"/>
  <c r="T622" i="5" a="1"/>
  <c r="T124" i="5" a="1"/>
  <c r="T525" i="5" a="1"/>
  <c r="T974" i="5" a="1"/>
  <c r="T692" i="5" a="1"/>
  <c r="T886" i="5" a="1"/>
  <c r="T869" i="5" a="1"/>
  <c r="T165" i="5" a="1"/>
  <c r="T672" i="5" a="1"/>
  <c r="T287" i="5" a="1"/>
  <c r="T695" i="5" a="1"/>
  <c r="T347" i="5" a="1"/>
  <c r="T778" i="5" a="1"/>
  <c r="T960" i="5" a="1"/>
  <c r="T176" i="5" a="1"/>
  <c r="T932" i="5" a="1"/>
  <c r="T339" i="5" a="1"/>
  <c r="T951" i="5" a="1"/>
  <c r="T708" i="5" a="1"/>
  <c r="T314" i="5" a="1"/>
  <c r="T547" i="5" a="1"/>
  <c r="T815" i="5" a="1"/>
  <c r="T740" i="5" a="1"/>
  <c r="T61" i="5" a="1"/>
  <c r="T464" i="5" a="1"/>
  <c r="T641" i="5" a="1"/>
  <c r="T592" i="5" a="1"/>
  <c r="T656" i="5" a="1"/>
  <c r="T40" i="5" a="1"/>
  <c r="T11" i="5" a="1"/>
  <c r="T473" i="5" a="1"/>
  <c r="T650" i="5" a="1"/>
  <c r="T602" i="5" a="1"/>
  <c r="T664" i="5" a="1"/>
  <c r="T92" i="5" a="1"/>
  <c r="T379" i="5" a="1"/>
  <c r="T562" i="5" a="1"/>
  <c r="T588" i="5" a="1"/>
  <c r="T51" i="5" a="1"/>
  <c r="T216" i="5" a="1"/>
  <c r="T394" i="5" a="1"/>
  <c r="T108" i="5" a="1"/>
  <c r="T600" i="5" a="1"/>
  <c r="T594" i="5" a="1"/>
  <c r="T130" i="5" a="1"/>
  <c r="T89" i="5" a="1"/>
  <c r="T382" i="5" a="1"/>
  <c r="T809" i="5" a="1"/>
  <c r="T822" i="5" a="1"/>
  <c r="T914" i="5" a="1"/>
  <c r="T204" i="5" a="1"/>
  <c r="T335" i="5" a="1"/>
  <c r="T455" i="5" a="1"/>
  <c r="T915" i="5" a="1"/>
  <c r="T912" i="5" a="1"/>
  <c r="T987" i="5" a="1"/>
  <c r="T188" i="5" a="1"/>
  <c r="T566" i="5" a="1"/>
  <c r="T595" i="5" a="1"/>
  <c r="T902" i="5" a="1"/>
  <c r="T258" i="5" a="1"/>
  <c r="T885" i="5" a="1"/>
  <c r="T166" i="5" a="1"/>
  <c r="T877" i="5" a="1"/>
  <c r="T331" i="5" a="1"/>
  <c r="T802" i="5" a="1"/>
  <c r="T353" i="5" a="1"/>
  <c r="T626" i="5" a="1"/>
  <c r="T267" i="5" a="1"/>
  <c r="T177" i="5" a="1"/>
  <c r="T563" i="5" a="1"/>
  <c r="T926" i="5" a="1"/>
  <c r="T657" i="5" a="1"/>
  <c r="T780" i="5" a="1"/>
  <c r="T429" i="5" a="1"/>
  <c r="T891" i="5" a="1"/>
  <c r="T269" i="5" a="1"/>
  <c r="T5" i="5" a="1"/>
  <c r="T64" i="5" a="1"/>
  <c r="T753" i="5" a="1"/>
  <c r="T220" i="5" a="1"/>
  <c r="T857" i="5" a="1"/>
  <c r="T125" i="5" a="1"/>
  <c r="T107" i="5" a="1"/>
  <c r="T938" i="5" a="1"/>
  <c r="T800" i="5" a="1"/>
  <c r="T765" i="5" a="1"/>
  <c r="T236" i="5" a="1"/>
  <c r="T12" i="5" a="1"/>
  <c r="T133" i="5" a="1"/>
  <c r="T947" i="5" a="1"/>
  <c r="T806" i="5" a="1"/>
  <c r="T781" i="5" a="1"/>
  <c r="T279" i="5" a="1"/>
  <c r="T366" i="5" a="1"/>
  <c r="T424" i="5" a="1"/>
  <c r="T756" i="5" a="1"/>
  <c r="T304" i="5" a="1"/>
  <c r="T280" i="5" a="1"/>
  <c r="T308" i="5" a="1"/>
  <c r="T586" i="5" a="1"/>
  <c r="T676" i="5" a="1"/>
  <c r="T764" i="5" a="1"/>
  <c r="T47" i="5" a="1"/>
  <c r="T326" i="5" a="1"/>
  <c r="T530" i="5" a="1"/>
  <c r="T771" i="5" a="1"/>
  <c r="T894" i="5" a="1"/>
  <c r="T750" i="5" a="1"/>
  <c r="T118" i="5" a="1"/>
  <c r="T402" i="5" a="1"/>
  <c r="T578" i="5" a="1"/>
  <c r="T616" i="5" a="1"/>
  <c r="T830" i="5" a="1"/>
  <c r="T77" i="5" a="1"/>
  <c r="T106" i="5" a="1"/>
  <c r="T924" i="5" a="1"/>
  <c r="T27" i="5" a="1"/>
  <c r="T623" i="5" a="1"/>
  <c r="T365" i="5" a="1"/>
  <c r="T573" i="5" a="1"/>
  <c r="T668" i="5" a="1"/>
  <c r="T295" i="5" a="1"/>
  <c r="T433" i="5" a="1"/>
  <c r="T475" i="5" a="1"/>
  <c r="T396" i="5" a="1"/>
  <c r="T243" i="5" a="1"/>
  <c r="T508" i="5" a="1"/>
  <c r="T831" i="5" a="1"/>
  <c r="T451" i="5" a="1"/>
  <c r="T686" i="5" a="1"/>
  <c r="T300" i="5" a="1"/>
  <c r="T434" i="5" a="1"/>
  <c r="T514" i="5" a="1"/>
  <c r="T847" i="5" a="1"/>
  <c r="T577" i="5" a="1"/>
  <c r="T45" i="5" a="1"/>
  <c r="T10" i="5" a="1"/>
  <c r="T282" i="5" a="1"/>
  <c r="T579" i="5" a="1"/>
  <c r="T799" i="5" a="1"/>
  <c r="T167" i="5" a="1"/>
  <c r="T206" i="5" a="1"/>
  <c r="T381" i="5" a="1"/>
  <c r="T506" i="5" a="1"/>
  <c r="T889" i="5" a="1"/>
  <c r="T807" i="5" a="1"/>
  <c r="T231" i="5" a="1"/>
  <c r="T281" i="5" a="1"/>
  <c r="T572" i="5" a="1"/>
  <c r="T724" i="5" a="1"/>
  <c r="T849" i="5" a="1"/>
  <c r="T969" i="5" a="1"/>
  <c r="T306" i="5" a="1"/>
  <c r="T389" i="5" a="1"/>
  <c r="T509" i="5" a="1"/>
  <c r="T772" i="5" a="1"/>
  <c r="T940" i="5" a="1"/>
  <c r="T141" i="5" a="1"/>
  <c r="T301" i="5" a="1"/>
  <c r="T935" i="5" a="1"/>
  <c r="T194" i="5" a="1"/>
  <c r="T630" i="5" a="1"/>
  <c r="T471" i="5" a="1"/>
  <c r="T959" i="5" a="1"/>
  <c r="T515" i="5" a="1"/>
  <c r="T983" i="5" a="1"/>
  <c r="T729" i="5" a="1"/>
  <c r="T324" i="5" a="1"/>
  <c r="T386" i="5" a="1"/>
  <c r="T949" i="5" a="1"/>
  <c r="T469" i="5" a="1"/>
  <c r="T352" i="5" a="1"/>
  <c r="T528" i="5" a="1"/>
  <c r="T954" i="5" a="1"/>
  <c r="T416" i="5" a="1"/>
  <c r="T557" i="5" a="1"/>
  <c r="T703" i="5" a="1"/>
  <c r="T671" i="5" a="1"/>
  <c r="T538" i="5" a="1"/>
  <c r="T550" i="5" a="1"/>
  <c r="T767" i="5" a="1"/>
  <c r="T744" i="5" a="1"/>
  <c r="T82" i="5" a="1"/>
  <c r="T343" i="5" a="1"/>
  <c r="T307" i="5" a="1"/>
  <c r="T634" i="5" a="1"/>
  <c r="T634" i="5" l="1"/>
  <c r="T307" i="5"/>
  <c r="T343" i="5"/>
  <c r="T82" i="5"/>
  <c r="T744" i="5"/>
  <c r="T767" i="5"/>
  <c r="T550" i="5"/>
  <c r="T538" i="5"/>
  <c r="T671" i="5"/>
  <c r="T703" i="5"/>
  <c r="T557" i="5"/>
  <c r="T416" i="5"/>
  <c r="T954" i="5"/>
  <c r="T528" i="5"/>
  <c r="T352" i="5"/>
  <c r="T469" i="5"/>
  <c r="T949" i="5"/>
  <c r="T386" i="5"/>
  <c r="T324" i="5"/>
  <c r="T729" i="5"/>
  <c r="T983" i="5"/>
  <c r="T515" i="5"/>
  <c r="T959" i="5"/>
  <c r="T471" i="5"/>
  <c r="T630" i="5"/>
  <c r="T194" i="5"/>
  <c r="T935" i="5"/>
  <c r="T301" i="5"/>
  <c r="T141" i="5"/>
  <c r="T940" i="5"/>
  <c r="T772" i="5"/>
  <c r="T509" i="5"/>
  <c r="T389" i="5"/>
  <c r="T306" i="5"/>
  <c r="T969" i="5"/>
  <c r="T849" i="5"/>
  <c r="T724" i="5"/>
  <c r="T572" i="5"/>
  <c r="T281" i="5"/>
  <c r="T231" i="5"/>
  <c r="T807" i="5"/>
  <c r="T889" i="5"/>
  <c r="T506" i="5"/>
  <c r="T381" i="5"/>
  <c r="T206" i="5"/>
  <c r="T167" i="5"/>
  <c r="T799" i="5"/>
  <c r="T579" i="5"/>
  <c r="T282" i="5"/>
  <c r="T10" i="5"/>
  <c r="U10" i="5" s="1"/>
  <c r="T45" i="5"/>
  <c r="T577" i="5"/>
  <c r="T847" i="5"/>
  <c r="T514" i="5"/>
  <c r="T434" i="5"/>
  <c r="T300" i="5"/>
  <c r="T686" i="5"/>
  <c r="T451" i="5"/>
  <c r="T831" i="5"/>
  <c r="T508" i="5"/>
  <c r="T243" i="5"/>
  <c r="T396" i="5"/>
  <c r="T475" i="5"/>
  <c r="T433" i="5"/>
  <c r="T295" i="5"/>
  <c r="T668" i="5"/>
  <c r="T573" i="5"/>
  <c r="T365" i="5"/>
  <c r="T623" i="5"/>
  <c r="T27" i="5"/>
  <c r="T924" i="5"/>
  <c r="T106" i="5"/>
  <c r="T77" i="5"/>
  <c r="T830" i="5"/>
  <c r="T616" i="5"/>
  <c r="T578" i="5"/>
  <c r="T402" i="5"/>
  <c r="T118" i="5"/>
  <c r="T750" i="5"/>
  <c r="T894" i="5"/>
  <c r="T771" i="5"/>
  <c r="T530" i="5"/>
  <c r="T326" i="5"/>
  <c r="T47" i="5"/>
  <c r="T764" i="5"/>
  <c r="T676" i="5"/>
  <c r="T586" i="5"/>
  <c r="T308" i="5"/>
  <c r="T280" i="5"/>
  <c r="T304" i="5"/>
  <c r="T756" i="5"/>
  <c r="T424" i="5"/>
  <c r="T366" i="5"/>
  <c r="T279" i="5"/>
  <c r="T781" i="5"/>
  <c r="T806" i="5"/>
  <c r="T947" i="5"/>
  <c r="T133" i="5"/>
  <c r="T12" i="5"/>
  <c r="U12" i="5" s="1"/>
  <c r="T236" i="5"/>
  <c r="T765" i="5"/>
  <c r="T800" i="5"/>
  <c r="T938" i="5"/>
  <c r="T107" i="5"/>
  <c r="T125" i="5"/>
  <c r="T857" i="5"/>
  <c r="T220" i="5"/>
  <c r="T753" i="5"/>
  <c r="T64" i="5"/>
  <c r="T5" i="5"/>
  <c r="U5" i="5" s="1"/>
  <c r="T269" i="5"/>
  <c r="T891" i="5"/>
  <c r="T429" i="5"/>
  <c r="T780" i="5"/>
  <c r="T657" i="5"/>
  <c r="T926" i="5"/>
  <c r="T563" i="5"/>
  <c r="T177" i="5"/>
  <c r="T267" i="5"/>
  <c r="T626" i="5"/>
  <c r="T353" i="5"/>
  <c r="T802" i="5"/>
  <c r="T331" i="5"/>
  <c r="T877" i="5"/>
  <c r="T166" i="5"/>
  <c r="T885" i="5"/>
  <c r="T258" i="5"/>
  <c r="T902" i="5"/>
  <c r="T595" i="5"/>
  <c r="T566" i="5"/>
  <c r="T188" i="5"/>
  <c r="T987" i="5"/>
  <c r="T912" i="5"/>
  <c r="T915" i="5"/>
  <c r="T455" i="5"/>
  <c r="T335" i="5"/>
  <c r="T204" i="5"/>
  <c r="T914" i="5"/>
  <c r="T822" i="5"/>
  <c r="T809" i="5"/>
  <c r="T382" i="5"/>
  <c r="T89" i="5"/>
  <c r="T130" i="5"/>
  <c r="T594" i="5"/>
  <c r="T600" i="5"/>
  <c r="T108" i="5"/>
  <c r="T394" i="5"/>
  <c r="T216" i="5"/>
  <c r="T51" i="5"/>
  <c r="T588" i="5"/>
  <c r="T562" i="5"/>
  <c r="T379" i="5"/>
  <c r="T92" i="5"/>
  <c r="T664" i="5"/>
  <c r="T602" i="5"/>
  <c r="T650" i="5"/>
  <c r="T473" i="5"/>
  <c r="T11" i="5"/>
  <c r="U11" i="5" s="1"/>
  <c r="T40" i="5"/>
  <c r="T656" i="5"/>
  <c r="T592" i="5"/>
  <c r="T641" i="5"/>
  <c r="T464" i="5"/>
  <c r="T61" i="5"/>
  <c r="T740" i="5"/>
  <c r="T815" i="5"/>
  <c r="T547" i="5"/>
  <c r="T314" i="5"/>
  <c r="T708" i="5"/>
  <c r="T951" i="5"/>
  <c r="T339" i="5"/>
  <c r="T932" i="5"/>
  <c r="T176" i="5"/>
  <c r="T960" i="5"/>
  <c r="T778" i="5"/>
  <c r="T347" i="5"/>
  <c r="T695" i="5"/>
  <c r="T287" i="5"/>
  <c r="T672" i="5"/>
  <c r="T165" i="5"/>
  <c r="T869" i="5"/>
  <c r="T886" i="5"/>
  <c r="T692" i="5"/>
  <c r="T974" i="5"/>
  <c r="T525" i="5"/>
  <c r="T124" i="5"/>
  <c r="T622" i="5"/>
  <c r="T742" i="5"/>
  <c r="T825" i="5"/>
  <c r="T441" i="5"/>
  <c r="T415" i="5"/>
  <c r="T136" i="5"/>
  <c r="T824" i="5"/>
  <c r="T694" i="5"/>
  <c r="T681" i="5"/>
  <c r="T368" i="5"/>
  <c r="T342" i="5"/>
  <c r="T66" i="5"/>
  <c r="T922" i="5"/>
  <c r="T804" i="5"/>
  <c r="T542" i="5"/>
  <c r="T375" i="5"/>
  <c r="T16" i="5"/>
  <c r="T4" i="5"/>
  <c r="U4" i="5" s="1"/>
  <c r="T892" i="5"/>
  <c r="T428" i="5"/>
  <c r="T298" i="5"/>
  <c r="T181" i="5"/>
  <c r="T945" i="5"/>
  <c r="T985" i="5"/>
  <c r="T613" i="5"/>
  <c r="T102" i="5"/>
  <c r="T254" i="5"/>
  <c r="T84" i="5"/>
  <c r="T927" i="5"/>
  <c r="T967" i="5"/>
  <c r="T597" i="5"/>
  <c r="T499" i="5"/>
  <c r="T289" i="5"/>
  <c r="T696" i="5"/>
  <c r="T808" i="5"/>
  <c r="T65" i="5"/>
  <c r="T936" i="5"/>
  <c r="T427" i="5"/>
  <c r="T385" i="5"/>
  <c r="T210" i="5"/>
  <c r="T564" i="5"/>
  <c r="T707" i="5"/>
  <c r="T49" i="5"/>
  <c r="T57" i="5"/>
  <c r="T838" i="5"/>
  <c r="T405" i="5"/>
  <c r="T9" i="5"/>
  <c r="U9" i="5" s="1"/>
  <c r="T909" i="5"/>
  <c r="T851" i="5"/>
  <c r="T112" i="5"/>
  <c r="T917" i="5"/>
  <c r="T172" i="5"/>
  <c r="T832" i="5"/>
  <c r="T155" i="5"/>
  <c r="T920" i="5"/>
  <c r="T942" i="5"/>
  <c r="T565" i="5"/>
  <c r="T674" i="5"/>
  <c r="T417" i="5"/>
  <c r="T273" i="5"/>
  <c r="T872" i="5"/>
  <c r="T921" i="5"/>
  <c r="T560" i="5"/>
  <c r="T377" i="5"/>
  <c r="T222" i="5"/>
  <c r="T251" i="5"/>
  <c r="T991" i="5"/>
  <c r="T980" i="5"/>
  <c r="T512" i="5"/>
  <c r="T202" i="5"/>
  <c r="T151" i="5"/>
  <c r="T174" i="5"/>
  <c r="T833" i="5"/>
  <c r="T599" i="5"/>
  <c r="T483" i="5"/>
  <c r="T260" i="5"/>
  <c r="T105" i="5"/>
  <c r="T726" i="5"/>
  <c r="T777" i="5"/>
  <c r="T418" i="5"/>
  <c r="T388" i="5"/>
  <c r="T117" i="5"/>
  <c r="T711" i="5"/>
  <c r="T893" i="5"/>
  <c r="T442" i="5"/>
  <c r="T504" i="5"/>
  <c r="T62" i="5"/>
  <c r="T20" i="5"/>
  <c r="T706" i="5"/>
  <c r="T884" i="5"/>
  <c r="T369" i="5"/>
  <c r="T435" i="5"/>
  <c r="T225" i="5"/>
  <c r="T716" i="5"/>
  <c r="T516" i="5"/>
  <c r="T19" i="5"/>
  <c r="T35" i="5"/>
  <c r="T688" i="5"/>
  <c r="T229" i="5"/>
  <c r="T654" i="5"/>
  <c r="T870" i="5"/>
  <c r="T266" i="5"/>
  <c r="T710" i="5"/>
  <c r="T743" i="5"/>
  <c r="T635" i="5"/>
  <c r="T797" i="5"/>
  <c r="T823" i="5"/>
  <c r="T841" i="5"/>
  <c r="T284" i="5"/>
  <c r="T939" i="5"/>
  <c r="T113" i="5"/>
  <c r="T652" i="5"/>
  <c r="T826" i="5"/>
  <c r="T632" i="5"/>
  <c r="T840" i="5"/>
  <c r="T56" i="5"/>
  <c r="T497" i="5"/>
  <c r="T398" i="5"/>
  <c r="T21" i="5"/>
  <c r="T818" i="5"/>
  <c r="T989" i="5"/>
  <c r="T596" i="5"/>
  <c r="T399" i="5"/>
  <c r="T158" i="5"/>
  <c r="T320" i="5"/>
  <c r="T770" i="5"/>
  <c r="T916" i="5"/>
  <c r="T548" i="5"/>
  <c r="T319" i="5"/>
  <c r="T87" i="5"/>
  <c r="T245" i="5"/>
  <c r="T755" i="5"/>
  <c r="T993" i="5"/>
  <c r="T437" i="5"/>
  <c r="T384" i="5"/>
  <c r="T41" i="5"/>
  <c r="T875" i="5"/>
  <c r="T544" i="5"/>
  <c r="T354" i="5"/>
  <c r="T195" i="5"/>
  <c r="T230" i="5"/>
  <c r="T663" i="5"/>
  <c r="T952" i="5"/>
  <c r="T665" i="5"/>
  <c r="T440" i="5"/>
  <c r="T131" i="5"/>
  <c r="T160" i="5"/>
  <c r="T655" i="5"/>
  <c r="T934" i="5"/>
  <c r="T649" i="5"/>
  <c r="T489" i="5"/>
  <c r="T78" i="5"/>
  <c r="T541" i="5"/>
  <c r="T718" i="5"/>
  <c r="T759" i="5"/>
  <c r="T344" i="5"/>
  <c r="T70" i="5"/>
  <c r="T235" i="5"/>
  <c r="T498" i="5"/>
  <c r="T689" i="5"/>
  <c r="T546" i="5"/>
  <c r="T867" i="5"/>
  <c r="T733" i="5"/>
  <c r="T928" i="5"/>
  <c r="T395" i="5"/>
  <c r="T741" i="5"/>
  <c r="T828" i="5"/>
  <c r="T783" i="5"/>
  <c r="T362" i="5"/>
  <c r="T937" i="5"/>
  <c r="T700" i="5"/>
  <c r="T559" i="5"/>
  <c r="T71" i="5"/>
  <c r="T862" i="5"/>
  <c r="T48" i="5"/>
  <c r="T735" i="5"/>
  <c r="T459" i="5"/>
  <c r="T456" i="5"/>
  <c r="T973" i="5"/>
  <c r="T468" i="5"/>
  <c r="T981" i="5"/>
  <c r="T227" i="5"/>
  <c r="T262" i="5"/>
  <c r="T620" i="5"/>
  <c r="T709" i="5"/>
  <c r="T554" i="5"/>
  <c r="T408" i="5"/>
  <c r="T296" i="5"/>
  <c r="T256" i="5"/>
  <c r="T728" i="5"/>
  <c r="T609" i="5"/>
  <c r="T401" i="5"/>
  <c r="T329" i="5"/>
  <c r="T221" i="5"/>
  <c r="T186" i="5"/>
  <c r="T731" i="5"/>
  <c r="T901" i="5"/>
  <c r="T373" i="5"/>
  <c r="T397" i="5"/>
  <c r="T187" i="5"/>
  <c r="T962" i="5"/>
  <c r="T580" i="5"/>
  <c r="T372" i="5"/>
  <c r="T132" i="5"/>
  <c r="T293" i="5"/>
  <c r="T895" i="5"/>
  <c r="T842" i="5"/>
  <c r="T355" i="5"/>
  <c r="T485" i="5"/>
  <c r="T67" i="5"/>
  <c r="T606" i="5"/>
  <c r="T881" i="5"/>
  <c r="T836" i="5"/>
  <c r="T271" i="5"/>
  <c r="T425" i="5"/>
  <c r="T14" i="5"/>
  <c r="T691" i="5"/>
  <c r="T540" i="5"/>
  <c r="T238" i="5"/>
  <c r="T638" i="5"/>
  <c r="T698" i="5"/>
  <c r="T25" i="5"/>
  <c r="T91" i="5"/>
  <c r="T647" i="5"/>
  <c r="T871" i="5"/>
  <c r="T988" i="5"/>
  <c r="T481" i="5"/>
  <c r="T147" i="5"/>
  <c r="T941" i="5"/>
  <c r="T944" i="5"/>
  <c r="T159" i="5"/>
  <c r="T411" i="5"/>
  <c r="T237" i="5"/>
  <c r="T60" i="5"/>
  <c r="T198" i="5"/>
  <c r="T13" i="5"/>
  <c r="U13" i="5" s="1"/>
  <c r="T666" i="5"/>
  <c r="T950" i="5"/>
  <c r="T827" i="5"/>
  <c r="T925" i="5"/>
  <c r="T730" i="5"/>
  <c r="T697" i="5"/>
  <c r="T511" i="5"/>
  <c r="T535" i="5"/>
  <c r="T223" i="5"/>
  <c r="T95" i="5"/>
  <c r="T140" i="5"/>
  <c r="T94" i="5"/>
  <c r="T242" i="5"/>
  <c r="T72" i="5"/>
  <c r="T192" i="5"/>
  <c r="T640" i="5"/>
  <c r="T866" i="5"/>
  <c r="T995" i="5"/>
  <c r="T779" i="5"/>
  <c r="T821" i="5"/>
  <c r="T682" i="5"/>
  <c r="T607" i="5"/>
  <c r="T585" i="5"/>
  <c r="T31" i="5"/>
  <c r="T454" i="5"/>
  <c r="T444" i="5"/>
  <c r="T470" i="5"/>
  <c r="T23" i="5"/>
  <c r="T175" i="5"/>
  <c r="T310" i="5"/>
  <c r="T122" i="5"/>
  <c r="T722" i="5"/>
  <c r="T705" i="5"/>
  <c r="T619" i="5"/>
  <c r="T984" i="5"/>
  <c r="T868" i="5"/>
  <c r="T645" i="5"/>
  <c r="T465" i="5"/>
  <c r="T228" i="5"/>
  <c r="T50" i="5"/>
  <c r="T18" i="5"/>
  <c r="T88" i="5"/>
  <c r="T144" i="5"/>
  <c r="T316" i="5"/>
  <c r="T103" i="5"/>
  <c r="T811" i="5"/>
  <c r="T898" i="5"/>
  <c r="T714" i="5"/>
  <c r="T658" i="5"/>
  <c r="T134" i="5"/>
  <c r="T519" i="5"/>
  <c r="T127" i="5"/>
  <c r="T494" i="5"/>
  <c r="T38" i="5"/>
  <c r="T68" i="5"/>
  <c r="T215" i="5"/>
  <c r="T53" i="5"/>
  <c r="T173" i="5"/>
  <c r="T584" i="5"/>
  <c r="T878" i="5"/>
  <c r="T976" i="5"/>
  <c r="T864" i="5"/>
  <c r="T794" i="5"/>
  <c r="T883" i="5"/>
  <c r="T575" i="5"/>
  <c r="T387" i="5"/>
  <c r="T409" i="5"/>
  <c r="T376" i="5"/>
  <c r="T370" i="5"/>
  <c r="T190" i="5"/>
  <c r="T338" i="5"/>
  <c r="T168" i="5"/>
  <c r="T288" i="5"/>
  <c r="T2" i="5"/>
  <c r="U2" i="5" s="1"/>
  <c r="T545" i="5"/>
  <c r="T846" i="5"/>
  <c r="T958" i="5"/>
  <c r="T854" i="5"/>
  <c r="T788" i="5"/>
  <c r="T873" i="5"/>
  <c r="T570" i="5"/>
  <c r="T250" i="5"/>
  <c r="T400" i="5"/>
  <c r="T371" i="5"/>
  <c r="T361" i="5"/>
  <c r="T183" i="5"/>
  <c r="T327" i="5"/>
  <c r="T162" i="5"/>
  <c r="T277" i="5"/>
  <c r="T930" i="5"/>
  <c r="T100" i="5"/>
  <c r="T137" i="5"/>
  <c r="T776" i="5"/>
  <c r="T905" i="5"/>
  <c r="T349" i="5"/>
  <c r="T135" i="5"/>
  <c r="T631" i="5"/>
  <c r="T646" i="5"/>
  <c r="T523" i="5"/>
  <c r="T336" i="5"/>
  <c r="T769" i="5"/>
  <c r="T982" i="5"/>
  <c r="T929" i="5"/>
  <c r="T178" i="5"/>
  <c r="T7" i="5"/>
  <c r="U7" i="5" s="1"/>
  <c r="T786" i="5"/>
  <c r="T835" i="5"/>
  <c r="T323" i="5"/>
  <c r="T322" i="5"/>
  <c r="T587" i="5"/>
  <c r="T904" i="5"/>
  <c r="T997" i="5"/>
  <c r="T490" i="5"/>
  <c r="T208" i="5"/>
  <c r="T734" i="5"/>
  <c r="T817" i="5"/>
  <c r="T624" i="5"/>
  <c r="T462" i="5"/>
  <c r="T83" i="5"/>
  <c r="T749" i="5"/>
  <c r="T747" i="5"/>
  <c r="T488" i="5"/>
  <c r="T420" i="5"/>
  <c r="T170" i="5"/>
  <c r="T337" i="5"/>
  <c r="T129" i="5"/>
  <c r="T782" i="5"/>
  <c r="T876" i="5"/>
  <c r="T850" i="5"/>
  <c r="T784" i="5"/>
  <c r="T837" i="5"/>
  <c r="T687" i="5"/>
  <c r="T615" i="5"/>
  <c r="T601" i="5"/>
  <c r="T346" i="5"/>
  <c r="T463" i="5"/>
  <c r="T453" i="5"/>
  <c r="T479" i="5"/>
  <c r="T30" i="5"/>
  <c r="T182" i="5"/>
  <c r="T8" i="5"/>
  <c r="U8" i="5" s="1"/>
  <c r="T128" i="5"/>
  <c r="T978" i="5"/>
  <c r="T812" i="5"/>
  <c r="T931" i="5"/>
  <c r="T736" i="5"/>
  <c r="T693" i="5"/>
  <c r="T608" i="5"/>
  <c r="T555" i="5"/>
  <c r="T360" i="5"/>
  <c r="T446" i="5"/>
  <c r="T390" i="5"/>
  <c r="T380" i="5"/>
  <c r="T406" i="5"/>
  <c r="T285" i="5"/>
  <c r="T111" i="5"/>
  <c r="T246" i="5"/>
  <c r="T58" i="5"/>
  <c r="T679" i="5"/>
  <c r="T603" i="5"/>
  <c r="T766" i="5"/>
  <c r="T863" i="5"/>
  <c r="T965" i="5"/>
  <c r="T517" i="5"/>
  <c r="T605" i="5"/>
  <c r="T491" i="5"/>
  <c r="T458" i="5"/>
  <c r="T448" i="5"/>
  <c r="T270" i="5"/>
  <c r="T80" i="5"/>
  <c r="T252" i="5"/>
  <c r="T39" i="5"/>
  <c r="T768" i="5"/>
  <c r="T789" i="5"/>
  <c r="T659" i="5"/>
  <c r="T207" i="5"/>
  <c r="T553" i="5"/>
  <c r="T492" i="5"/>
  <c r="T436" i="5"/>
  <c r="T430" i="5"/>
  <c r="T452" i="5"/>
  <c r="T333" i="5"/>
  <c r="T156" i="5"/>
  <c r="T294" i="5"/>
  <c r="T109" i="5"/>
  <c r="T739" i="5"/>
  <c r="T680" i="5"/>
  <c r="T859" i="5"/>
  <c r="T957" i="5"/>
  <c r="T751" i="5"/>
  <c r="T761" i="5"/>
  <c r="T532" i="5"/>
  <c r="T556" i="5"/>
  <c r="T345" i="5"/>
  <c r="T239" i="5"/>
  <c r="T255" i="5"/>
  <c r="T126" i="5"/>
  <c r="T274" i="5"/>
  <c r="T104" i="5"/>
  <c r="T224" i="5"/>
  <c r="T887" i="5"/>
  <c r="T723" i="5"/>
  <c r="T1000" i="5"/>
  <c r="T848" i="5"/>
  <c r="T948" i="5"/>
  <c r="T746" i="5"/>
  <c r="T745" i="5"/>
  <c r="T527" i="5"/>
  <c r="T551" i="5"/>
  <c r="T340" i="5"/>
  <c r="T218" i="5"/>
  <c r="T234" i="5"/>
  <c r="T119" i="5"/>
  <c r="T263" i="5"/>
  <c r="T98" i="5"/>
  <c r="T213" i="5"/>
  <c r="T76" i="5"/>
  <c r="T476" i="5"/>
  <c r="T502" i="5"/>
  <c r="T55" i="5"/>
  <c r="T199" i="5"/>
  <c r="T34" i="5"/>
  <c r="T154" i="5"/>
  <c r="T685" i="5"/>
  <c r="T704" i="5"/>
  <c r="T558" i="5"/>
  <c r="T356" i="5"/>
  <c r="T426" i="5"/>
  <c r="T636" i="5"/>
  <c r="T334" i="5"/>
  <c r="T146" i="5"/>
  <c r="T990" i="5"/>
  <c r="T968" i="5"/>
  <c r="T911" i="5"/>
  <c r="T152" i="5"/>
  <c r="T272" i="5"/>
  <c r="T996" i="5"/>
  <c r="T919" i="5"/>
  <c r="T581" i="5"/>
  <c r="T480" i="5"/>
  <c r="T752" i="5"/>
  <c r="T813" i="5"/>
  <c r="T790" i="5"/>
  <c r="T617" i="5"/>
  <c r="T484" i="5"/>
  <c r="T953" i="5"/>
  <c r="T844" i="5"/>
  <c r="T725" i="5"/>
  <c r="T460" i="5"/>
  <c r="T248" i="5"/>
  <c r="T42" i="5"/>
  <c r="T209" i="5"/>
  <c r="T325" i="5"/>
  <c r="T923" i="5"/>
  <c r="T775" i="5"/>
  <c r="T865" i="5"/>
  <c r="T699" i="5"/>
  <c r="T618" i="5"/>
  <c r="T819" i="5"/>
  <c r="T518" i="5"/>
  <c r="T552" i="5"/>
  <c r="T391" i="5"/>
  <c r="T330" i="5"/>
  <c r="T318" i="5"/>
  <c r="T351" i="5"/>
  <c r="T232" i="5"/>
  <c r="T54" i="5"/>
  <c r="T180" i="5"/>
  <c r="T6" i="5"/>
  <c r="U6" i="5" s="1"/>
  <c r="T829" i="5"/>
  <c r="T727" i="5"/>
  <c r="T721" i="5"/>
  <c r="T627" i="5"/>
  <c r="T998" i="5"/>
  <c r="T879" i="5"/>
  <c r="T661" i="5"/>
  <c r="T486" i="5"/>
  <c r="T249" i="5"/>
  <c r="T75" i="5"/>
  <c r="T43" i="5"/>
  <c r="T114" i="5"/>
  <c r="T157" i="5"/>
  <c r="T321" i="5"/>
  <c r="T110" i="5"/>
  <c r="T792" i="5"/>
  <c r="T712" i="5"/>
  <c r="T880" i="5"/>
  <c r="T971" i="5"/>
  <c r="T762" i="5"/>
  <c r="T793" i="5"/>
  <c r="T543" i="5"/>
  <c r="T567" i="5"/>
  <c r="T363" i="5"/>
  <c r="T303" i="5"/>
  <c r="T315" i="5"/>
  <c r="T145" i="5"/>
  <c r="T290" i="5"/>
  <c r="T123" i="5"/>
  <c r="T240" i="5"/>
  <c r="T683" i="5"/>
  <c r="T590" i="5"/>
  <c r="T975" i="5"/>
  <c r="T495" i="5"/>
  <c r="T536" i="5"/>
  <c r="T364" i="5"/>
  <c r="T265" i="5"/>
  <c r="T217" i="5"/>
  <c r="T297" i="5"/>
  <c r="T205" i="5"/>
  <c r="T28" i="5"/>
  <c r="T161" i="5"/>
  <c r="T3" i="5"/>
  <c r="U3" i="5" s="1"/>
  <c r="T839" i="5"/>
  <c r="T972" i="5"/>
  <c r="T763" i="5"/>
  <c r="T773" i="5"/>
  <c r="T651" i="5"/>
  <c r="T582" i="5"/>
  <c r="T537" i="5"/>
  <c r="T487" i="5"/>
  <c r="T431" i="5"/>
  <c r="T421" i="5"/>
  <c r="T447" i="5"/>
  <c r="T328" i="5"/>
  <c r="T150" i="5"/>
  <c r="T283" i="5"/>
  <c r="T96" i="5"/>
  <c r="T598" i="5"/>
  <c r="T834" i="5"/>
  <c r="T963" i="5"/>
  <c r="T758" i="5"/>
  <c r="T757" i="5"/>
  <c r="T642" i="5"/>
  <c r="T576" i="5"/>
  <c r="T521" i="5"/>
  <c r="T478" i="5"/>
  <c r="T422" i="5"/>
  <c r="T412" i="5"/>
  <c r="T438" i="5"/>
  <c r="T317" i="5"/>
  <c r="T143" i="5"/>
  <c r="T278" i="5"/>
  <c r="T90" i="5"/>
  <c r="T760" i="5"/>
  <c r="T994" i="5"/>
  <c r="T583" i="5"/>
  <c r="T164" i="5"/>
  <c r="T900" i="5"/>
  <c r="T843" i="5"/>
  <c r="T522" i="5"/>
  <c r="T191" i="5"/>
  <c r="T571" i="5"/>
  <c r="T890" i="5"/>
  <c r="T713" i="5"/>
  <c r="T121" i="5"/>
  <c r="T964" i="5"/>
  <c r="T861" i="5"/>
  <c r="T795" i="5"/>
  <c r="T633" i="5"/>
  <c r="T493" i="5"/>
  <c r="T933" i="5"/>
  <c r="T604" i="5"/>
  <c r="T896" i="5"/>
  <c r="T653" i="5"/>
  <c r="T291" i="5"/>
  <c r="T503" i="5"/>
  <c r="T738" i="5"/>
  <c r="T820" i="5"/>
  <c r="T450" i="5"/>
  <c r="T73" i="5"/>
  <c r="T311" i="5"/>
  <c r="T149" i="5"/>
  <c r="T261" i="5"/>
  <c r="T845" i="5"/>
  <c r="T732" i="5"/>
  <c r="T737" i="5"/>
  <c r="T644" i="5"/>
  <c r="T787" i="5"/>
  <c r="T897" i="5"/>
  <c r="T677" i="5"/>
  <c r="T510" i="5"/>
  <c r="T292" i="5"/>
  <c r="T101" i="5"/>
  <c r="T69" i="5"/>
  <c r="T139" i="5"/>
  <c r="T163" i="5"/>
  <c r="T332" i="5"/>
  <c r="T116" i="5"/>
  <c r="T992" i="5"/>
  <c r="T701" i="5"/>
  <c r="T684" i="5"/>
  <c r="T611" i="5"/>
  <c r="T814" i="5"/>
  <c r="T874" i="5"/>
  <c r="T970" i="5"/>
  <c r="T533" i="5"/>
  <c r="T621" i="5"/>
  <c r="T496" i="5"/>
  <c r="T467" i="5"/>
  <c r="T457" i="5"/>
  <c r="T275" i="5"/>
  <c r="T93" i="5"/>
  <c r="T257" i="5"/>
  <c r="T46" i="5"/>
  <c r="T977" i="5"/>
  <c r="T918" i="5"/>
  <c r="T816" i="5"/>
  <c r="T907" i="5"/>
  <c r="T719" i="5"/>
  <c r="T667" i="5"/>
  <c r="T313" i="5"/>
  <c r="T524" i="5"/>
  <c r="T153" i="5"/>
  <c r="T44" i="5"/>
  <c r="T63" i="5"/>
  <c r="T81" i="5"/>
  <c r="T226" i="5"/>
  <c r="T59" i="5"/>
  <c r="T179" i="5"/>
  <c r="T610" i="5"/>
  <c r="T966" i="5"/>
  <c r="T858" i="5"/>
  <c r="T629" i="5"/>
  <c r="T392" i="5"/>
  <c r="T184" i="5"/>
  <c r="T24" i="5"/>
  <c r="T507" i="5"/>
  <c r="T37" i="5"/>
  <c r="T138" i="5"/>
  <c r="T305" i="5"/>
  <c r="T97" i="5"/>
  <c r="T702" i="5"/>
  <c r="T796" i="5"/>
  <c r="T908" i="5"/>
  <c r="T720" i="5"/>
  <c r="T660" i="5"/>
  <c r="T561" i="5"/>
  <c r="T539" i="5"/>
  <c r="T574" i="5"/>
  <c r="T423" i="5"/>
  <c r="T367" i="5"/>
  <c r="T357" i="5"/>
  <c r="T383" i="5"/>
  <c r="T264" i="5"/>
  <c r="T86" i="5"/>
  <c r="T219" i="5"/>
  <c r="T32" i="5"/>
  <c r="T946" i="5"/>
  <c r="T791" i="5"/>
  <c r="T899" i="5"/>
  <c r="T715" i="5"/>
  <c r="T643" i="5"/>
  <c r="T341" i="5"/>
  <c r="T534" i="5"/>
  <c r="T568" i="5"/>
  <c r="T414" i="5"/>
  <c r="T358" i="5"/>
  <c r="T348" i="5"/>
  <c r="T374" i="5"/>
  <c r="T253" i="5"/>
  <c r="T79" i="5"/>
  <c r="T214" i="5"/>
  <c r="T26" i="5"/>
  <c r="T673" i="5"/>
  <c r="T662" i="5"/>
  <c r="T520" i="5"/>
  <c r="T212" i="5"/>
  <c r="T407" i="5"/>
  <c r="T593" i="5"/>
  <c r="T185" i="5"/>
  <c r="T120" i="5"/>
  <c r="T860" i="5"/>
  <c r="T639" i="5"/>
  <c r="T529" i="5"/>
  <c r="T669" i="5"/>
  <c r="T302" i="5"/>
  <c r="T413" i="5"/>
  <c r="T913" i="5"/>
  <c r="T853" i="5"/>
  <c r="T419" i="5"/>
  <c r="T36" i="5"/>
  <c r="T312" i="5"/>
  <c r="T803" i="5"/>
  <c r="T625" i="5"/>
  <c r="T404" i="5"/>
  <c r="T203" i="5"/>
  <c r="T247" i="5"/>
  <c r="T85" i="5"/>
  <c r="T197" i="5"/>
  <c r="T717" i="5"/>
  <c r="T690" i="5"/>
  <c r="T628" i="5"/>
  <c r="T856" i="5"/>
  <c r="T888" i="5"/>
  <c r="T979" i="5"/>
  <c r="T549" i="5"/>
  <c r="T637" i="5"/>
  <c r="T505" i="5"/>
  <c r="T472" i="5"/>
  <c r="T466" i="5"/>
  <c r="T286" i="5"/>
  <c r="T99" i="5"/>
  <c r="T268" i="5"/>
  <c r="T52" i="5"/>
  <c r="T648" i="5"/>
  <c r="T614" i="5"/>
  <c r="T612" i="5"/>
  <c r="T798" i="5"/>
  <c r="T903" i="5"/>
  <c r="T810" i="5"/>
  <c r="T906" i="5"/>
  <c r="T591" i="5"/>
  <c r="T500" i="5"/>
  <c r="T432" i="5"/>
  <c r="T403" i="5"/>
  <c r="T393" i="5"/>
  <c r="T211" i="5"/>
  <c r="T29" i="5"/>
  <c r="T193" i="5"/>
  <c r="T309" i="5"/>
  <c r="T855" i="5"/>
  <c r="T986" i="5"/>
  <c r="T774" i="5"/>
  <c r="T805" i="5"/>
  <c r="T675" i="5"/>
  <c r="T513" i="5"/>
  <c r="T569" i="5"/>
  <c r="T501" i="5"/>
  <c r="T445" i="5"/>
  <c r="T439" i="5"/>
  <c r="T461" i="5"/>
  <c r="T17" i="5"/>
  <c r="T169" i="5"/>
  <c r="T299" i="5"/>
  <c r="T115" i="5"/>
  <c r="T999" i="5"/>
  <c r="T852" i="5"/>
  <c r="T956" i="5"/>
  <c r="T474" i="5"/>
  <c r="T589" i="5"/>
  <c r="T482" i="5"/>
  <c r="T449" i="5"/>
  <c r="T443" i="5"/>
  <c r="T259" i="5"/>
  <c r="T74" i="5"/>
  <c r="T241" i="5"/>
  <c r="T33" i="5"/>
  <c r="T955" i="5"/>
  <c r="T754" i="5"/>
  <c r="T801" i="5"/>
  <c r="T678" i="5"/>
  <c r="T378" i="5"/>
  <c r="T961" i="5"/>
  <c r="T477" i="5"/>
  <c r="T531" i="5"/>
  <c r="T359" i="5"/>
  <c r="T244" i="5"/>
  <c r="T196" i="5"/>
  <c r="T276" i="5"/>
  <c r="T200" i="5"/>
  <c r="T22" i="5"/>
  <c r="T148" i="5"/>
  <c r="T1001" i="5"/>
  <c r="T882" i="5"/>
  <c r="T748" i="5"/>
  <c r="T785" i="5"/>
  <c r="T670" i="5"/>
  <c r="T910" i="5"/>
  <c r="T943" i="5"/>
  <c r="T410" i="5"/>
  <c r="T526" i="5"/>
  <c r="T350" i="5"/>
  <c r="T201" i="5"/>
  <c r="T171" i="5"/>
  <c r="T233" i="5"/>
  <c r="T189" i="5"/>
  <c r="T15" i="5"/>
  <c r="T142" i="5"/>
  <c r="A10" i="3"/>
  <c r="A11" i="3" s="1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A12" i="3" l="1"/>
  <c r="L4" i="5" a="1"/>
  <c r="L4" i="5" s="1"/>
  <c r="H4" i="5"/>
  <c r="G4" i="5"/>
  <c r="F4" i="5"/>
  <c r="E4" i="5"/>
  <c r="B4" i="5"/>
  <c r="A13" i="3" l="1"/>
  <c r="A14" i="3" s="1"/>
  <c r="V3" i="3"/>
  <c r="V4" i="3"/>
  <c r="V5" i="3" s="1"/>
  <c r="O6" i="3" l="1"/>
  <c r="A15" i="3"/>
  <c r="A16" i="3" s="1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19" i="3"/>
  <c r="S18" i="3"/>
  <c r="S16" i="3"/>
  <c r="S15" i="3"/>
  <c r="S14" i="3"/>
  <c r="S13" i="3"/>
  <c r="S11" i="3"/>
  <c r="S10" i="3"/>
  <c r="S9" i="3"/>
  <c r="S8" i="3"/>
  <c r="S7" i="3"/>
  <c r="S6" i="3"/>
  <c r="S12" i="3"/>
  <c r="E6" i="3" l="1"/>
  <c r="E7" i="3"/>
  <c r="D4" i="5" s="1"/>
  <c r="E8" i="3"/>
  <c r="E9" i="3"/>
  <c r="E10" i="3"/>
  <c r="E11" i="3"/>
  <c r="E12" i="3"/>
  <c r="D13" i="3"/>
  <c r="E14" i="3"/>
  <c r="D15" i="3"/>
  <c r="E16" i="3"/>
  <c r="V1006" i="3" l="1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18" i="3"/>
  <c r="J16" i="3"/>
  <c r="J15" i="3"/>
  <c r="J14" i="3"/>
  <c r="J13" i="3"/>
  <c r="J12" i="3"/>
  <c r="J11" i="3"/>
  <c r="J8" i="3"/>
  <c r="J7" i="3"/>
  <c r="J6" i="3"/>
  <c r="J10" i="3"/>
  <c r="J9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18" i="3"/>
  <c r="N16" i="3"/>
  <c r="N15" i="3"/>
  <c r="N14" i="3"/>
  <c r="N13" i="3"/>
  <c r="N12" i="3"/>
  <c r="N11" i="3"/>
  <c r="N10" i="3"/>
  <c r="N9" i="3"/>
  <c r="N6" i="3"/>
  <c r="N7" i="3"/>
  <c r="N8" i="3"/>
  <c r="E1006" i="3"/>
  <c r="E1005" i="3"/>
  <c r="E1004" i="3"/>
  <c r="D23" i="2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A23" i="2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18" i="3" l="1"/>
  <c r="D17" i="3"/>
  <c r="A22" i="3" l="1"/>
  <c r="A23" i="3" l="1"/>
  <c r="A24" i="3" l="1"/>
  <c r="A25" i="3" l="1"/>
  <c r="A26" i="3"/>
  <c r="E18" i="3"/>
  <c r="A27" i="3" l="1"/>
  <c r="A28" i="3"/>
  <c r="A29" i="3" s="1"/>
  <c r="A30" i="3" l="1"/>
  <c r="A31" i="3" l="1"/>
  <c r="A32" i="3" l="1"/>
  <c r="A33" i="3" l="1"/>
  <c r="A34" i="3" l="1"/>
  <c r="A35" i="3" l="1"/>
  <c r="A36" i="3" l="1"/>
  <c r="A37" i="3" l="1"/>
  <c r="A38" i="3" l="1"/>
  <c r="A39" i="3" s="1"/>
  <c r="A40" i="3" l="1"/>
  <c r="A41" i="3" s="1"/>
  <c r="A42" i="3" l="1"/>
  <c r="A43" i="3" s="1"/>
  <c r="A44" i="3" s="1"/>
  <c r="A45" i="3" l="1"/>
  <c r="A46" i="3" l="1"/>
  <c r="A47" i="3" l="1"/>
  <c r="A48" i="3" l="1"/>
  <c r="A49" i="3" l="1"/>
  <c r="A50" i="3" l="1"/>
  <c r="A51" i="3" l="1"/>
  <c r="A52" i="3" l="1"/>
  <c r="A53" i="3" l="1"/>
  <c r="A54" i="3" l="1"/>
  <c r="A55" i="3" l="1"/>
  <c r="A56" i="3" l="1"/>
  <c r="A57" i="3" l="1"/>
  <c r="A58" i="3" l="1"/>
  <c r="A59" i="3" l="1"/>
  <c r="A60" i="3" l="1"/>
  <c r="A61" i="3" l="1"/>
  <c r="A62" i="3" s="1"/>
  <c r="A63" i="3" l="1"/>
  <c r="A64" i="3" l="1"/>
  <c r="A65" i="3" s="1"/>
  <c r="A66" i="3" l="1"/>
  <c r="A67" i="3" s="1"/>
  <c r="A68" i="3" l="1"/>
  <c r="A69" i="3" l="1"/>
  <c r="A70" i="3" l="1"/>
  <c r="A71" i="3" l="1"/>
  <c r="A72" i="3" l="1"/>
  <c r="A73" i="3" s="1"/>
  <c r="A74" i="3" l="1"/>
  <c r="A75" i="3" l="1"/>
  <c r="A76" i="3" l="1"/>
  <c r="A77" i="3" l="1"/>
  <c r="A78" i="3" l="1"/>
  <c r="A79" i="3" l="1"/>
  <c r="A80" i="3" s="1"/>
  <c r="A81" i="3" l="1"/>
  <c r="A82" i="3" l="1"/>
  <c r="A83" i="3" s="1"/>
  <c r="A84" i="3" l="1"/>
  <c r="A85" i="3" l="1"/>
  <c r="A86" i="3" s="1"/>
  <c r="A87" i="3" l="1"/>
  <c r="A88" i="3" s="1"/>
  <c r="A89" i="3" l="1"/>
  <c r="A90" i="3" s="1"/>
  <c r="A91" i="3" l="1"/>
  <c r="A92" i="3" s="1"/>
  <c r="A93" i="3" l="1"/>
  <c r="A94" i="3" s="1"/>
  <c r="A95" i="3" l="1"/>
  <c r="A96" i="3" s="1"/>
  <c r="A97" i="3" l="1"/>
  <c r="A98" i="3" s="1"/>
  <c r="A99" i="3" l="1"/>
  <c r="A100" i="3" l="1"/>
  <c r="A101" i="3" l="1"/>
  <c r="A102" i="3" l="1"/>
  <c r="A103" i="3" l="1"/>
  <c r="A104" i="3" l="1"/>
  <c r="A105" i="3" l="1"/>
  <c r="A106" i="3" l="1"/>
  <c r="A107" i="3" l="1"/>
  <c r="A108" i="3" l="1"/>
  <c r="A109" i="3" l="1"/>
  <c r="A110" i="3" l="1"/>
  <c r="A111" i="3" l="1"/>
  <c r="A112" i="3" l="1"/>
  <c r="A113" i="3" l="1"/>
  <c r="A114" i="3" l="1"/>
  <c r="A115" i="3" l="1"/>
  <c r="A116" i="3" l="1"/>
  <c r="A117" i="3" l="1"/>
  <c r="A118" i="3" l="1"/>
  <c r="A119" i="3" l="1"/>
  <c r="A120" i="3" l="1"/>
  <c r="A121" i="3" l="1"/>
  <c r="A122" i="3" l="1"/>
  <c r="A123" i="3" l="1"/>
  <c r="A124" i="3" l="1"/>
  <c r="A125" i="3" l="1"/>
  <c r="A126" i="3" l="1"/>
  <c r="A127" i="3" l="1"/>
  <c r="A128" i="3" l="1"/>
  <c r="A129" i="3" l="1"/>
  <c r="A130" i="3" l="1"/>
  <c r="A131" i="3" l="1"/>
  <c r="A132" i="3" l="1"/>
  <c r="A133" i="3" l="1"/>
  <c r="A134" i="3" l="1"/>
  <c r="A135" i="3" l="1"/>
  <c r="A136" i="3" l="1"/>
  <c r="A137" i="3" l="1"/>
  <c r="A138" i="3" l="1"/>
  <c r="A139" i="3" l="1"/>
  <c r="A140" i="3" l="1"/>
  <c r="A141" i="3" l="1"/>
  <c r="A142" i="3" l="1"/>
  <c r="A143" i="3" l="1"/>
  <c r="A144" i="3" l="1"/>
  <c r="A145" i="3" l="1"/>
  <c r="A146" i="3" l="1"/>
  <c r="A147" i="3" l="1"/>
  <c r="A148" i="3" l="1"/>
  <c r="A149" i="3" l="1"/>
  <c r="A150" i="3" l="1"/>
  <c r="A151" i="3" l="1"/>
  <c r="A152" i="3" l="1"/>
  <c r="A153" i="3" l="1"/>
  <c r="A154" i="3" l="1"/>
  <c r="A155" i="3" l="1"/>
  <c r="A156" i="3" l="1"/>
  <c r="A157" i="3" l="1"/>
  <c r="A158" i="3" l="1"/>
  <c r="A159" i="3" l="1"/>
  <c r="A160" i="3" l="1"/>
  <c r="A161" i="3" l="1"/>
  <c r="A162" i="3" l="1"/>
  <c r="A163" i="3" l="1"/>
  <c r="A164" i="3" l="1"/>
  <c r="A165" i="3" l="1"/>
  <c r="A166" i="3" l="1"/>
  <c r="A167" i="3" l="1"/>
  <c r="A168" i="3" l="1"/>
  <c r="A169" i="3" l="1"/>
  <c r="A170" i="3" l="1"/>
  <c r="A171" i="3" l="1"/>
  <c r="A172" i="3" l="1"/>
  <c r="A173" i="3" l="1"/>
  <c r="A174" i="3" l="1"/>
  <c r="A175" i="3" l="1"/>
  <c r="A176" i="3" l="1"/>
  <c r="A177" i="3" l="1"/>
  <c r="A178" i="3" l="1"/>
  <c r="A179" i="3" l="1"/>
  <c r="A180" i="3" l="1"/>
  <c r="A181" i="3" l="1"/>
  <c r="A182" i="3" l="1"/>
  <c r="A183" i="3" l="1"/>
  <c r="A184" i="3" l="1"/>
  <c r="A185" i="3" l="1"/>
  <c r="A186" i="3" l="1"/>
  <c r="A187" i="3" l="1"/>
  <c r="A188" i="3" l="1"/>
  <c r="A189" i="3" l="1"/>
  <c r="A190" i="3" l="1"/>
  <c r="A191" i="3" l="1"/>
  <c r="A192" i="3" l="1"/>
  <c r="A193" i="3" l="1"/>
  <c r="A194" i="3" l="1"/>
  <c r="A195" i="3" l="1"/>
  <c r="A196" i="3" l="1"/>
  <c r="A197" i="3" l="1"/>
  <c r="A198" i="3" l="1"/>
  <c r="A199" i="3" l="1"/>
  <c r="A200" i="3" l="1"/>
  <c r="A201" i="3" l="1"/>
  <c r="A202" i="3" l="1"/>
  <c r="A203" i="3" l="1"/>
  <c r="A204" i="3" l="1"/>
  <c r="A205" i="3" l="1"/>
  <c r="A206" i="3" l="1"/>
  <c r="A207" i="3" l="1"/>
  <c r="A208" i="3" l="1"/>
  <c r="A209" i="3" l="1"/>
  <c r="A210" i="3" l="1"/>
  <c r="A211" i="3" l="1"/>
  <c r="A212" i="3" l="1"/>
  <c r="A213" i="3" l="1"/>
  <c r="A214" i="3" l="1"/>
  <c r="A215" i="3" l="1"/>
  <c r="A216" i="3" l="1"/>
  <c r="A217" i="3" l="1"/>
  <c r="A218" i="3" l="1"/>
  <c r="A219" i="3" l="1"/>
  <c r="A220" i="3" l="1"/>
  <c r="A221" i="3" l="1"/>
  <c r="A222" i="3" l="1"/>
  <c r="A223" i="3" l="1"/>
  <c r="A224" i="3" l="1"/>
  <c r="A225" i="3" l="1"/>
  <c r="A226" i="3" l="1"/>
  <c r="A227" i="3" l="1"/>
  <c r="A228" i="3" l="1"/>
  <c r="A229" i="3" l="1"/>
  <c r="A230" i="3" l="1"/>
  <c r="A231" i="3" l="1"/>
  <c r="A232" i="3" l="1"/>
  <c r="A233" i="3" l="1"/>
  <c r="A234" i="3" l="1"/>
  <c r="A235" i="3" l="1"/>
  <c r="A236" i="3" l="1"/>
  <c r="A237" i="3" l="1"/>
  <c r="A238" i="3" l="1"/>
  <c r="A239" i="3" l="1"/>
  <c r="A240" i="3" l="1"/>
  <c r="A241" i="3" l="1"/>
  <c r="A242" i="3" l="1"/>
  <c r="A243" i="3" l="1"/>
  <c r="A244" i="3" l="1"/>
  <c r="A245" i="3" l="1"/>
  <c r="A246" i="3" l="1"/>
  <c r="A247" i="3" l="1"/>
  <c r="A248" i="3" l="1"/>
  <c r="A249" i="3" l="1"/>
  <c r="A250" i="3" l="1"/>
  <c r="A251" i="3" l="1"/>
  <c r="A252" i="3" l="1"/>
  <c r="A253" i="3" l="1"/>
  <c r="A254" i="3" l="1"/>
  <c r="A255" i="3" l="1"/>
  <c r="A256" i="3" l="1"/>
  <c r="A257" i="3" l="1"/>
  <c r="A258" i="3" l="1"/>
  <c r="A259" i="3" l="1"/>
  <c r="A260" i="3" l="1"/>
  <c r="A261" i="3" l="1"/>
  <c r="A262" i="3" l="1"/>
  <c r="A263" i="3" l="1"/>
  <c r="A264" i="3" l="1"/>
  <c r="A265" i="3" l="1"/>
  <c r="A266" i="3" l="1"/>
  <c r="A267" i="3" l="1"/>
  <c r="A268" i="3" l="1"/>
  <c r="A269" i="3" l="1"/>
  <c r="A270" i="3" l="1"/>
  <c r="A271" i="3" l="1"/>
  <c r="A272" i="3" l="1"/>
  <c r="A273" i="3" l="1"/>
  <c r="A274" i="3" l="1"/>
  <c r="A275" i="3" l="1"/>
  <c r="A276" i="3" l="1"/>
  <c r="A277" i="3" l="1"/>
  <c r="A278" i="3" l="1"/>
  <c r="A279" i="3" l="1"/>
  <c r="A280" i="3" l="1"/>
  <c r="A281" i="3" l="1"/>
  <c r="A282" i="3" l="1"/>
  <c r="A283" i="3" l="1"/>
  <c r="A284" i="3" l="1"/>
  <c r="A285" i="3" l="1"/>
  <c r="A286" i="3" l="1"/>
  <c r="A287" i="3" l="1"/>
  <c r="A288" i="3" l="1"/>
  <c r="A289" i="3" l="1"/>
  <c r="A290" i="3" l="1"/>
  <c r="A291" i="3" l="1"/>
  <c r="A292" i="3" l="1"/>
  <c r="A293" i="3" l="1"/>
  <c r="A294" i="3" l="1"/>
  <c r="A295" i="3" l="1"/>
  <c r="A296" i="3" l="1"/>
  <c r="A297" i="3" l="1"/>
  <c r="A298" i="3" l="1"/>
  <c r="A299" i="3" l="1"/>
  <c r="A300" i="3" l="1"/>
  <c r="A301" i="3" l="1"/>
  <c r="A302" i="3" l="1"/>
  <c r="A303" i="3" l="1"/>
  <c r="A304" i="3" l="1"/>
  <c r="A305" i="3" l="1"/>
  <c r="A306" i="3" l="1"/>
  <c r="A307" i="3" l="1"/>
  <c r="A308" i="3" l="1"/>
  <c r="A309" i="3" l="1"/>
  <c r="A310" i="3" l="1"/>
  <c r="A311" i="3" l="1"/>
  <c r="A312" i="3" l="1"/>
  <c r="A313" i="3" l="1"/>
  <c r="A314" i="3" l="1"/>
  <c r="A315" i="3" l="1"/>
  <c r="A316" i="3" l="1"/>
  <c r="A317" i="3" l="1"/>
  <c r="A318" i="3" l="1"/>
  <c r="A319" i="3" l="1"/>
  <c r="A320" i="3" l="1"/>
  <c r="A321" i="3" l="1"/>
  <c r="A322" i="3" l="1"/>
  <c r="A323" i="3" l="1"/>
  <c r="A324" i="3" l="1"/>
  <c r="A325" i="3" l="1"/>
  <c r="A326" i="3" l="1"/>
  <c r="A327" i="3" l="1"/>
  <c r="A328" i="3" l="1"/>
  <c r="A329" i="3" l="1"/>
  <c r="A330" i="3" l="1"/>
  <c r="A331" i="3" l="1"/>
  <c r="A332" i="3" l="1"/>
  <c r="A333" i="3" l="1"/>
  <c r="A334" i="3" l="1"/>
  <c r="A335" i="3" l="1"/>
  <c r="A336" i="3" l="1"/>
  <c r="A337" i="3" l="1"/>
  <c r="A338" i="3" l="1"/>
  <c r="A339" i="3" l="1"/>
  <c r="A340" i="3" l="1"/>
  <c r="A341" i="3" l="1"/>
  <c r="A342" i="3" l="1"/>
  <c r="A343" i="3" l="1"/>
  <c r="A344" i="3" l="1"/>
  <c r="A345" i="3" l="1"/>
  <c r="A346" i="3" l="1"/>
  <c r="A347" i="3" l="1"/>
  <c r="A348" i="3" l="1"/>
  <c r="A349" i="3" l="1"/>
  <c r="A350" i="3" l="1"/>
  <c r="A351" i="3" l="1"/>
  <c r="A352" i="3" l="1"/>
  <c r="A353" i="3" l="1"/>
  <c r="A354" i="3" l="1"/>
  <c r="A355" i="3" l="1"/>
  <c r="A356" i="3" l="1"/>
  <c r="A357" i="3" l="1"/>
  <c r="A358" i="3" l="1"/>
  <c r="A359" i="3" l="1"/>
  <c r="A360" i="3" l="1"/>
  <c r="A361" i="3" l="1"/>
  <c r="A362" i="3" l="1"/>
  <c r="A363" i="3" l="1"/>
  <c r="A364" i="3" l="1"/>
  <c r="A365" i="3" l="1"/>
  <c r="A366" i="3" l="1"/>
  <c r="A367" i="3" l="1"/>
  <c r="A368" i="3" l="1"/>
  <c r="A369" i="3" l="1"/>
  <c r="A370" i="3" l="1"/>
  <c r="A371" i="3" l="1"/>
  <c r="A372" i="3" l="1"/>
  <c r="A373" i="3" l="1"/>
  <c r="A374" i="3" l="1"/>
  <c r="A375" i="3" l="1"/>
  <c r="A376" i="3" l="1"/>
  <c r="A377" i="3" l="1"/>
  <c r="A378" i="3" l="1"/>
  <c r="A379" i="3" l="1"/>
  <c r="A380" i="3" l="1"/>
  <c r="A381" i="3" l="1"/>
  <c r="A382" i="3" l="1"/>
  <c r="A383" i="3" l="1"/>
  <c r="A384" i="3" l="1"/>
  <c r="A385" i="3" l="1"/>
  <c r="A386" i="3" l="1"/>
  <c r="A387" i="3" l="1"/>
  <c r="A388" i="3" l="1"/>
  <c r="A389" i="3" l="1"/>
  <c r="A390" i="3" l="1"/>
  <c r="A391" i="3" l="1"/>
  <c r="A392" i="3" l="1"/>
  <c r="A393" i="3" l="1"/>
  <c r="A394" i="3" l="1"/>
  <c r="A395" i="3" l="1"/>
  <c r="A396" i="3" l="1"/>
  <c r="A397" i="3" l="1"/>
  <c r="A398" i="3" l="1"/>
  <c r="A399" i="3" l="1"/>
  <c r="A400" i="3" l="1"/>
  <c r="A401" i="3" l="1"/>
  <c r="A402" i="3" l="1"/>
  <c r="A403" i="3" l="1"/>
  <c r="A404" i="3" l="1"/>
  <c r="A405" i="3" l="1"/>
  <c r="A406" i="3" l="1"/>
  <c r="A407" i="3" l="1"/>
  <c r="A408" i="3" l="1"/>
  <c r="A409" i="3" l="1"/>
  <c r="A410" i="3" l="1"/>
  <c r="A411" i="3" l="1"/>
  <c r="A412" i="3" l="1"/>
  <c r="A413" i="3" l="1"/>
  <c r="A414" i="3" l="1"/>
  <c r="A415" i="3" l="1"/>
  <c r="A416" i="3" l="1"/>
  <c r="A417" i="3" l="1"/>
  <c r="A418" i="3" l="1"/>
  <c r="A419" i="3" l="1"/>
  <c r="A420" i="3" l="1"/>
  <c r="A421" i="3" l="1"/>
  <c r="A422" i="3" l="1"/>
  <c r="A423" i="3" l="1"/>
  <c r="A424" i="3" l="1"/>
  <c r="A425" i="3" l="1"/>
  <c r="A426" i="3" l="1"/>
  <c r="A427" i="3" l="1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A724" i="3" l="1"/>
  <c r="A725" i="3" l="1"/>
  <c r="A726" i="3" l="1"/>
  <c r="A727" i="3" l="1"/>
  <c r="A728" i="3" l="1"/>
  <c r="A729" i="3" l="1"/>
  <c r="A730" i="3" l="1"/>
  <c r="A731" i="3" l="1"/>
  <c r="A732" i="3" l="1"/>
  <c r="A733" i="3" l="1"/>
  <c r="A734" i="3" l="1"/>
  <c r="A735" i="3" l="1"/>
  <c r="A736" i="3" l="1"/>
  <c r="A737" i="3" l="1"/>
  <c r="A738" i="3" l="1"/>
  <c r="A739" i="3" l="1"/>
  <c r="A740" i="3" l="1"/>
  <c r="A741" i="3" l="1"/>
  <c r="A742" i="3" l="1"/>
  <c r="A743" i="3" l="1"/>
  <c r="A744" i="3" l="1"/>
  <c r="A745" i="3" l="1"/>
  <c r="A746" i="3" l="1"/>
  <c r="A747" i="3" l="1"/>
  <c r="A748" i="3" l="1"/>
  <c r="A749" i="3" l="1"/>
  <c r="A750" i="3" l="1"/>
  <c r="A751" i="3" l="1"/>
  <c r="A752" i="3" l="1"/>
  <c r="A753" i="3" l="1"/>
  <c r="A754" i="3" l="1"/>
  <c r="A755" i="3" l="1"/>
  <c r="A756" i="3" l="1"/>
  <c r="A757" i="3" l="1"/>
  <c r="A758" i="3" l="1"/>
  <c r="A759" i="3" l="1"/>
  <c r="A760" i="3" l="1"/>
  <c r="A761" i="3" l="1"/>
  <c r="A762" i="3" l="1"/>
  <c r="A763" i="3" l="1"/>
  <c r="A764" i="3" l="1"/>
  <c r="A765" i="3" l="1"/>
  <c r="A766" i="3" l="1"/>
  <c r="A767" i="3" l="1"/>
  <c r="A768" i="3" l="1"/>
  <c r="A769" i="3" l="1"/>
  <c r="A770" i="3" l="1"/>
  <c r="A771" i="3" l="1"/>
  <c r="A772" i="3" l="1"/>
  <c r="A773" i="3" l="1"/>
  <c r="A774" i="3" l="1"/>
  <c r="A775" i="3" l="1"/>
  <c r="A776" i="3" l="1"/>
  <c r="A777" i="3" l="1"/>
  <c r="A778" i="3" l="1"/>
  <c r="A779" i="3" l="1"/>
  <c r="A780" i="3" l="1"/>
  <c r="A781" i="3" l="1"/>
  <c r="A782" i="3" l="1"/>
  <c r="A783" i="3" l="1"/>
  <c r="A784" i="3" l="1"/>
  <c r="A785" i="3" l="1"/>
  <c r="A786" i="3" l="1"/>
  <c r="A787" i="3" l="1"/>
  <c r="A788" i="3" l="1"/>
  <c r="A789" i="3" l="1"/>
  <c r="A790" i="3" l="1"/>
  <c r="A791" i="3" l="1"/>
  <c r="A792" i="3" l="1"/>
  <c r="A793" i="3" l="1"/>
  <c r="A794" i="3" l="1"/>
  <c r="A795" i="3" l="1"/>
  <c r="A796" i="3" l="1"/>
  <c r="A797" i="3" l="1"/>
  <c r="A798" i="3" l="1"/>
  <c r="A799" i="3" l="1"/>
  <c r="A800" i="3" l="1"/>
  <c r="A801" i="3" l="1"/>
  <c r="A802" i="3" l="1"/>
  <c r="A803" i="3" l="1"/>
  <c r="A804" i="3" l="1"/>
  <c r="A805" i="3" l="1"/>
  <c r="A806" i="3" l="1"/>
  <c r="A807" i="3" l="1"/>
  <c r="A808" i="3" l="1"/>
  <c r="A809" i="3" l="1"/>
  <c r="A810" i="3" l="1"/>
  <c r="A811" i="3" l="1"/>
  <c r="A812" i="3" l="1"/>
  <c r="A813" i="3" l="1"/>
  <c r="A814" i="3" l="1"/>
  <c r="A815" i="3" l="1"/>
  <c r="A816" i="3" l="1"/>
  <c r="A817" i="3" l="1"/>
  <c r="A818" i="3" l="1"/>
  <c r="A819" i="3" l="1"/>
  <c r="A820" i="3" l="1"/>
  <c r="A821" i="3" l="1"/>
  <c r="A822" i="3" l="1"/>
  <c r="A823" i="3" l="1"/>
  <c r="A824" i="3" l="1"/>
  <c r="A825" i="3" l="1"/>
  <c r="A826" i="3" l="1"/>
  <c r="A827" i="3" l="1"/>
  <c r="A828" i="3" l="1"/>
  <c r="A829" i="3" l="1"/>
  <c r="A830" i="3" l="1"/>
  <c r="A831" i="3" l="1"/>
  <c r="A832" i="3" l="1"/>
  <c r="A833" i="3" l="1"/>
  <c r="A834" i="3" l="1"/>
  <c r="A835" i="3" l="1"/>
  <c r="A836" i="3" l="1"/>
  <c r="A837" i="3" l="1"/>
  <c r="A838" i="3" l="1"/>
  <c r="A839" i="3" l="1"/>
  <c r="A840" i="3" l="1"/>
  <c r="A841" i="3" l="1"/>
  <c r="A842" i="3" l="1"/>
  <c r="A843" i="3" l="1"/>
  <c r="A844" i="3" l="1"/>
  <c r="A845" i="3" l="1"/>
  <c r="A846" i="3" l="1"/>
  <c r="A847" i="3" l="1"/>
  <c r="A848" i="3" l="1"/>
  <c r="A849" i="3" l="1"/>
  <c r="A850" i="3" l="1"/>
  <c r="A851" i="3" l="1"/>
  <c r="A852" i="3" l="1"/>
  <c r="A853" i="3" l="1"/>
  <c r="A854" i="3" l="1"/>
  <c r="A855" i="3" l="1"/>
  <c r="A856" i="3" l="1"/>
  <c r="A857" i="3" l="1"/>
  <c r="A858" i="3" l="1"/>
  <c r="A859" i="3" l="1"/>
  <c r="A860" i="3" l="1"/>
  <c r="A861" i="3" l="1"/>
  <c r="A862" i="3" l="1"/>
  <c r="A863" i="3" l="1"/>
  <c r="A864" i="3" l="1"/>
  <c r="A865" i="3" l="1"/>
  <c r="A866" i="3" l="1"/>
  <c r="A867" i="3" l="1"/>
  <c r="A868" i="3" l="1"/>
  <c r="A869" i="3" l="1"/>
  <c r="A870" i="3" l="1"/>
  <c r="A871" i="3" l="1"/>
  <c r="A872" i="3" l="1"/>
  <c r="A873" i="3" l="1"/>
  <c r="A874" i="3" l="1"/>
  <c r="A875" i="3" l="1"/>
  <c r="A876" i="3" l="1"/>
  <c r="A877" i="3" l="1"/>
  <c r="A878" i="3" l="1"/>
  <c r="A879" i="3" l="1"/>
  <c r="A880" i="3" l="1"/>
  <c r="A881" i="3" l="1"/>
  <c r="A882" i="3" l="1"/>
  <c r="A883" i="3" l="1"/>
  <c r="A884" i="3" l="1"/>
  <c r="A885" i="3" l="1"/>
  <c r="A886" i="3" l="1"/>
  <c r="A887" i="3" l="1"/>
  <c r="A888" i="3" l="1"/>
  <c r="A889" i="3" l="1"/>
  <c r="A890" i="3" l="1"/>
  <c r="A891" i="3" l="1"/>
  <c r="A892" i="3" l="1"/>
  <c r="A893" i="3" l="1"/>
  <c r="A894" i="3" l="1"/>
  <c r="A895" i="3" l="1"/>
  <c r="A896" i="3" l="1"/>
  <c r="A897" i="3" l="1"/>
  <c r="A898" i="3" l="1"/>
  <c r="A899" i="3" l="1"/>
  <c r="A900" i="3" l="1"/>
  <c r="A901" i="3" l="1"/>
  <c r="A902" i="3" l="1"/>
  <c r="A903" i="3" l="1"/>
  <c r="A904" i="3" l="1"/>
  <c r="A905" i="3" l="1"/>
  <c r="A906" i="3" l="1"/>
  <c r="A907" i="3" l="1"/>
  <c r="A908" i="3" l="1"/>
  <c r="A909" i="3" l="1"/>
  <c r="A910" i="3" l="1"/>
  <c r="A911" i="3" l="1"/>
  <c r="A912" i="3" l="1"/>
  <c r="A913" i="3" l="1"/>
  <c r="A914" i="3" l="1"/>
  <c r="A915" i="3" l="1"/>
  <c r="A916" i="3" l="1"/>
  <c r="A917" i="3" l="1"/>
  <c r="A918" i="3" l="1"/>
  <c r="A919" i="3" l="1"/>
  <c r="A920" i="3" l="1"/>
  <c r="A921" i="3" l="1"/>
  <c r="A922" i="3" l="1"/>
  <c r="A923" i="3" l="1"/>
  <c r="A924" i="3" l="1"/>
  <c r="A925" i="3" l="1"/>
  <c r="A926" i="3" l="1"/>
  <c r="A927" i="3" l="1"/>
  <c r="A928" i="3" l="1"/>
  <c r="A929" i="3" l="1"/>
  <c r="A930" i="3" l="1"/>
  <c r="A931" i="3" l="1"/>
  <c r="A932" i="3" l="1"/>
  <c r="A933" i="3" l="1"/>
  <c r="A934" i="3" l="1"/>
  <c r="A935" i="3" l="1"/>
  <c r="A936" i="3" l="1"/>
  <c r="A937" i="3" l="1"/>
  <c r="A938" i="3" l="1"/>
  <c r="A939" i="3" l="1"/>
  <c r="A940" i="3" l="1"/>
  <c r="A941" i="3" l="1"/>
  <c r="A942" i="3" l="1"/>
  <c r="A943" i="3" l="1"/>
  <c r="A944" i="3" l="1"/>
  <c r="A945" i="3" l="1"/>
  <c r="A946" i="3" l="1"/>
  <c r="A947" i="3" l="1"/>
  <c r="A948" i="3" l="1"/>
  <c r="A949" i="3" l="1"/>
  <c r="A950" i="3" l="1"/>
  <c r="A951" i="3" l="1"/>
  <c r="A952" i="3" l="1"/>
  <c r="A953" i="3" l="1"/>
  <c r="A954" i="3" l="1"/>
  <c r="A955" i="3" l="1"/>
  <c r="A956" i="3" l="1"/>
  <c r="A957" i="3" l="1"/>
  <c r="A958" i="3" l="1"/>
  <c r="A959" i="3" l="1"/>
  <c r="A960" i="3" l="1"/>
  <c r="A961" i="3" l="1"/>
  <c r="A962" i="3" l="1"/>
  <c r="A963" i="3" l="1"/>
  <c r="A964" i="3" l="1"/>
  <c r="A965" i="3" l="1"/>
  <c r="A966" i="3" l="1"/>
  <c r="A967" i="3" l="1"/>
  <c r="A968" i="3" l="1"/>
  <c r="A969" i="3" l="1"/>
  <c r="A970" i="3" l="1"/>
  <c r="A971" i="3" l="1"/>
  <c r="A972" i="3" l="1"/>
  <c r="A973" i="3" l="1"/>
  <c r="A974" i="3" l="1"/>
  <c r="A975" i="3" l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U1003" i="5" l="1"/>
  <c r="U52" i="5"/>
  <c r="U737" i="5"/>
  <c r="U1002" i="5"/>
  <c r="U412" i="5"/>
  <c r="U850" i="5"/>
  <c r="U883" i="5"/>
  <c r="U104" i="5"/>
  <c r="U361" i="5"/>
  <c r="U711" i="5"/>
  <c r="U913" i="5"/>
  <c r="U675" i="5"/>
  <c r="U165" i="5"/>
  <c r="U119" i="5"/>
  <c r="U687" i="5"/>
  <c r="U808" i="5"/>
  <c r="U671" i="5"/>
  <c r="U503" i="5"/>
  <c r="U847" i="5"/>
  <c r="U494" i="5"/>
  <c r="U112" i="5"/>
  <c r="U570" i="5"/>
  <c r="U326" i="5"/>
  <c r="U303" i="5"/>
  <c r="U481" i="5"/>
  <c r="U698" i="5"/>
  <c r="U290" i="5"/>
  <c r="U146" i="5"/>
  <c r="U631" i="5"/>
  <c r="U625" i="5"/>
  <c r="U942" i="5"/>
  <c r="U305" i="5"/>
  <c r="U182" i="5"/>
  <c r="U155" i="5"/>
  <c r="U961" i="5"/>
  <c r="U917" i="5"/>
  <c r="U456" i="5"/>
  <c r="U170" i="5"/>
  <c r="U956" i="5"/>
  <c r="U826" i="5"/>
  <c r="U360" i="5"/>
  <c r="U239" i="5"/>
  <c r="U993" i="5"/>
  <c r="U783" i="5"/>
  <c r="U401" i="5"/>
  <c r="U838" i="5"/>
  <c r="U192" i="5"/>
  <c r="U907" i="5"/>
  <c r="U389" i="5"/>
  <c r="U317" i="5"/>
  <c r="U536" i="5"/>
  <c r="U726" i="5"/>
  <c r="U603" i="5"/>
  <c r="U152" i="5"/>
  <c r="U359" i="5"/>
  <c r="U340" i="5"/>
  <c r="U880" i="5"/>
  <c r="U869" i="5"/>
  <c r="U226" i="5"/>
  <c r="U888" i="5"/>
  <c r="U200" i="5"/>
  <c r="U553" i="5"/>
  <c r="U332" i="5"/>
  <c r="U244" i="5"/>
  <c r="U865" i="5"/>
  <c r="U341" i="5"/>
  <c r="U493" i="5"/>
  <c r="U27" i="5"/>
  <c r="U232" i="5"/>
  <c r="U179" i="5"/>
  <c r="U354" i="5"/>
  <c r="U269" i="5"/>
  <c r="U755" i="5"/>
  <c r="U66" i="5"/>
  <c r="U22" i="5"/>
  <c r="U703" i="5"/>
  <c r="U274" i="5"/>
  <c r="U309" i="5"/>
  <c r="U256" i="5"/>
  <c r="U454" i="5"/>
  <c r="U23" i="5"/>
  <c r="U831" i="5"/>
  <c r="U514" i="5"/>
  <c r="U745" i="5"/>
  <c r="U988" i="5"/>
  <c r="U196" i="5"/>
  <c r="U963" i="5"/>
  <c r="U800" i="5"/>
  <c r="U803" i="5"/>
  <c r="U30" i="5"/>
  <c r="U190" i="5"/>
  <c r="U516" i="5"/>
  <c r="U779" i="5"/>
  <c r="U414" i="5"/>
  <c r="U593" i="5"/>
  <c r="U555" i="5"/>
  <c r="U255" i="5"/>
  <c r="U551" i="5"/>
  <c r="U523" i="5"/>
  <c r="U428" i="5"/>
  <c r="U149" i="5"/>
  <c r="U113" i="5"/>
  <c r="U716" i="5"/>
  <c r="U558" i="5"/>
  <c r="U116" i="5"/>
  <c r="U17" i="5"/>
  <c r="U337" i="5"/>
  <c r="U964" i="5"/>
  <c r="U975" i="5"/>
  <c r="U18" i="5"/>
  <c r="U911" i="5"/>
  <c r="U68" i="5"/>
  <c r="U662" i="5"/>
  <c r="U635" i="5"/>
  <c r="U88" i="5"/>
  <c r="U62" i="5"/>
  <c r="U639" i="5"/>
  <c r="U202" i="5"/>
  <c r="U837" i="5"/>
  <c r="U38" i="5"/>
  <c r="U358" i="5"/>
  <c r="U707" i="5"/>
  <c r="U372" i="5"/>
  <c r="U280" i="5"/>
  <c r="U449" i="5"/>
  <c r="U71" i="5"/>
  <c r="U758" i="5"/>
  <c r="U984" i="5"/>
  <c r="U499" i="5"/>
  <c r="U114" i="5"/>
  <c r="U177" i="5"/>
  <c r="U644" i="5"/>
  <c r="U446" i="5"/>
  <c r="U321" i="5"/>
  <c r="U426" i="5"/>
  <c r="U278" i="5"/>
  <c r="U187" i="5"/>
  <c r="U652" i="5"/>
  <c r="U615" i="5"/>
  <c r="U231" i="5"/>
  <c r="U211" i="5"/>
  <c r="U186" i="5"/>
  <c r="U679" i="5"/>
  <c r="U453" i="5"/>
  <c r="U966" i="5"/>
  <c r="U738" i="5"/>
  <c r="U472" i="5"/>
  <c r="U172" i="5"/>
  <c r="U180" i="5"/>
  <c r="U33" i="5"/>
  <c r="U222" i="5"/>
  <c r="U207" i="5"/>
  <c r="U491" i="5"/>
  <c r="U128" i="5"/>
  <c r="U67" i="5"/>
  <c r="U736" i="5"/>
  <c r="U742" i="5"/>
  <c r="U641" i="5"/>
  <c r="U804" i="5"/>
  <c r="U370" i="5"/>
  <c r="U281" i="5"/>
  <c r="U872" i="5"/>
  <c r="U648" i="5"/>
  <c r="U664" i="5"/>
  <c r="U944" i="5"/>
  <c r="U376" i="5"/>
  <c r="U501" i="5"/>
  <c r="U954" i="5"/>
  <c r="U517" i="5"/>
  <c r="U674" i="5"/>
  <c r="U874" i="5"/>
  <c r="U532" i="5"/>
  <c r="U834" i="5"/>
  <c r="U564" i="5"/>
  <c r="U740" i="5"/>
  <c r="U744" i="5"/>
  <c r="U477" i="5"/>
  <c r="U251" i="5"/>
  <c r="U768" i="5"/>
  <c r="U568" i="5"/>
  <c r="U748" i="5"/>
  <c r="U451" i="5"/>
  <c r="U617" i="5"/>
  <c r="U473" i="5"/>
  <c r="U392" i="5"/>
  <c r="U642" i="5"/>
  <c r="U470" i="5"/>
  <c r="U325" i="5"/>
  <c r="U380" i="5"/>
  <c r="U647" i="5"/>
  <c r="U224" i="5"/>
  <c r="U681" i="5"/>
  <c r="U378" i="5"/>
  <c r="U161" i="5"/>
  <c r="U271" i="5"/>
  <c r="U614" i="5"/>
  <c r="U444" i="5"/>
  <c r="U817" i="5"/>
  <c r="U418" i="5"/>
  <c r="U333" i="5"/>
  <c r="U246" i="5"/>
  <c r="U854" i="5"/>
  <c r="U908" i="5"/>
  <c r="U391" i="5"/>
  <c r="U778" i="5"/>
  <c r="U511" i="5"/>
  <c r="U557" i="5"/>
  <c r="U884" i="5"/>
  <c r="U159" i="5"/>
  <c r="U835" i="5"/>
  <c r="U505" i="5"/>
  <c r="U53" i="5"/>
  <c r="U31" i="5"/>
  <c r="U355" i="5"/>
  <c r="U830" i="5"/>
  <c r="U89" i="5"/>
  <c r="U597" i="5"/>
  <c r="U623" i="5"/>
  <c r="U857" i="5"/>
  <c r="U416" i="5"/>
  <c r="U40" i="5"/>
  <c r="U594" i="5"/>
  <c r="U498" i="5"/>
  <c r="U15" i="5"/>
  <c r="U969" i="5"/>
  <c r="U879" i="5"/>
  <c r="U35" i="5"/>
  <c r="U483" i="5"/>
  <c r="U289" i="5"/>
  <c r="U585" i="5"/>
  <c r="U439" i="5"/>
  <c r="U509" i="5"/>
  <c r="U381" i="5"/>
  <c r="U792" i="5"/>
  <c r="U833" i="5"/>
  <c r="U117" i="5"/>
  <c r="U64" i="5"/>
  <c r="U775" i="5"/>
  <c r="U948" i="5"/>
  <c r="U977" i="5"/>
  <c r="U362" i="5"/>
  <c r="U933" i="5"/>
  <c r="U795" i="5"/>
  <c r="U819" i="5"/>
  <c r="U377" i="5"/>
  <c r="U212" i="5"/>
  <c r="U92" i="5"/>
  <c r="U130" i="5"/>
  <c r="U982" i="5"/>
  <c r="U823" i="5"/>
  <c r="U878" i="5"/>
  <c r="U79" i="5"/>
  <c r="U934" i="5"/>
  <c r="U725" i="5"/>
  <c r="U80" i="5"/>
  <c r="U105" i="5"/>
  <c r="U998" i="5"/>
  <c r="U546" i="5"/>
  <c r="U458" i="5"/>
  <c r="U565" i="5"/>
  <c r="U604" i="5"/>
  <c r="U699" i="5"/>
  <c r="U938" i="5"/>
  <c r="U25" i="5"/>
  <c r="U500" i="5"/>
  <c r="U142" i="5"/>
  <c r="U349" i="5"/>
  <c r="U756" i="5"/>
  <c r="U629" i="5"/>
  <c r="U328" i="5"/>
  <c r="U101" i="5"/>
  <c r="U749" i="5"/>
  <c r="U905" i="5"/>
  <c r="U818" i="5"/>
  <c r="U77" i="5"/>
  <c r="U350" i="5"/>
  <c r="U584" i="5"/>
  <c r="U157" i="5"/>
  <c r="U84" i="5"/>
  <c r="U971" i="5"/>
  <c r="U619" i="5"/>
  <c r="U866" i="5"/>
  <c r="U951" i="5"/>
  <c r="U947" i="5"/>
  <c r="U985" i="5"/>
  <c r="U319" i="5"/>
  <c r="U919" i="5"/>
  <c r="U78" i="5"/>
  <c r="U853" i="5"/>
  <c r="U214" i="5"/>
  <c r="U331" i="5"/>
  <c r="U295" i="5"/>
  <c r="U995" i="5"/>
  <c r="U676" i="5"/>
  <c r="U887" i="5"/>
  <c r="U154" i="5"/>
  <c r="U410" i="5"/>
  <c r="U314" i="5"/>
  <c r="U628" i="5"/>
  <c r="U21" i="5"/>
  <c r="U489" i="5"/>
  <c r="U767" i="5"/>
  <c r="U58" i="5"/>
  <c r="U684" i="5"/>
  <c r="U569" i="5"/>
  <c r="U223" i="5"/>
  <c r="U931" i="5"/>
  <c r="U722" i="5"/>
  <c r="U276" i="5"/>
  <c r="U692" i="5"/>
  <c r="U334" i="5"/>
  <c r="U596" i="5"/>
  <c r="U637" i="5"/>
  <c r="U875" i="5"/>
  <c r="U230" i="5"/>
  <c r="U715" i="5"/>
  <c r="U653" i="5"/>
  <c r="U148" i="5"/>
  <c r="U867" i="5"/>
  <c r="U595" i="5"/>
  <c r="U482" i="5"/>
  <c r="U733" i="5"/>
  <c r="U895" i="5"/>
  <c r="U846" i="5"/>
  <c r="U525" i="5"/>
  <c r="U591" i="5"/>
  <c r="U630" i="5"/>
  <c r="U219" i="5"/>
  <c r="U612" i="5"/>
  <c r="U651" i="5"/>
  <c r="U976" i="5"/>
  <c r="U540" i="5"/>
  <c r="U150" i="5"/>
  <c r="U544" i="5"/>
  <c r="U592" i="5"/>
  <c r="U978" i="5"/>
  <c r="U873" i="5"/>
  <c r="U704" i="5"/>
  <c r="U702" i="5"/>
  <c r="U57" i="5"/>
  <c r="U802" i="5"/>
  <c r="U178" i="5"/>
  <c r="U344" i="5"/>
  <c r="U763" i="5"/>
  <c r="U769" i="5"/>
  <c r="U720" i="5"/>
  <c r="U120" i="5"/>
  <c r="U229" i="5"/>
  <c r="U665" i="5"/>
  <c r="U930" i="5"/>
  <c r="U994" i="5"/>
  <c r="U970" i="5"/>
  <c r="U175" i="5"/>
  <c r="U870" i="5"/>
  <c r="U613" i="5"/>
  <c r="U235" i="5"/>
  <c r="U275" i="5"/>
  <c r="U398" i="5"/>
  <c r="U860" i="5"/>
  <c r="U906" i="5"/>
  <c r="U248" i="5"/>
  <c r="U436" i="5"/>
  <c r="U841" i="5"/>
  <c r="U627" i="5"/>
  <c r="U195" i="5"/>
  <c r="U379" i="5"/>
  <c r="U849" i="5"/>
  <c r="U877" i="5"/>
  <c r="U839" i="5"/>
  <c r="U467" i="5"/>
  <c r="U1000" i="5"/>
  <c r="U562" i="5"/>
  <c r="U533" i="5"/>
  <c r="U693" i="5"/>
  <c r="U82" i="5"/>
  <c r="U431" i="5"/>
  <c r="U185" i="5"/>
  <c r="U153" i="5"/>
  <c r="U723" i="5"/>
  <c r="U61" i="5"/>
  <c r="U899" i="5"/>
  <c r="U898" i="5"/>
  <c r="U169" i="5"/>
  <c r="U859" i="5"/>
  <c r="U99" i="5"/>
  <c r="U338" i="5"/>
  <c r="U194" i="5"/>
  <c r="U461" i="5"/>
  <c r="U649" i="5"/>
  <c r="U90" i="5"/>
  <c r="U1001" i="5"/>
  <c r="U307" i="5"/>
  <c r="U450" i="5"/>
  <c r="U925" i="5"/>
  <c r="U427" i="5"/>
  <c r="U798" i="5"/>
  <c r="U909" i="5"/>
  <c r="U706" i="5"/>
  <c r="U730" i="5"/>
  <c r="U466" i="5"/>
  <c r="U561" i="5"/>
  <c r="U581" i="5"/>
  <c r="U571" i="5"/>
  <c r="U949" i="5"/>
  <c r="U739" i="5"/>
  <c r="U513" i="5"/>
  <c r="U29" i="5"/>
  <c r="U952" i="5"/>
  <c r="U566" i="5"/>
  <c r="U940" i="5"/>
  <c r="U24" i="5"/>
  <c r="U102" i="5"/>
  <c r="U801" i="5"/>
  <c r="U743" i="5"/>
  <c r="U357" i="5"/>
  <c r="U958" i="5"/>
  <c r="U997" i="5"/>
  <c r="U424" i="5"/>
  <c r="U227" i="5"/>
  <c r="U253" i="5"/>
  <c r="U387" i="5"/>
  <c r="U422" i="5"/>
  <c r="U252" i="5"/>
  <c r="U479" i="5"/>
  <c r="U922" i="5"/>
  <c r="U668" i="5"/>
  <c r="U365" i="5"/>
  <c r="U893" i="5"/>
  <c r="U44" i="5"/>
  <c r="U267" i="5"/>
  <c r="U291" i="5"/>
  <c r="U346" i="5"/>
  <c r="U173" i="5"/>
  <c r="U712" i="5"/>
  <c r="U695" i="5"/>
  <c r="U121" i="5"/>
  <c r="U87" i="5"/>
  <c r="U145" i="5"/>
  <c r="U462" i="5"/>
  <c r="U19" i="5"/>
  <c r="U367" i="5"/>
  <c r="U979" i="5"/>
  <c r="U60" i="5"/>
  <c r="U32" i="5"/>
  <c r="U814" i="5"/>
  <c r="U686" i="5"/>
  <c r="U63" i="5"/>
  <c r="U257" i="5"/>
  <c r="U497" i="5"/>
  <c r="U266" i="5"/>
  <c r="U490" i="5"/>
  <c r="U616" i="5"/>
  <c r="U336" i="5"/>
  <c r="U421" i="5"/>
  <c r="U861" i="5"/>
  <c r="U241" i="5"/>
  <c r="U131" i="5"/>
  <c r="U548" i="5"/>
  <c r="U937" i="5"/>
  <c r="U409" i="5"/>
  <c r="U363" i="5"/>
  <c r="U259" i="5"/>
  <c r="U395" i="5"/>
  <c r="U600" i="5"/>
  <c r="U407" i="5"/>
  <c r="U586" i="5"/>
  <c r="U437" i="5"/>
  <c r="U765" i="5"/>
  <c r="U718" i="5"/>
  <c r="U356" i="5"/>
  <c r="U891" i="5"/>
  <c r="U528" i="5"/>
  <c r="U539" i="5"/>
  <c r="U772" i="5"/>
  <c r="U48" i="5"/>
  <c r="U136" i="5"/>
  <c r="U535" i="5"/>
  <c r="U724" i="5"/>
  <c r="U415" i="5"/>
  <c r="U42" i="5"/>
  <c r="U204" i="5"/>
  <c r="U39" i="5"/>
  <c r="U383" i="5"/>
  <c r="U894" i="5"/>
  <c r="U912" i="5"/>
  <c r="U283" i="5"/>
  <c r="U605" i="5"/>
  <c r="U935" i="5"/>
  <c r="U492" i="5"/>
  <c r="U967" i="5"/>
  <c r="U199" i="5"/>
  <c r="U816" i="5"/>
  <c r="U282" i="5"/>
  <c r="U750" i="5"/>
  <c r="U640" i="5"/>
  <c r="U234" i="5"/>
  <c r="U863" i="5"/>
  <c r="U781" i="5"/>
  <c r="U760" i="5"/>
  <c r="U302" i="5"/>
  <c r="U316" i="5"/>
  <c r="U669" i="5"/>
  <c r="U65" i="5"/>
  <c r="U552" i="5"/>
  <c r="U95" i="5"/>
  <c r="U559" i="5"/>
  <c r="U460" i="5"/>
  <c r="U832" i="5"/>
  <c r="U968" i="5"/>
  <c r="U191" i="5"/>
  <c r="U390" i="5"/>
  <c r="U371" i="5"/>
  <c r="U991" i="5"/>
  <c r="U700" i="5"/>
  <c r="U111" i="5"/>
  <c r="U916" i="5"/>
  <c r="U691" i="5"/>
  <c r="U537" i="5"/>
  <c r="U480" i="5"/>
  <c r="U375" i="5"/>
  <c r="U864" i="5"/>
  <c r="U622" i="5"/>
  <c r="U385" i="5"/>
  <c r="U771" i="5"/>
  <c r="U936" i="5"/>
  <c r="U394" i="5"/>
  <c r="U747" i="5"/>
  <c r="U386" i="5"/>
  <c r="U144" i="5"/>
  <c r="U915" i="5"/>
  <c r="U285" i="5"/>
  <c r="U168" i="5"/>
  <c r="U582" i="5"/>
  <c r="U957" i="5"/>
  <c r="U618" i="5"/>
  <c r="U793" i="5"/>
  <c r="U611" i="5"/>
  <c r="U573" i="5"/>
  <c r="U990" i="5"/>
  <c r="U37" i="5"/>
  <c r="U126" i="5"/>
  <c r="U661" i="5"/>
  <c r="U753" i="5"/>
  <c r="U133" i="5"/>
  <c r="U689" i="5"/>
  <c r="U447" i="5"/>
  <c r="U556" i="5"/>
  <c r="U663" i="5"/>
  <c r="U258" i="5"/>
  <c r="U442" i="5"/>
  <c r="U598" i="5"/>
  <c r="U538" i="5"/>
  <c r="U459" i="5"/>
  <c r="U279" i="5"/>
  <c r="U404" i="5"/>
  <c r="U974" i="5"/>
  <c r="U345" i="5"/>
  <c r="U432" i="5"/>
  <c r="U465" i="5"/>
  <c r="U464" i="5"/>
  <c r="U626" i="5"/>
  <c r="U960" i="5"/>
  <c r="U754" i="5"/>
  <c r="U659" i="5"/>
  <c r="U238" i="5"/>
  <c r="U140" i="5"/>
  <c r="U752" i="5"/>
  <c r="U714" i="5"/>
  <c r="U197" i="5"/>
  <c r="U304" i="5"/>
  <c r="U324" i="5"/>
  <c r="U287" i="5"/>
  <c r="U393" i="5"/>
  <c r="U419" i="5"/>
  <c r="U843" i="5"/>
  <c r="U369" i="5"/>
  <c r="U580" i="5"/>
  <c r="U16" i="5"/>
  <c r="U413" i="5"/>
  <c r="U656" i="5"/>
  <c r="U828" i="5"/>
  <c r="U273" i="5"/>
  <c r="U124" i="5"/>
  <c r="U709" i="5"/>
  <c r="U608" i="5"/>
  <c r="U478" i="5"/>
  <c r="U696" i="5"/>
  <c r="U127" i="5"/>
  <c r="U989" i="5"/>
  <c r="U495" i="5"/>
  <c r="U927" i="5"/>
  <c r="U646" i="5"/>
  <c r="U262" i="5"/>
  <c r="U632" i="5"/>
  <c r="U189" i="5"/>
  <c r="U572" i="5"/>
  <c r="U851" i="5"/>
  <c r="U955" i="5"/>
  <c r="U508" i="5"/>
  <c r="U164" i="5"/>
  <c r="U821" i="5"/>
  <c r="U813" i="5"/>
  <c r="U240" i="5"/>
  <c r="U36" i="5"/>
  <c r="U519" i="5"/>
  <c r="U721" i="5"/>
  <c r="U672" i="5"/>
  <c r="U900" i="5"/>
  <c r="U441" i="5"/>
  <c r="U815" i="5"/>
  <c r="U339" i="5"/>
  <c r="U784" i="5"/>
  <c r="U811" i="5"/>
  <c r="U599" i="5"/>
  <c r="U943" i="5"/>
  <c r="U504" i="5"/>
  <c r="U606" i="5"/>
  <c r="U527" i="5"/>
  <c r="U510" i="5"/>
  <c r="U245" i="5"/>
  <c r="U797" i="5"/>
  <c r="U118" i="5"/>
  <c r="U918" i="5"/>
  <c r="U249" i="5"/>
  <c r="U697" i="5"/>
  <c r="U868" i="5"/>
  <c r="U526" i="5"/>
  <c r="U455" i="5"/>
  <c r="U49" i="5"/>
  <c r="U643" i="5"/>
  <c r="U660" i="5"/>
  <c r="U807" i="5"/>
  <c r="U218" i="5"/>
  <c r="U650" i="5"/>
  <c r="U858" i="5"/>
  <c r="U575" i="5"/>
  <c r="U543" i="5"/>
  <c r="U886" i="5"/>
  <c r="U822" i="5"/>
  <c r="U999" i="5"/>
  <c r="U610" i="5"/>
  <c r="U216" i="5"/>
  <c r="U633" i="5"/>
  <c r="U920" i="5"/>
  <c r="U574" i="5"/>
  <c r="U311" i="5"/>
  <c r="U158" i="5"/>
  <c r="U717" i="5"/>
  <c r="U688" i="5"/>
  <c r="U184" i="5"/>
  <c r="U272" i="5"/>
  <c r="U329" i="5"/>
  <c r="U522" i="5"/>
  <c r="U292" i="5"/>
  <c r="U690" i="5"/>
  <c r="U876" i="5"/>
  <c r="U468" i="5"/>
  <c r="U950" i="5"/>
  <c r="U97" i="5"/>
  <c r="U848" i="5"/>
  <c r="U294" i="5"/>
  <c r="U435" i="5"/>
  <c r="U809" i="5"/>
  <c r="U261" i="5"/>
  <c r="U210" i="5"/>
  <c r="U475" i="5"/>
  <c r="U852" i="5"/>
  <c r="U469" i="5"/>
  <c r="U796" i="5"/>
  <c r="U794" i="5"/>
  <c r="U761" i="5"/>
  <c r="U322" i="5"/>
  <c r="U856" i="5"/>
  <c r="U448" i="5"/>
  <c r="U683" i="5"/>
  <c r="U225" i="5"/>
  <c r="U96" i="5"/>
  <c r="U924" i="5"/>
  <c r="U710" i="5"/>
  <c r="U400" i="5"/>
  <c r="U520" i="5"/>
  <c r="U298" i="5"/>
  <c r="U250" i="5"/>
  <c r="U51" i="5"/>
  <c r="U277" i="5"/>
  <c r="U193" i="5"/>
  <c r="U776" i="5"/>
  <c r="U576" i="5"/>
  <c r="U318" i="5"/>
  <c r="U805" i="5"/>
  <c r="U20" i="5"/>
  <c r="U567" i="5"/>
  <c r="U83" i="5"/>
  <c r="U457" i="5"/>
  <c r="U770" i="5"/>
  <c r="U583" i="5"/>
  <c r="U727" i="5"/>
  <c r="U791" i="5"/>
  <c r="U549" i="5"/>
  <c r="U587" i="5"/>
  <c r="U766" i="5"/>
  <c r="U100" i="5"/>
  <c r="U476" i="5"/>
  <c r="U609" i="5"/>
  <c r="U364" i="5"/>
  <c r="U624" i="5"/>
  <c r="U547" i="5"/>
  <c r="U323" i="5"/>
  <c r="U123" i="5"/>
  <c r="U382" i="5"/>
  <c r="U484" i="5"/>
  <c r="U28" i="5"/>
  <c r="U217" i="5"/>
  <c r="U787" i="5"/>
  <c r="U405" i="5"/>
  <c r="U713" i="5"/>
  <c r="U896" i="5"/>
  <c r="U881" i="5"/>
  <c r="U147" i="5"/>
  <c r="U708" i="5"/>
  <c r="U81" i="5"/>
  <c r="U785" i="5"/>
  <c r="U209" i="5"/>
  <c r="U973" i="5"/>
  <c r="U107" i="5"/>
  <c r="U138" i="5"/>
  <c r="U488" i="5"/>
  <c r="U945" i="5"/>
  <c r="U731" i="5"/>
  <c r="U408" i="5"/>
  <c r="U655" i="5"/>
  <c r="U171" i="5"/>
  <c r="U411" i="5"/>
  <c r="U265" i="5"/>
  <c r="U215" i="5"/>
  <c r="U166" i="5"/>
  <c r="U310" i="5"/>
  <c r="U812" i="5"/>
  <c r="U774" i="5"/>
  <c r="U941" i="5"/>
  <c r="U167" i="5"/>
  <c r="U69" i="5"/>
  <c r="U987" i="5"/>
  <c r="U201" i="5"/>
  <c r="U94" i="5"/>
  <c r="U579" i="5"/>
  <c r="U228" i="5"/>
  <c r="U545" i="5"/>
  <c r="U487" i="5"/>
  <c r="U474" i="5"/>
  <c r="U163" i="5"/>
  <c r="U34" i="5"/>
  <c r="U343" i="5"/>
  <c r="U810" i="5"/>
  <c r="U174" i="5"/>
  <c r="U897" i="5"/>
  <c r="U980" i="5"/>
  <c r="U892" i="5"/>
  <c r="U98" i="5"/>
  <c r="U406" i="5"/>
  <c r="U751" i="5"/>
  <c r="U577" i="5"/>
  <c r="U666" i="5"/>
  <c r="U75" i="5"/>
  <c r="U129" i="5"/>
  <c r="U181" i="5"/>
  <c r="U788" i="5"/>
  <c r="U72" i="5"/>
  <c r="U348" i="5"/>
  <c r="U315" i="5"/>
  <c r="U634" i="5"/>
  <c r="U965" i="5"/>
  <c r="U829" i="5"/>
  <c r="U452" i="5"/>
  <c r="U115" i="5"/>
  <c r="U777" i="5"/>
  <c r="U981" i="5"/>
  <c r="U485" i="5"/>
  <c r="U430" i="5"/>
  <c r="U903" i="5"/>
  <c r="U534" i="5"/>
  <c r="U885" i="5"/>
  <c r="U134" i="5"/>
  <c r="U198" i="5"/>
  <c r="U735" i="5"/>
  <c r="U529" i="5"/>
  <c r="U620" i="5"/>
  <c r="U108" i="5"/>
  <c r="U496" i="5"/>
  <c r="U403" i="5"/>
  <c r="U402" i="5"/>
  <c r="U445" i="5"/>
  <c r="U746" i="5"/>
  <c r="U45" i="5"/>
  <c r="U56" i="5"/>
  <c r="U320" i="5"/>
  <c r="U286" i="5"/>
  <c r="U47" i="5"/>
  <c r="U953" i="5"/>
  <c r="U601" i="5"/>
  <c r="U677" i="5"/>
  <c r="U502" i="5"/>
  <c r="U70" i="5"/>
  <c r="U986" i="5"/>
  <c r="U901" i="5"/>
  <c r="U156" i="5"/>
  <c r="U301" i="5"/>
  <c r="U667" i="5"/>
  <c r="U429" i="5"/>
  <c r="U588" i="5"/>
  <c r="U139" i="5"/>
  <c r="U890" i="5"/>
  <c r="U636" i="5"/>
  <c r="U871" i="5"/>
  <c r="U904" i="5"/>
  <c r="U125" i="5"/>
  <c r="U845" i="5"/>
  <c r="U106" i="5"/>
  <c r="U76" i="5"/>
  <c r="U806" i="5"/>
  <c r="U996" i="5"/>
  <c r="U247" i="5"/>
  <c r="U923" i="5"/>
  <c r="U521" i="5"/>
  <c r="U741" i="5"/>
  <c r="U560" i="5"/>
  <c r="U645" i="5"/>
  <c r="U374" i="5"/>
  <c r="U680" i="5"/>
  <c r="U882" i="5"/>
  <c r="U607" i="5"/>
  <c r="U353" i="5"/>
  <c r="U263" i="5"/>
  <c r="U443" i="5"/>
  <c r="U471" i="5"/>
  <c r="U541" i="5"/>
  <c r="U46" i="5"/>
  <c r="U773" i="5"/>
  <c r="U188" i="5"/>
  <c r="U550" i="5"/>
  <c r="U939" i="5"/>
  <c r="U790" i="5"/>
  <c r="U759" i="5"/>
  <c r="U518" i="5"/>
  <c r="U86" i="5"/>
  <c r="U434" i="5"/>
  <c r="U531" i="5"/>
  <c r="U670" i="5"/>
  <c r="U268" i="5"/>
  <c r="U135" i="5"/>
  <c r="U433" i="5"/>
  <c r="U208" i="5"/>
  <c r="U43" i="5"/>
  <c r="U297" i="5"/>
  <c r="U932" i="5"/>
  <c r="U284" i="5"/>
  <c r="U842" i="5"/>
  <c r="U399" i="5"/>
  <c r="U388" i="5"/>
  <c r="U673" i="5"/>
  <c r="U438" i="5"/>
  <c r="U694" i="5"/>
  <c r="U151" i="5"/>
  <c r="U221" i="5"/>
  <c r="U312" i="5"/>
  <c r="U530" i="5"/>
  <c r="U959" i="5"/>
  <c r="U928" i="5"/>
  <c r="U55" i="5"/>
  <c r="U762" i="5"/>
  <c r="U844" i="5"/>
  <c r="U658" i="5"/>
  <c r="U132" i="5"/>
  <c r="U524" i="5"/>
  <c r="U243" i="5"/>
  <c r="U983" i="5"/>
  <c r="U836" i="5"/>
  <c r="U780" i="5"/>
  <c r="U782" i="5"/>
  <c r="U910" i="5"/>
  <c r="U926" i="5"/>
  <c r="U825" i="5"/>
  <c r="U486" i="5"/>
  <c r="U463" i="5"/>
  <c r="U820" i="5"/>
  <c r="U729" i="5"/>
  <c r="U654" i="5"/>
  <c r="U91" i="5"/>
  <c r="U327" i="5"/>
  <c r="U335" i="5"/>
  <c r="U589" i="5"/>
  <c r="U110" i="5"/>
  <c r="U368" i="5"/>
  <c r="U93" i="5"/>
  <c r="U757" i="5"/>
  <c r="U264" i="5"/>
  <c r="U103" i="5"/>
  <c r="U373" i="5"/>
  <c r="U122" i="5"/>
  <c r="U789" i="5"/>
  <c r="U542" i="5"/>
  <c r="U929" i="5"/>
  <c r="U73" i="5"/>
  <c r="U254" i="5"/>
  <c r="U506" i="5"/>
  <c r="U342" i="5"/>
  <c r="U183" i="5"/>
  <c r="U946" i="5"/>
  <c r="U352" i="5"/>
  <c r="U160" i="5"/>
  <c r="U220" i="5"/>
  <c r="U840" i="5"/>
  <c r="U602" i="5"/>
  <c r="U507" i="5"/>
  <c r="U824" i="5"/>
  <c r="U330" i="5"/>
  <c r="U260" i="5"/>
  <c r="U638" i="5"/>
  <c r="U300" i="5"/>
  <c r="U972" i="5"/>
  <c r="U855" i="5"/>
  <c r="U734" i="5"/>
  <c r="U657" i="5"/>
  <c r="U420" i="5"/>
  <c r="U685" i="5"/>
  <c r="U728" i="5"/>
  <c r="U786" i="5"/>
  <c r="U206" i="5"/>
  <c r="U678" i="5"/>
  <c r="U347" i="5"/>
  <c r="U308" i="5"/>
  <c r="U921" i="5"/>
  <c r="U396" i="5"/>
  <c r="U515" i="5"/>
  <c r="U233" i="5"/>
  <c r="U705" i="5"/>
  <c r="U914" i="5"/>
  <c r="U213" i="5"/>
  <c r="U288" i="5"/>
  <c r="U270" i="5"/>
  <c r="U578" i="5"/>
  <c r="U621" i="5"/>
  <c r="U236" i="5"/>
  <c r="U74" i="5"/>
  <c r="U764" i="5"/>
  <c r="U563" i="5"/>
  <c r="U14" i="5"/>
  <c r="U862" i="5"/>
  <c r="U384" i="5"/>
  <c r="U59" i="5"/>
  <c r="U109" i="5"/>
  <c r="U54" i="5"/>
  <c r="U423" i="5"/>
  <c r="U313" i="5"/>
  <c r="U799" i="5"/>
  <c r="U26" i="5"/>
  <c r="U242" i="5"/>
  <c r="U50" i="5"/>
  <c r="U296" i="5"/>
  <c r="U293" i="5"/>
  <c r="U176" i="5"/>
  <c r="U732" i="5"/>
  <c r="U299" i="5"/>
  <c r="U992" i="5"/>
  <c r="U306" i="5"/>
  <c r="U682" i="5"/>
  <c r="U425" i="5"/>
  <c r="U512" i="5"/>
  <c r="U902" i="5"/>
  <c r="U85" i="5"/>
  <c r="U141" i="5"/>
  <c r="U889" i="5"/>
  <c r="U366" i="5"/>
  <c r="U41" i="5"/>
  <c r="U162" i="5"/>
  <c r="U237" i="5"/>
  <c r="U719" i="5"/>
  <c r="U554" i="5"/>
  <c r="U590" i="5"/>
  <c r="U351" i="5"/>
  <c r="U827" i="5"/>
  <c r="U417" i="5"/>
  <c r="U440" i="5"/>
  <c r="U397" i="5"/>
  <c r="U205" i="5"/>
  <c r="U701" i="5"/>
  <c r="U203" i="5"/>
  <c r="U962" i="5"/>
  <c r="U137" i="5"/>
  <c r="U143" i="5"/>
  <c r="V2" i="5"/>
  <c r="Z2" i="5"/>
  <c r="AA2" i="5" s="1"/>
  <c r="AD2" i="5" s="1"/>
  <c r="W2" i="5"/>
  <c r="V6" i="3"/>
  <c r="O7" i="3" l="1"/>
  <c r="V7" i="3"/>
  <c r="O9" i="3" l="1"/>
  <c r="O8" i="3"/>
  <c r="V8" i="3"/>
  <c r="V9" i="3" l="1"/>
  <c r="O10" i="3" l="1"/>
  <c r="V10" i="3"/>
  <c r="V11" i="3" l="1"/>
  <c r="O11" i="3"/>
  <c r="O12" i="3"/>
  <c r="V12" i="3"/>
  <c r="V13" i="3" l="1"/>
  <c r="V14" i="3" s="1"/>
  <c r="O16" i="3" s="1"/>
  <c r="O13" i="3"/>
  <c r="O14" i="3"/>
  <c r="V15" i="3"/>
  <c r="V16" i="3" s="1"/>
  <c r="O15" i="3" l="1"/>
  <c r="V17" i="3"/>
  <c r="O18" i="3" l="1"/>
  <c r="V18" i="3"/>
  <c r="C4" i="5"/>
  <c r="A8" i="5" s="1"/>
  <c r="D19" i="3"/>
  <c r="V19" i="3" l="1"/>
  <c r="X2" i="5" l="1"/>
  <c r="Y2" i="5" s="1"/>
  <c r="Z95" i="5" l="1"/>
  <c r="AA95" i="5" s="1" a="1"/>
  <c r="AA95" i="5" s="1"/>
  <c r="W95" i="5"/>
  <c r="V95" i="5"/>
  <c r="V319" i="5"/>
  <c r="Z319" i="5"/>
  <c r="AA319" i="5" s="1" a="1"/>
  <c r="AA319" i="5" s="1"/>
  <c r="W319" i="5"/>
  <c r="V447" i="5"/>
  <c r="Z447" i="5"/>
  <c r="AA447" i="5" s="1" a="1"/>
  <c r="AA447" i="5" s="1"/>
  <c r="W447" i="5"/>
  <c r="W575" i="5"/>
  <c r="Z575" i="5"/>
  <c r="AA575" i="5" s="1" a="1"/>
  <c r="AA575" i="5" s="1"/>
  <c r="V575" i="5"/>
  <c r="V767" i="5"/>
  <c r="W767" i="5"/>
  <c r="Z767" i="5"/>
  <c r="AA767" i="5" s="1" a="1"/>
  <c r="AA767" i="5" s="1"/>
  <c r="W167" i="5"/>
  <c r="Z167" i="5"/>
  <c r="AA167" i="5" s="1" a="1"/>
  <c r="AA167" i="5" s="1"/>
  <c r="V167" i="5"/>
  <c r="Z231" i="5"/>
  <c r="AA231" i="5" s="1" a="1"/>
  <c r="AA231" i="5" s="1"/>
  <c r="W231" i="5"/>
  <c r="V231" i="5"/>
  <c r="W295" i="5"/>
  <c r="Z295" i="5"/>
  <c r="AA295" i="5" s="1" a="1"/>
  <c r="AA295" i="5" s="1"/>
  <c r="V295" i="5"/>
  <c r="Z359" i="5"/>
  <c r="AA359" i="5" s="1" a="1"/>
  <c r="AA359" i="5" s="1"/>
  <c r="V359" i="5"/>
  <c r="W359" i="5"/>
  <c r="Z391" i="5"/>
  <c r="AA391" i="5" s="1" a="1"/>
  <c r="AA391" i="5" s="1"/>
  <c r="V391" i="5"/>
  <c r="W391" i="5"/>
  <c r="V519" i="5"/>
  <c r="W519" i="5"/>
  <c r="Z519" i="5"/>
  <c r="AA519" i="5" s="1" a="1"/>
  <c r="AA519" i="5" s="1"/>
  <c r="Z583" i="5"/>
  <c r="AA583" i="5" s="1" a="1"/>
  <c r="AA583" i="5" s="1"/>
  <c r="V583" i="5"/>
  <c r="W583" i="5"/>
  <c r="Z647" i="5"/>
  <c r="AA647" i="5" s="1" a="1"/>
  <c r="AA647" i="5" s="1"/>
  <c r="W647" i="5"/>
  <c r="V647" i="5"/>
  <c r="W711" i="5"/>
  <c r="Z711" i="5"/>
  <c r="AA711" i="5" s="1" a="1"/>
  <c r="AA711" i="5" s="1"/>
  <c r="V711" i="5"/>
  <c r="W839" i="5"/>
  <c r="Z839" i="5"/>
  <c r="AA839" i="5" s="1" a="1"/>
  <c r="AA839" i="5" s="1"/>
  <c r="V839" i="5"/>
  <c r="V903" i="5"/>
  <c r="Z903" i="5"/>
  <c r="AA903" i="5" s="1" a="1"/>
  <c r="AA903" i="5" s="1"/>
  <c r="W903" i="5"/>
  <c r="W967" i="5"/>
  <c r="Z967" i="5"/>
  <c r="AA967" i="5" s="1" a="1"/>
  <c r="AA967" i="5" s="1"/>
  <c r="V967" i="5"/>
  <c r="W968" i="5"/>
  <c r="Z968" i="5"/>
  <c r="AA968" i="5" s="1" a="1"/>
  <c r="AA968" i="5" s="1"/>
  <c r="V968" i="5"/>
  <c r="V793" i="5"/>
  <c r="Z793" i="5"/>
  <c r="AA793" i="5" s="1" a="1"/>
  <c r="AA793" i="5" s="1"/>
  <c r="W793" i="5"/>
  <c r="V849" i="5"/>
  <c r="W849" i="5"/>
  <c r="Z849" i="5"/>
  <c r="AA849" i="5" s="1" a="1"/>
  <c r="AA849" i="5" s="1"/>
  <c r="V962" i="5"/>
  <c r="Z962" i="5"/>
  <c r="AA962" i="5" s="1" a="1"/>
  <c r="AA962" i="5" s="1"/>
  <c r="W962" i="5"/>
  <c r="Z72" i="5"/>
  <c r="AA72" i="5" s="1" a="1"/>
  <c r="AA72" i="5" s="1"/>
  <c r="W72" i="5"/>
  <c r="V72" i="5"/>
  <c r="Z136" i="5"/>
  <c r="AA136" i="5" s="1" a="1"/>
  <c r="AA136" i="5" s="1"/>
  <c r="W136" i="5"/>
  <c r="V136" i="5"/>
  <c r="Z200" i="5"/>
  <c r="AA200" i="5" s="1" a="1"/>
  <c r="AA200" i="5" s="1"/>
  <c r="W200" i="5"/>
  <c r="V200" i="5"/>
  <c r="Z528" i="5"/>
  <c r="AA528" i="5" s="1" a="1"/>
  <c r="AA528" i="5" s="1"/>
  <c r="W528" i="5"/>
  <c r="V528" i="5"/>
  <c r="Z39" i="5"/>
  <c r="AA39" i="5" s="1" a="1"/>
  <c r="AA39" i="5" s="1"/>
  <c r="W39" i="5"/>
  <c r="V39" i="5"/>
  <c r="Z71" i="5"/>
  <c r="AA71" i="5" s="1" a="1"/>
  <c r="AA71" i="5" s="1"/>
  <c r="W71" i="5"/>
  <c r="V71" i="5"/>
  <c r="Z103" i="5"/>
  <c r="AA103" i="5" s="1" a="1"/>
  <c r="AA103" i="5" s="1"/>
  <c r="W103" i="5"/>
  <c r="V103" i="5"/>
  <c r="Z135" i="5"/>
  <c r="AA135" i="5" s="1" a="1"/>
  <c r="AA135" i="5" s="1"/>
  <c r="W135" i="5"/>
  <c r="V135" i="5"/>
  <c r="V455" i="5"/>
  <c r="W455" i="5"/>
  <c r="Z455" i="5"/>
  <c r="AA455" i="5" s="1" a="1"/>
  <c r="AA455" i="5" s="1"/>
  <c r="V487" i="5"/>
  <c r="Z487" i="5"/>
  <c r="AA487" i="5" s="1" a="1"/>
  <c r="AA487" i="5" s="1"/>
  <c r="W487" i="5"/>
  <c r="V775" i="5"/>
  <c r="Z775" i="5"/>
  <c r="AA775" i="5" s="1" a="1"/>
  <c r="AA775" i="5" s="1"/>
  <c r="W775" i="5"/>
  <c r="V729" i="5"/>
  <c r="W729" i="5"/>
  <c r="Z729" i="5"/>
  <c r="AA729" i="5" s="1" a="1"/>
  <c r="AA729" i="5" s="1"/>
  <c r="V264" i="5"/>
  <c r="Z264" i="5"/>
  <c r="AA264" i="5" s="1" a="1"/>
  <c r="AA264" i="5" s="1"/>
  <c r="W264" i="5"/>
  <c r="Z368" i="5"/>
  <c r="AA368" i="5" s="1" a="1"/>
  <c r="AA368" i="5" s="1"/>
  <c r="V368" i="5"/>
  <c r="W368" i="5"/>
  <c r="Z656" i="5"/>
  <c r="AA656" i="5" s="1" a="1"/>
  <c r="AA656" i="5" s="1"/>
  <c r="V656" i="5"/>
  <c r="W656" i="5"/>
  <c r="Z688" i="5"/>
  <c r="AA688" i="5" s="1" a="1"/>
  <c r="AA688" i="5" s="1"/>
  <c r="V688" i="5"/>
  <c r="W688" i="5"/>
  <c r="V914" i="5"/>
  <c r="W914" i="5"/>
  <c r="Z914" i="5"/>
  <c r="AA914" i="5" s="1" a="1"/>
  <c r="AA914" i="5" s="1"/>
  <c r="V17" i="5"/>
  <c r="W17" i="5"/>
  <c r="Z17" i="5"/>
  <c r="AA17" i="5" s="1" a="1"/>
  <c r="AA17" i="5" s="1"/>
  <c r="Z49" i="5"/>
  <c r="AA49" i="5" s="1" a="1"/>
  <c r="AA49" i="5" s="1"/>
  <c r="V49" i="5"/>
  <c r="W49" i="5"/>
  <c r="Z81" i="5"/>
  <c r="AA81" i="5" s="1" a="1"/>
  <c r="AA81" i="5" s="1"/>
  <c r="W81" i="5"/>
  <c r="V81" i="5"/>
  <c r="Z113" i="5"/>
  <c r="AA113" i="5" s="1" a="1"/>
  <c r="AA113" i="5" s="1"/>
  <c r="W113" i="5"/>
  <c r="V113" i="5"/>
  <c r="W177" i="5"/>
  <c r="Z177" i="5"/>
  <c r="AA177" i="5" s="1" a="1"/>
  <c r="AA177" i="5" s="1"/>
  <c r="V177" i="5"/>
  <c r="Z241" i="5"/>
  <c r="AA241" i="5" s="1" a="1"/>
  <c r="AA241" i="5" s="1"/>
  <c r="W241" i="5"/>
  <c r="V241" i="5"/>
  <c r="W337" i="5"/>
  <c r="Z337" i="5"/>
  <c r="AA337" i="5" s="1" a="1"/>
  <c r="AA337" i="5" s="1"/>
  <c r="V337" i="5"/>
  <c r="Z369" i="5"/>
  <c r="AA369" i="5" s="1" a="1"/>
  <c r="AA369" i="5" s="1"/>
  <c r="W369" i="5"/>
  <c r="V369" i="5"/>
  <c r="Z346" i="5"/>
  <c r="AA346" i="5" s="1" a="1"/>
  <c r="AA346" i="5" s="1"/>
  <c r="W346" i="5"/>
  <c r="V346" i="5"/>
  <c r="V410" i="5"/>
  <c r="Z410" i="5"/>
  <c r="AA410" i="5" s="1" a="1"/>
  <c r="AA410" i="5" s="1"/>
  <c r="W410" i="5"/>
  <c r="Z634" i="5"/>
  <c r="AA634" i="5" s="1" a="1"/>
  <c r="AA634" i="5" s="1"/>
  <c r="W634" i="5"/>
  <c r="V634" i="5"/>
  <c r="Z666" i="5"/>
  <c r="AA666" i="5" s="1" a="1"/>
  <c r="AA666" i="5" s="1"/>
  <c r="W666" i="5"/>
  <c r="V666" i="5"/>
  <c r="Z698" i="5"/>
  <c r="AA698" i="5" s="1" a="1"/>
  <c r="AA698" i="5" s="1"/>
  <c r="V698" i="5"/>
  <c r="W698" i="5"/>
  <c r="Z946" i="5"/>
  <c r="AA946" i="5" s="1" a="1"/>
  <c r="AA946" i="5" s="1"/>
  <c r="W946" i="5"/>
  <c r="V946" i="5"/>
  <c r="Z67" i="5"/>
  <c r="AA67" i="5" s="1" a="1"/>
  <c r="AA67" i="5" s="1"/>
  <c r="W67" i="5"/>
  <c r="V67" i="5"/>
  <c r="Z99" i="5"/>
  <c r="AA99" i="5" s="1" a="1"/>
  <c r="AA99" i="5" s="1"/>
  <c r="W99" i="5"/>
  <c r="V99" i="5"/>
  <c r="Z163" i="5"/>
  <c r="AA163" i="5" s="1" a="1"/>
  <c r="AA163" i="5" s="1"/>
  <c r="W163" i="5"/>
  <c r="V163" i="5"/>
  <c r="W227" i="5"/>
  <c r="Z227" i="5"/>
  <c r="AA227" i="5" s="1" a="1"/>
  <c r="AA227" i="5" s="1"/>
  <c r="V227" i="5"/>
  <c r="V483" i="5"/>
  <c r="Z483" i="5"/>
  <c r="AA483" i="5" s="1" a="1"/>
  <c r="AA483" i="5" s="1"/>
  <c r="W483" i="5"/>
  <c r="W372" i="5"/>
  <c r="V372" i="5"/>
  <c r="Z372" i="5"/>
  <c r="AA372" i="5" s="1" a="1"/>
  <c r="AA372" i="5" s="1"/>
  <c r="W404" i="5"/>
  <c r="V404" i="5"/>
  <c r="Z404" i="5"/>
  <c r="AA404" i="5" s="1" a="1"/>
  <c r="AA404" i="5" s="1"/>
  <c r="W436" i="5"/>
  <c r="Z436" i="5"/>
  <c r="AA436" i="5" s="1" a="1"/>
  <c r="AA436" i="5" s="1"/>
  <c r="V436" i="5"/>
  <c r="Z692" i="5"/>
  <c r="AA692" i="5" s="1" a="1"/>
  <c r="AA692" i="5" s="1"/>
  <c r="V692" i="5"/>
  <c r="W692" i="5"/>
  <c r="W724" i="5"/>
  <c r="Z724" i="5"/>
  <c r="AA724" i="5" s="1" a="1"/>
  <c r="AA724" i="5" s="1"/>
  <c r="V724" i="5"/>
  <c r="V948" i="5"/>
  <c r="Z948" i="5"/>
  <c r="AA948" i="5" s="1" a="1"/>
  <c r="AA948" i="5" s="1"/>
  <c r="W948" i="5"/>
  <c r="Z61" i="5"/>
  <c r="AA61" i="5" s="1" a="1"/>
  <c r="AA61" i="5" s="1"/>
  <c r="W61" i="5"/>
  <c r="V61" i="5"/>
  <c r="Z125" i="5"/>
  <c r="AA125" i="5" s="1" a="1"/>
  <c r="AA125" i="5" s="1"/>
  <c r="W125" i="5"/>
  <c r="V125" i="5"/>
  <c r="Z189" i="5"/>
  <c r="AA189" i="5" s="1" a="1"/>
  <c r="AA189" i="5" s="1"/>
  <c r="W189" i="5"/>
  <c r="V189" i="5"/>
  <c r="Z221" i="5"/>
  <c r="AA221" i="5" s="1" a="1"/>
  <c r="AA221" i="5" s="1"/>
  <c r="W221" i="5"/>
  <c r="V221" i="5"/>
  <c r="V733" i="5"/>
  <c r="Z733" i="5"/>
  <c r="AA733" i="5" s="1" a="1"/>
  <c r="AA733" i="5" s="1"/>
  <c r="W733" i="5"/>
  <c r="Z422" i="5"/>
  <c r="AA422" i="5" s="1" a="1"/>
  <c r="AA422" i="5" s="1"/>
  <c r="W422" i="5"/>
  <c r="V422" i="5"/>
  <c r="W678" i="5"/>
  <c r="V678" i="5"/>
  <c r="Z678" i="5"/>
  <c r="AA678" i="5" s="1" a="1"/>
  <c r="AA678" i="5" s="1"/>
  <c r="Z710" i="5"/>
  <c r="AA710" i="5" s="1" a="1"/>
  <c r="AA710" i="5" s="1"/>
  <c r="V710" i="5"/>
  <c r="W710" i="5"/>
  <c r="W774" i="5"/>
  <c r="Z774" i="5"/>
  <c r="AA774" i="5" s="1" a="1"/>
  <c r="AA774" i="5" s="1"/>
  <c r="V774" i="5"/>
  <c r="Z934" i="5"/>
  <c r="AA934" i="5" s="1" a="1"/>
  <c r="AA934" i="5" s="1"/>
  <c r="W934" i="5"/>
  <c r="V934" i="5"/>
  <c r="Z239" i="5"/>
  <c r="AA239" i="5" s="1" a="1"/>
  <c r="AA239" i="5" s="1"/>
  <c r="W239" i="5"/>
  <c r="V239" i="5"/>
  <c r="V367" i="5"/>
  <c r="Z367" i="5"/>
  <c r="AA367" i="5" s="1" a="1"/>
  <c r="AA367" i="5" s="1"/>
  <c r="W367" i="5"/>
  <c r="V527" i="5"/>
  <c r="Z527" i="5"/>
  <c r="AA527" i="5" s="1" a="1"/>
  <c r="AA527" i="5" s="1"/>
  <c r="W527" i="5"/>
  <c r="W655" i="5"/>
  <c r="Z655" i="5"/>
  <c r="AA655" i="5" s="1" a="1"/>
  <c r="AA655" i="5" s="1"/>
  <c r="V655" i="5"/>
  <c r="W687" i="5"/>
  <c r="Z687" i="5"/>
  <c r="AA687" i="5" s="1" a="1"/>
  <c r="AA687" i="5" s="1"/>
  <c r="V687" i="5"/>
  <c r="V815" i="5"/>
  <c r="W815" i="5"/>
  <c r="Z815" i="5"/>
  <c r="AA815" i="5" s="1" a="1"/>
  <c r="AA815" i="5" s="1"/>
  <c r="V847" i="5"/>
  <c r="W847" i="5"/>
  <c r="Z847" i="5"/>
  <c r="AA847" i="5" s="1" a="1"/>
  <c r="AA847" i="5" s="1"/>
  <c r="V879" i="5"/>
  <c r="Z879" i="5"/>
  <c r="AA879" i="5" s="1" a="1"/>
  <c r="AA879" i="5" s="1"/>
  <c r="W879" i="5"/>
  <c r="V911" i="5"/>
  <c r="W911" i="5"/>
  <c r="Z911" i="5"/>
  <c r="AA911" i="5" s="1" a="1"/>
  <c r="AA911" i="5" s="1"/>
  <c r="Z943" i="5"/>
  <c r="AA943" i="5" s="1" a="1"/>
  <c r="AA943" i="5" s="1"/>
  <c r="V943" i="5"/>
  <c r="W943" i="5"/>
  <c r="Z975" i="5"/>
  <c r="AA975" i="5" s="1" a="1"/>
  <c r="AA975" i="5" s="1"/>
  <c r="W975" i="5"/>
  <c r="V975" i="5"/>
  <c r="Z360" i="5"/>
  <c r="AA360" i="5" s="1" a="1"/>
  <c r="AA360" i="5" s="1"/>
  <c r="W360" i="5"/>
  <c r="V360" i="5"/>
  <c r="W577" i="5"/>
  <c r="V577" i="5"/>
  <c r="Z577" i="5"/>
  <c r="AA577" i="5" s="1" a="1"/>
  <c r="AA577" i="5" s="1"/>
  <c r="V801" i="5"/>
  <c r="W801" i="5"/>
  <c r="Z801" i="5"/>
  <c r="AA801" i="5" s="1" a="1"/>
  <c r="AA801" i="5" s="1"/>
  <c r="V865" i="5"/>
  <c r="Z865" i="5"/>
  <c r="AA865" i="5" s="1" a="1"/>
  <c r="AA865" i="5" s="1"/>
  <c r="W865" i="5"/>
  <c r="Z16" i="5"/>
  <c r="AA16" i="5" s="1" a="1"/>
  <c r="AA16" i="5" s="1"/>
  <c r="V16" i="5"/>
  <c r="W16" i="5"/>
  <c r="Z48" i="5"/>
  <c r="AA48" i="5" s="1" a="1"/>
  <c r="AA48" i="5" s="1"/>
  <c r="W48" i="5"/>
  <c r="V48" i="5"/>
  <c r="Z80" i="5"/>
  <c r="AA80" i="5" s="1" a="1"/>
  <c r="AA80" i="5" s="1"/>
  <c r="W80" i="5"/>
  <c r="V80" i="5"/>
  <c r="Z112" i="5"/>
  <c r="AA112" i="5" s="1" a="1"/>
  <c r="AA112" i="5" s="1"/>
  <c r="W112" i="5"/>
  <c r="V112" i="5"/>
  <c r="Z144" i="5"/>
  <c r="AA144" i="5" s="1" a="1"/>
  <c r="AA144" i="5" s="1"/>
  <c r="W144" i="5"/>
  <c r="V144" i="5"/>
  <c r="Z176" i="5"/>
  <c r="AA176" i="5" s="1" a="1"/>
  <c r="AA176" i="5" s="1"/>
  <c r="W176" i="5"/>
  <c r="V176" i="5"/>
  <c r="Z208" i="5"/>
  <c r="AA208" i="5" s="1" a="1"/>
  <c r="AA208" i="5" s="1"/>
  <c r="W208" i="5"/>
  <c r="V208" i="5"/>
  <c r="Z240" i="5"/>
  <c r="AA240" i="5" s="1" a="1"/>
  <c r="AA240" i="5" s="1"/>
  <c r="W240" i="5"/>
  <c r="V240" i="5"/>
  <c r="Z272" i="5"/>
  <c r="AA272" i="5" s="1" a="1"/>
  <c r="AA272" i="5" s="1"/>
  <c r="V272" i="5"/>
  <c r="W272" i="5"/>
  <c r="Z304" i="5"/>
  <c r="AA304" i="5" s="1" a="1"/>
  <c r="AA304" i="5" s="1"/>
  <c r="W304" i="5"/>
  <c r="V304" i="5"/>
  <c r="W336" i="5"/>
  <c r="Z336" i="5"/>
  <c r="AA336" i="5" s="1" a="1"/>
  <c r="AA336" i="5" s="1"/>
  <c r="V336" i="5"/>
  <c r="V408" i="5"/>
  <c r="Z408" i="5"/>
  <c r="AA408" i="5" s="1" a="1"/>
  <c r="AA408" i="5" s="1"/>
  <c r="W408" i="5"/>
  <c r="Z472" i="5"/>
  <c r="AA472" i="5" s="1" a="1"/>
  <c r="AA472" i="5" s="1"/>
  <c r="W472" i="5"/>
  <c r="V472" i="5"/>
  <c r="Z504" i="5"/>
  <c r="AA504" i="5" s="1" a="1"/>
  <c r="AA504" i="5" s="1"/>
  <c r="W504" i="5"/>
  <c r="V504" i="5"/>
  <c r="Z536" i="5"/>
  <c r="AA536" i="5" s="1" a="1"/>
  <c r="AA536" i="5" s="1"/>
  <c r="V536" i="5"/>
  <c r="W536" i="5"/>
  <c r="Z568" i="5"/>
  <c r="AA568" i="5" s="1" a="1"/>
  <c r="AA568" i="5" s="1"/>
  <c r="W568" i="5"/>
  <c r="V568" i="5"/>
  <c r="W600" i="5"/>
  <c r="Z600" i="5"/>
  <c r="AA600" i="5" s="1" a="1"/>
  <c r="AA600" i="5" s="1"/>
  <c r="V600" i="5"/>
  <c r="W632" i="5"/>
  <c r="Z632" i="5"/>
  <c r="AA632" i="5" s="1" a="1"/>
  <c r="AA632" i="5" s="1"/>
  <c r="V632" i="5"/>
  <c r="V736" i="5"/>
  <c r="W736" i="5"/>
  <c r="Z736" i="5"/>
  <c r="AA736" i="5" s="1" a="1"/>
  <c r="AA736" i="5" s="1"/>
  <c r="Z768" i="5"/>
  <c r="AA768" i="5" s="1" a="1"/>
  <c r="AA768" i="5" s="1"/>
  <c r="W768" i="5"/>
  <c r="V768" i="5"/>
  <c r="Z800" i="5"/>
  <c r="AA800" i="5" s="1" a="1"/>
  <c r="AA800" i="5" s="1"/>
  <c r="W800" i="5"/>
  <c r="V800" i="5"/>
  <c r="Z832" i="5"/>
  <c r="AA832" i="5" s="1" a="1"/>
  <c r="AA832" i="5" s="1"/>
  <c r="W832" i="5"/>
  <c r="V832" i="5"/>
  <c r="W864" i="5"/>
  <c r="Z864" i="5"/>
  <c r="AA864" i="5" s="1" a="1"/>
  <c r="AA864" i="5" s="1"/>
  <c r="V864" i="5"/>
  <c r="Z904" i="5"/>
  <c r="AA904" i="5" s="1" a="1"/>
  <c r="AA904" i="5" s="1"/>
  <c r="V904" i="5"/>
  <c r="W904" i="5"/>
  <c r="V936" i="5"/>
  <c r="Z936" i="5"/>
  <c r="AA936" i="5" s="1" a="1"/>
  <c r="AA936" i="5" s="1"/>
  <c r="W936" i="5"/>
  <c r="W976" i="5"/>
  <c r="Z976" i="5"/>
  <c r="AA976" i="5" s="1" a="1"/>
  <c r="AA976" i="5" s="1"/>
  <c r="V976" i="5"/>
  <c r="V505" i="5"/>
  <c r="W505" i="5"/>
  <c r="Z505" i="5"/>
  <c r="AA505" i="5" s="1" a="1"/>
  <c r="AA505" i="5" s="1"/>
  <c r="V817" i="5"/>
  <c r="W817" i="5"/>
  <c r="Z817" i="5"/>
  <c r="AA817" i="5" s="1" a="1"/>
  <c r="AA817" i="5" s="1"/>
  <c r="V897" i="5"/>
  <c r="W897" i="5"/>
  <c r="Z897" i="5"/>
  <c r="AA897" i="5" s="1" a="1"/>
  <c r="AA897" i="5" s="1"/>
  <c r="Z938" i="5"/>
  <c r="AA938" i="5" s="1" a="1"/>
  <c r="AA938" i="5" s="1"/>
  <c r="W938" i="5"/>
  <c r="V938" i="5"/>
  <c r="V25" i="5"/>
  <c r="Z25" i="5"/>
  <c r="AA25" i="5" s="1" a="1"/>
  <c r="AA25" i="5" s="1"/>
  <c r="W25" i="5"/>
  <c r="Z153" i="5"/>
  <c r="AA153" i="5" s="1" a="1"/>
  <c r="AA153" i="5" s="1"/>
  <c r="W153" i="5"/>
  <c r="V153" i="5"/>
  <c r="W249" i="5"/>
  <c r="Z249" i="5"/>
  <c r="AA249" i="5" s="1" a="1"/>
  <c r="AA249" i="5" s="1"/>
  <c r="V249" i="5"/>
  <c r="V281" i="5"/>
  <c r="Z281" i="5"/>
  <c r="AA281" i="5" s="1" a="1"/>
  <c r="AA281" i="5" s="1"/>
  <c r="W281" i="5"/>
  <c r="Z313" i="5"/>
  <c r="AA313" i="5" s="1" a="1"/>
  <c r="AA313" i="5" s="1"/>
  <c r="W313" i="5"/>
  <c r="V313" i="5"/>
  <c r="Z345" i="5"/>
  <c r="AA345" i="5" s="1" a="1"/>
  <c r="AA345" i="5" s="1"/>
  <c r="W345" i="5"/>
  <c r="V345" i="5"/>
  <c r="W377" i="5"/>
  <c r="V377" i="5"/>
  <c r="Z377" i="5"/>
  <c r="AA377" i="5" s="1" a="1"/>
  <c r="AA377" i="5" s="1"/>
  <c r="V409" i="5"/>
  <c r="Z409" i="5"/>
  <c r="AA409" i="5" s="1" a="1"/>
  <c r="AA409" i="5" s="1"/>
  <c r="W409" i="5"/>
  <c r="V441" i="5"/>
  <c r="Z441" i="5"/>
  <c r="AA441" i="5" s="1" a="1"/>
  <c r="AA441" i="5" s="1"/>
  <c r="W441" i="5"/>
  <c r="V473" i="5"/>
  <c r="Z473" i="5"/>
  <c r="AA473" i="5" s="1" a="1"/>
  <c r="AA473" i="5" s="1"/>
  <c r="W473" i="5"/>
  <c r="V513" i="5"/>
  <c r="W513" i="5"/>
  <c r="Z513" i="5"/>
  <c r="AA513" i="5" s="1" a="1"/>
  <c r="AA513" i="5" s="1"/>
  <c r="W545" i="5"/>
  <c r="V545" i="5"/>
  <c r="Z545" i="5"/>
  <c r="AA545" i="5" s="1" a="1"/>
  <c r="AA545" i="5" s="1"/>
  <c r="W585" i="5"/>
  <c r="V585" i="5"/>
  <c r="Z585" i="5"/>
  <c r="AA585" i="5" s="1" a="1"/>
  <c r="AA585" i="5" s="1"/>
  <c r="Z617" i="5"/>
  <c r="AA617" i="5" s="1" a="1"/>
  <c r="AA617" i="5" s="1"/>
  <c r="V617" i="5"/>
  <c r="W617" i="5"/>
  <c r="W649" i="5"/>
  <c r="Z649" i="5"/>
  <c r="AA649" i="5" s="1" a="1"/>
  <c r="AA649" i="5" s="1"/>
  <c r="V649" i="5"/>
  <c r="W705" i="5"/>
  <c r="Z705" i="5"/>
  <c r="AA705" i="5" s="1" a="1"/>
  <c r="AA705" i="5" s="1"/>
  <c r="V705" i="5"/>
  <c r="V873" i="5"/>
  <c r="W873" i="5"/>
  <c r="Z873" i="5"/>
  <c r="AA873" i="5" s="1" a="1"/>
  <c r="AA873" i="5" s="1"/>
  <c r="V34" i="5"/>
  <c r="Z34" i="5"/>
  <c r="AA34" i="5" s="1" a="1"/>
  <c r="AA34" i="5" s="1"/>
  <c r="W34" i="5"/>
  <c r="Z66" i="5"/>
  <c r="AA66" i="5" s="1" a="1"/>
  <c r="AA66" i="5" s="1"/>
  <c r="W66" i="5"/>
  <c r="V66" i="5"/>
  <c r="Z98" i="5"/>
  <c r="AA98" i="5" s="1" a="1"/>
  <c r="AA98" i="5" s="1"/>
  <c r="W98" i="5"/>
  <c r="V98" i="5"/>
  <c r="Z130" i="5"/>
  <c r="AA130" i="5" s="1" a="1"/>
  <c r="AA130" i="5" s="1"/>
  <c r="W130" i="5"/>
  <c r="V130" i="5"/>
  <c r="Z162" i="5"/>
  <c r="AA162" i="5" s="1" a="1"/>
  <c r="AA162" i="5" s="1"/>
  <c r="W162" i="5"/>
  <c r="V162" i="5"/>
  <c r="W194" i="5"/>
  <c r="Z194" i="5"/>
  <c r="AA194" i="5" s="1" a="1"/>
  <c r="AA194" i="5" s="1"/>
  <c r="V194" i="5"/>
  <c r="W226" i="5"/>
  <c r="Z226" i="5"/>
  <c r="AA226" i="5" s="1" a="1"/>
  <c r="AA226" i="5" s="1"/>
  <c r="V226" i="5"/>
  <c r="V258" i="5"/>
  <c r="Z258" i="5"/>
  <c r="AA258" i="5" s="1" a="1"/>
  <c r="AA258" i="5" s="1"/>
  <c r="W258" i="5"/>
  <c r="V290" i="5"/>
  <c r="W290" i="5"/>
  <c r="Z290" i="5"/>
  <c r="AA290" i="5" s="1" a="1"/>
  <c r="AA290" i="5" s="1"/>
  <c r="W322" i="5"/>
  <c r="Z322" i="5"/>
  <c r="AA322" i="5" s="1" a="1"/>
  <c r="AA322" i="5" s="1"/>
  <c r="V322" i="5"/>
  <c r="V386" i="5"/>
  <c r="Z386" i="5"/>
  <c r="AA386" i="5" s="1" a="1"/>
  <c r="AA386" i="5" s="1"/>
  <c r="W386" i="5"/>
  <c r="Z482" i="5"/>
  <c r="AA482" i="5" s="1" a="1"/>
  <c r="AA482" i="5" s="1"/>
  <c r="V482" i="5"/>
  <c r="W482" i="5"/>
  <c r="Z514" i="5"/>
  <c r="AA514" i="5" s="1" a="1"/>
  <c r="AA514" i="5" s="1"/>
  <c r="W514" i="5"/>
  <c r="V514" i="5"/>
  <c r="Z546" i="5"/>
  <c r="AA546" i="5" s="1" a="1"/>
  <c r="AA546" i="5" s="1"/>
  <c r="W546" i="5"/>
  <c r="V546" i="5"/>
  <c r="W578" i="5"/>
  <c r="Z578" i="5"/>
  <c r="AA578" i="5" s="1" a="1"/>
  <c r="AA578" i="5" s="1"/>
  <c r="V578" i="5"/>
  <c r="W610" i="5"/>
  <c r="Z610" i="5"/>
  <c r="AA610" i="5" s="1" a="1"/>
  <c r="AA610" i="5" s="1"/>
  <c r="V610" i="5"/>
  <c r="V738" i="5"/>
  <c r="Z738" i="5"/>
  <c r="AA738" i="5" s="1" a="1"/>
  <c r="AA738" i="5" s="1"/>
  <c r="W738" i="5"/>
  <c r="W770" i="5"/>
  <c r="Z770" i="5"/>
  <c r="AA770" i="5" s="1" a="1"/>
  <c r="AA770" i="5" s="1"/>
  <c r="V770" i="5"/>
  <c r="W802" i="5"/>
  <c r="Z802" i="5"/>
  <c r="AA802" i="5" s="1" a="1"/>
  <c r="AA802" i="5" s="1"/>
  <c r="V802" i="5"/>
  <c r="W834" i="5"/>
  <c r="Z834" i="5"/>
  <c r="AA834" i="5" s="1" a="1"/>
  <c r="AA834" i="5" s="1"/>
  <c r="V834" i="5"/>
  <c r="Z866" i="5"/>
  <c r="AA866" i="5" s="1" a="1"/>
  <c r="AA866" i="5" s="1"/>
  <c r="W866" i="5"/>
  <c r="V866" i="5"/>
  <c r="W898" i="5"/>
  <c r="Z898" i="5"/>
  <c r="AA898" i="5" s="1" a="1"/>
  <c r="AA898" i="5" s="1"/>
  <c r="V898" i="5"/>
  <c r="Z978" i="5"/>
  <c r="AA978" i="5" s="1" a="1"/>
  <c r="AA978" i="5" s="1"/>
  <c r="W978" i="5"/>
  <c r="V978" i="5"/>
  <c r="Z75" i="5"/>
  <c r="AA75" i="5" s="1" a="1"/>
  <c r="AA75" i="5" s="1"/>
  <c r="W75" i="5"/>
  <c r="V75" i="5"/>
  <c r="W171" i="5"/>
  <c r="Z171" i="5"/>
  <c r="AA171" i="5" s="1" a="1"/>
  <c r="AA171" i="5" s="1"/>
  <c r="V171" i="5"/>
  <c r="Z203" i="5"/>
  <c r="AA203" i="5" s="1" a="1"/>
  <c r="AA203" i="5" s="1"/>
  <c r="W203" i="5"/>
  <c r="V203" i="5"/>
  <c r="W267" i="5"/>
  <c r="Z267" i="5"/>
  <c r="AA267" i="5" s="1" a="1"/>
  <c r="AA267" i="5" s="1"/>
  <c r="V267" i="5"/>
  <c r="Z299" i="5"/>
  <c r="AA299" i="5" s="1" a="1"/>
  <c r="AA299" i="5" s="1"/>
  <c r="V299" i="5"/>
  <c r="W299" i="5"/>
  <c r="W331" i="5"/>
  <c r="Z331" i="5"/>
  <c r="AA331" i="5" s="1" a="1"/>
  <c r="AA331" i="5" s="1"/>
  <c r="V331" i="5"/>
  <c r="Z363" i="5"/>
  <c r="AA363" i="5" s="1" a="1"/>
  <c r="AA363" i="5" s="1"/>
  <c r="V363" i="5"/>
  <c r="W363" i="5"/>
  <c r="Z395" i="5"/>
  <c r="AA395" i="5" s="1" a="1"/>
  <c r="AA395" i="5" s="1"/>
  <c r="W395" i="5"/>
  <c r="V395" i="5"/>
  <c r="Z427" i="5"/>
  <c r="AA427" i="5" s="1" a="1"/>
  <c r="AA427" i="5" s="1"/>
  <c r="W427" i="5"/>
  <c r="V427" i="5"/>
  <c r="V491" i="5"/>
  <c r="W491" i="5"/>
  <c r="Z491" i="5"/>
  <c r="AA491" i="5" s="1" a="1"/>
  <c r="AA491" i="5" s="1"/>
  <c r="Z523" i="5"/>
  <c r="AA523" i="5" s="1" a="1"/>
  <c r="AA523" i="5" s="1"/>
  <c r="V523" i="5"/>
  <c r="W523" i="5"/>
  <c r="W555" i="5"/>
  <c r="V555" i="5"/>
  <c r="Z555" i="5"/>
  <c r="AA555" i="5" s="1" a="1"/>
  <c r="AA555" i="5" s="1"/>
  <c r="W587" i="5"/>
  <c r="V587" i="5"/>
  <c r="Z587" i="5"/>
  <c r="AA587" i="5" s="1" a="1"/>
  <c r="AA587" i="5" s="1"/>
  <c r="W619" i="5"/>
  <c r="V619" i="5"/>
  <c r="Z619" i="5"/>
  <c r="AA619" i="5" s="1" a="1"/>
  <c r="AA619" i="5" s="1"/>
  <c r="Z651" i="5"/>
  <c r="AA651" i="5" s="1" a="1"/>
  <c r="AA651" i="5" s="1"/>
  <c r="W651" i="5"/>
  <c r="V651" i="5"/>
  <c r="W683" i="5"/>
  <c r="Z683" i="5"/>
  <c r="AA683" i="5" s="1" a="1"/>
  <c r="AA683" i="5" s="1"/>
  <c r="V683" i="5"/>
  <c r="Z715" i="5"/>
  <c r="AA715" i="5" s="1" a="1"/>
  <c r="AA715" i="5" s="1"/>
  <c r="V715" i="5"/>
  <c r="W715" i="5"/>
  <c r="V779" i="5"/>
  <c r="W779" i="5"/>
  <c r="Z779" i="5"/>
  <c r="AA779" i="5" s="1" a="1"/>
  <c r="AA779" i="5" s="1"/>
  <c r="V811" i="5"/>
  <c r="W811" i="5"/>
  <c r="Z811" i="5"/>
  <c r="AA811" i="5" s="1" a="1"/>
  <c r="AA811" i="5" s="1"/>
  <c r="W843" i="5"/>
  <c r="Z843" i="5"/>
  <c r="AA843" i="5" s="1" a="1"/>
  <c r="AA843" i="5" s="1"/>
  <c r="V843" i="5"/>
  <c r="V875" i="5"/>
  <c r="W875" i="5"/>
  <c r="Z875" i="5"/>
  <c r="AA875" i="5" s="1" a="1"/>
  <c r="AA875" i="5" s="1"/>
  <c r="V907" i="5"/>
  <c r="W907" i="5"/>
  <c r="Z907" i="5"/>
  <c r="AA907" i="5" s="1" a="1"/>
  <c r="AA907" i="5" s="1"/>
  <c r="Z971" i="5"/>
  <c r="AA971" i="5" s="1" a="1"/>
  <c r="AA971" i="5" s="1"/>
  <c r="W971" i="5"/>
  <c r="V971" i="5"/>
  <c r="Z721" i="5"/>
  <c r="AA721" i="5" s="1" a="1"/>
  <c r="AA721" i="5" s="1"/>
  <c r="V721" i="5"/>
  <c r="W721" i="5"/>
  <c r="Z28" i="5"/>
  <c r="AA28" i="5" s="1" a="1"/>
  <c r="AA28" i="5" s="1"/>
  <c r="W28" i="5"/>
  <c r="V28" i="5"/>
  <c r="Z60" i="5"/>
  <c r="AA60" i="5" s="1" a="1"/>
  <c r="AA60" i="5" s="1"/>
  <c r="W60" i="5"/>
  <c r="V60" i="5"/>
  <c r="Z92" i="5"/>
  <c r="AA92" i="5" s="1" a="1"/>
  <c r="AA92" i="5" s="1"/>
  <c r="W92" i="5"/>
  <c r="V92" i="5"/>
  <c r="Z124" i="5"/>
  <c r="AA124" i="5" s="1" a="1"/>
  <c r="AA124" i="5" s="1"/>
  <c r="W124" i="5"/>
  <c r="V124" i="5"/>
  <c r="Z156" i="5"/>
  <c r="AA156" i="5" s="1" a="1"/>
  <c r="AA156" i="5" s="1"/>
  <c r="W156" i="5"/>
  <c r="V156" i="5"/>
  <c r="Z188" i="5"/>
  <c r="AA188" i="5" s="1" a="1"/>
  <c r="AA188" i="5" s="1"/>
  <c r="W188" i="5"/>
  <c r="V188" i="5"/>
  <c r="Z220" i="5"/>
  <c r="AA220" i="5" s="1" a="1"/>
  <c r="AA220" i="5" s="1"/>
  <c r="W220" i="5"/>
  <c r="V220" i="5"/>
  <c r="V252" i="5"/>
  <c r="Z252" i="5"/>
  <c r="AA252" i="5" s="1" a="1"/>
  <c r="AA252" i="5" s="1"/>
  <c r="W252" i="5"/>
  <c r="W284" i="5"/>
  <c r="Z284" i="5"/>
  <c r="AA284" i="5" s="1" a="1"/>
  <c r="AA284" i="5" s="1"/>
  <c r="V284" i="5"/>
  <c r="Z316" i="5"/>
  <c r="AA316" i="5" s="1" a="1"/>
  <c r="AA316" i="5" s="1"/>
  <c r="W316" i="5"/>
  <c r="V316" i="5"/>
  <c r="Z348" i="5"/>
  <c r="AA348" i="5" s="1" a="1"/>
  <c r="AA348" i="5" s="1"/>
  <c r="W348" i="5"/>
  <c r="V348" i="5"/>
  <c r="V380" i="5"/>
  <c r="Z380" i="5"/>
  <c r="AA380" i="5" s="1" a="1"/>
  <c r="AA380" i="5" s="1"/>
  <c r="W380" i="5"/>
  <c r="V412" i="5"/>
  <c r="Z412" i="5"/>
  <c r="AA412" i="5" s="1" a="1"/>
  <c r="AA412" i="5" s="1"/>
  <c r="W412" i="5"/>
  <c r="Z476" i="5"/>
  <c r="AA476" i="5" s="1" a="1"/>
  <c r="AA476" i="5" s="1"/>
  <c r="W476" i="5"/>
  <c r="V476" i="5"/>
  <c r="Z508" i="5"/>
  <c r="AA508" i="5" s="1" a="1"/>
  <c r="AA508" i="5" s="1"/>
  <c r="W508" i="5"/>
  <c r="V508" i="5"/>
  <c r="Z540" i="5"/>
  <c r="AA540" i="5" s="1" a="1"/>
  <c r="AA540" i="5" s="1"/>
  <c r="W540" i="5"/>
  <c r="V540" i="5"/>
  <c r="W572" i="5"/>
  <c r="Z572" i="5"/>
  <c r="AA572" i="5" s="1" a="1"/>
  <c r="AA572" i="5" s="1"/>
  <c r="V572" i="5"/>
  <c r="W604" i="5"/>
  <c r="Z604" i="5"/>
  <c r="AA604" i="5" s="1" a="1"/>
  <c r="AA604" i="5" s="1"/>
  <c r="V604" i="5"/>
  <c r="Z668" i="5"/>
  <c r="AA668" i="5" s="1" a="1"/>
  <c r="AA668" i="5" s="1"/>
  <c r="W668" i="5"/>
  <c r="V668" i="5"/>
  <c r="Z732" i="5"/>
  <c r="AA732" i="5" s="1" a="1"/>
  <c r="AA732" i="5" s="1"/>
  <c r="W732" i="5"/>
  <c r="V732" i="5"/>
  <c r="V764" i="5"/>
  <c r="W764" i="5"/>
  <c r="Z764" i="5"/>
  <c r="AA764" i="5" s="1" a="1"/>
  <c r="AA764" i="5" s="1"/>
  <c r="Z796" i="5"/>
  <c r="AA796" i="5" s="1" a="1"/>
  <c r="AA796" i="5" s="1"/>
  <c r="W796" i="5"/>
  <c r="V796" i="5"/>
  <c r="Z828" i="5"/>
  <c r="AA828" i="5" s="1" a="1"/>
  <c r="AA828" i="5" s="1"/>
  <c r="W828" i="5"/>
  <c r="V828" i="5"/>
  <c r="W860" i="5"/>
  <c r="Z860" i="5"/>
  <c r="AA860" i="5" s="1" a="1"/>
  <c r="AA860" i="5" s="1"/>
  <c r="V860" i="5"/>
  <c r="Z892" i="5"/>
  <c r="AA892" i="5" s="1" a="1"/>
  <c r="AA892" i="5" s="1"/>
  <c r="W892" i="5"/>
  <c r="V892" i="5"/>
  <c r="W924" i="5"/>
  <c r="V924" i="5"/>
  <c r="Z924" i="5"/>
  <c r="AA924" i="5" s="1" a="1"/>
  <c r="AA924" i="5" s="1"/>
  <c r="V956" i="5"/>
  <c r="W956" i="5"/>
  <c r="Z956" i="5"/>
  <c r="AA956" i="5" s="1" a="1"/>
  <c r="AA956" i="5" s="1"/>
  <c r="Z988" i="5"/>
  <c r="AA988" i="5" s="1" a="1"/>
  <c r="AA988" i="5" s="1"/>
  <c r="W988" i="5"/>
  <c r="V988" i="5"/>
  <c r="V37" i="5"/>
  <c r="Z37" i="5"/>
  <c r="AA37" i="5" s="1" a="1"/>
  <c r="AA37" i="5" s="1"/>
  <c r="W37" i="5"/>
  <c r="Z101" i="5"/>
  <c r="AA101" i="5" s="1" a="1"/>
  <c r="AA101" i="5" s="1"/>
  <c r="W101" i="5"/>
  <c r="V101" i="5"/>
  <c r="W229" i="5"/>
  <c r="Z229" i="5"/>
  <c r="AA229" i="5" s="1" a="1"/>
  <c r="AA229" i="5" s="1"/>
  <c r="V229" i="5"/>
  <c r="W261" i="5"/>
  <c r="Z261" i="5"/>
  <c r="AA261" i="5" s="1" a="1"/>
  <c r="AA261" i="5" s="1"/>
  <c r="V261" i="5"/>
  <c r="Z293" i="5"/>
  <c r="AA293" i="5" s="1" a="1"/>
  <c r="AA293" i="5" s="1"/>
  <c r="W293" i="5"/>
  <c r="V293" i="5"/>
  <c r="Z325" i="5"/>
  <c r="AA325" i="5" s="1" a="1"/>
  <c r="AA325" i="5" s="1"/>
  <c r="W325" i="5"/>
  <c r="V325" i="5"/>
  <c r="Z357" i="5"/>
  <c r="AA357" i="5" s="1" a="1"/>
  <c r="AA357" i="5" s="1"/>
  <c r="W357" i="5"/>
  <c r="V357" i="5"/>
  <c r="Z389" i="5"/>
  <c r="AA389" i="5" s="1" a="1"/>
  <c r="AA389" i="5" s="1"/>
  <c r="W389" i="5"/>
  <c r="V389" i="5"/>
  <c r="Z421" i="5"/>
  <c r="AA421" i="5" s="1" a="1"/>
  <c r="AA421" i="5" s="1"/>
  <c r="W421" i="5"/>
  <c r="V421" i="5"/>
  <c r="V453" i="5"/>
  <c r="Z453" i="5"/>
  <c r="AA453" i="5" s="1" a="1"/>
  <c r="AA453" i="5" s="1"/>
  <c r="W453" i="5"/>
  <c r="V485" i="5"/>
  <c r="Z485" i="5"/>
  <c r="AA485" i="5" s="1" a="1"/>
  <c r="AA485" i="5" s="1"/>
  <c r="W485" i="5"/>
  <c r="V517" i="5"/>
  <c r="Z517" i="5"/>
  <c r="AA517" i="5" s="1" a="1"/>
  <c r="AA517" i="5" s="1"/>
  <c r="W517" i="5"/>
  <c r="W549" i="5"/>
  <c r="V549" i="5"/>
  <c r="Z549" i="5"/>
  <c r="AA549" i="5" s="1" a="1"/>
  <c r="AA549" i="5" s="1"/>
  <c r="Z613" i="5"/>
  <c r="AA613" i="5" s="1" a="1"/>
  <c r="AA613" i="5" s="1"/>
  <c r="V613" i="5"/>
  <c r="W613" i="5"/>
  <c r="W645" i="5"/>
  <c r="Z645" i="5"/>
  <c r="AA645" i="5" s="1" a="1"/>
  <c r="AA645" i="5" s="1"/>
  <c r="V645" i="5"/>
  <c r="W677" i="5"/>
  <c r="Z677" i="5"/>
  <c r="AA677" i="5" s="1" a="1"/>
  <c r="AA677" i="5" s="1"/>
  <c r="V677" i="5"/>
  <c r="W709" i="5"/>
  <c r="Z709" i="5"/>
  <c r="AA709" i="5" s="1" a="1"/>
  <c r="AA709" i="5" s="1"/>
  <c r="V709" i="5"/>
  <c r="V741" i="5"/>
  <c r="W741" i="5"/>
  <c r="Z741" i="5"/>
  <c r="AA741" i="5" s="1" a="1"/>
  <c r="AA741" i="5" s="1"/>
  <c r="Z773" i="5"/>
  <c r="AA773" i="5" s="1" a="1"/>
  <c r="AA773" i="5" s="1"/>
  <c r="W773" i="5"/>
  <c r="V773" i="5"/>
  <c r="V805" i="5"/>
  <c r="W805" i="5"/>
  <c r="Z805" i="5"/>
  <c r="AA805" i="5" s="1" a="1"/>
  <c r="AA805" i="5" s="1"/>
  <c r="W837" i="5"/>
  <c r="Z837" i="5"/>
  <c r="AA837" i="5" s="1" a="1"/>
  <c r="AA837" i="5" s="1"/>
  <c r="V837" i="5"/>
  <c r="V869" i="5"/>
  <c r="W869" i="5"/>
  <c r="Z869" i="5"/>
  <c r="AA869" i="5" s="1" a="1"/>
  <c r="AA869" i="5" s="1"/>
  <c r="Z901" i="5"/>
  <c r="AA901" i="5" s="1" a="1"/>
  <c r="AA901" i="5" s="1"/>
  <c r="W901" i="5"/>
  <c r="V901" i="5"/>
  <c r="Z965" i="5"/>
  <c r="AA965" i="5" s="1" a="1"/>
  <c r="AA965" i="5" s="1"/>
  <c r="W965" i="5"/>
  <c r="V965" i="5"/>
  <c r="W997" i="5"/>
  <c r="Z997" i="5"/>
  <c r="AA997" i="5" s="1" a="1"/>
  <c r="AA997" i="5" s="1"/>
  <c r="V997" i="5"/>
  <c r="Z46" i="5"/>
  <c r="AA46" i="5" s="1" a="1"/>
  <c r="AA46" i="5" s="1"/>
  <c r="W46" i="5"/>
  <c r="V46" i="5"/>
  <c r="Z78" i="5"/>
  <c r="AA78" i="5" s="1" a="1"/>
  <c r="AA78" i="5" s="1"/>
  <c r="W78" i="5"/>
  <c r="V78" i="5"/>
  <c r="Z110" i="5"/>
  <c r="AA110" i="5" s="1" a="1"/>
  <c r="AA110" i="5" s="1"/>
  <c r="W110" i="5"/>
  <c r="V110" i="5"/>
  <c r="Z142" i="5"/>
  <c r="AA142" i="5" s="1" a="1"/>
  <c r="AA142" i="5" s="1"/>
  <c r="W142" i="5"/>
  <c r="V142" i="5"/>
  <c r="W174" i="5"/>
  <c r="Z174" i="5"/>
  <c r="AA174" i="5" s="1" a="1"/>
  <c r="AA174" i="5" s="1"/>
  <c r="V174" i="5"/>
  <c r="Z206" i="5"/>
  <c r="AA206" i="5" s="1" a="1"/>
  <c r="AA206" i="5" s="1"/>
  <c r="W206" i="5"/>
  <c r="V206" i="5"/>
  <c r="V238" i="5"/>
  <c r="Z238" i="5"/>
  <c r="AA238" i="5" s="1" a="1"/>
  <c r="AA238" i="5" s="1"/>
  <c r="W238" i="5"/>
  <c r="W270" i="5"/>
  <c r="V270" i="5"/>
  <c r="Z270" i="5"/>
  <c r="AA270" i="5" s="1" a="1"/>
  <c r="AA270" i="5" s="1"/>
  <c r="Z302" i="5"/>
  <c r="AA302" i="5" s="1" a="1"/>
  <c r="AA302" i="5" s="1"/>
  <c r="W302" i="5"/>
  <c r="V302" i="5"/>
  <c r="Z334" i="5"/>
  <c r="AA334" i="5" s="1" a="1"/>
  <c r="AA334" i="5" s="1"/>
  <c r="W334" i="5"/>
  <c r="V334" i="5"/>
  <c r="Z366" i="5"/>
  <c r="AA366" i="5" s="1" a="1"/>
  <c r="AA366" i="5" s="1"/>
  <c r="W366" i="5"/>
  <c r="V366" i="5"/>
  <c r="V398" i="5"/>
  <c r="Z398" i="5"/>
  <c r="AA398" i="5" s="1" a="1"/>
  <c r="AA398" i="5" s="1"/>
  <c r="W398" i="5"/>
  <c r="Z462" i="5"/>
  <c r="AA462" i="5" s="1" a="1"/>
  <c r="AA462" i="5" s="1"/>
  <c r="V462" i="5"/>
  <c r="W462" i="5"/>
  <c r="V494" i="5"/>
  <c r="Z494" i="5"/>
  <c r="AA494" i="5" s="1" a="1"/>
  <c r="AA494" i="5" s="1"/>
  <c r="W494" i="5"/>
  <c r="W526" i="5"/>
  <c r="Z526" i="5"/>
  <c r="AA526" i="5" s="1" a="1"/>
  <c r="AA526" i="5" s="1"/>
  <c r="V526" i="5"/>
  <c r="Z558" i="5"/>
  <c r="AA558" i="5" s="1" a="1"/>
  <c r="AA558" i="5" s="1"/>
  <c r="W558" i="5"/>
  <c r="V558" i="5"/>
  <c r="W590" i="5"/>
  <c r="Z590" i="5"/>
  <c r="AA590" i="5" s="1" a="1"/>
  <c r="AA590" i="5" s="1"/>
  <c r="V590" i="5"/>
  <c r="W622" i="5"/>
  <c r="Z622" i="5"/>
  <c r="AA622" i="5" s="1" a="1"/>
  <c r="AA622" i="5" s="1"/>
  <c r="V622" i="5"/>
  <c r="Z718" i="5"/>
  <c r="AA718" i="5" s="1" a="1"/>
  <c r="AA718" i="5" s="1"/>
  <c r="W718" i="5"/>
  <c r="V718" i="5"/>
  <c r="W750" i="5"/>
  <c r="Z750" i="5"/>
  <c r="AA750" i="5" s="1" a="1"/>
  <c r="AA750" i="5" s="1"/>
  <c r="V750" i="5"/>
  <c r="V782" i="5"/>
  <c r="W782" i="5"/>
  <c r="Z782" i="5"/>
  <c r="AA782" i="5" s="1" a="1"/>
  <c r="AA782" i="5" s="1"/>
  <c r="W814" i="5"/>
  <c r="Z814" i="5"/>
  <c r="AA814" i="5" s="1" a="1"/>
  <c r="AA814" i="5" s="1"/>
  <c r="V814" i="5"/>
  <c r="W878" i="5"/>
  <c r="Z878" i="5"/>
  <c r="AA878" i="5" s="1" a="1"/>
  <c r="AA878" i="5" s="1"/>
  <c r="V878" i="5"/>
  <c r="W910" i="5"/>
  <c r="Z910" i="5"/>
  <c r="AA910" i="5" s="1" a="1"/>
  <c r="AA910" i="5" s="1"/>
  <c r="V910" i="5"/>
  <c r="Z974" i="5"/>
  <c r="AA974" i="5" s="1" a="1"/>
  <c r="AA974" i="5" s="1"/>
  <c r="W974" i="5"/>
  <c r="V974" i="5"/>
  <c r="Z713" i="5"/>
  <c r="AA713" i="5" s="1" a="1"/>
  <c r="AA713" i="5" s="1"/>
  <c r="W713" i="5"/>
  <c r="V713" i="5"/>
  <c r="Z303" i="5"/>
  <c r="AA303" i="5" s="1" a="1"/>
  <c r="AA303" i="5" s="1"/>
  <c r="W303" i="5"/>
  <c r="V303" i="5"/>
  <c r="V463" i="5"/>
  <c r="W463" i="5"/>
  <c r="Z463" i="5"/>
  <c r="AA463" i="5" s="1" a="1"/>
  <c r="AA463" i="5" s="1"/>
  <c r="Z591" i="5"/>
  <c r="AA591" i="5" s="1" a="1"/>
  <c r="AA591" i="5" s="1"/>
  <c r="V591" i="5"/>
  <c r="W591" i="5"/>
  <c r="V751" i="5"/>
  <c r="Z751" i="5"/>
  <c r="AA751" i="5" s="1" a="1"/>
  <c r="AA751" i="5" s="1"/>
  <c r="W751" i="5"/>
  <c r="Z47" i="5"/>
  <c r="AA47" i="5" s="1" a="1"/>
  <c r="AA47" i="5" s="1"/>
  <c r="W47" i="5"/>
  <c r="V47" i="5"/>
  <c r="Z79" i="5"/>
  <c r="AA79" i="5" s="1" a="1"/>
  <c r="AA79" i="5" s="1"/>
  <c r="W79" i="5"/>
  <c r="V79" i="5"/>
  <c r="Z111" i="5"/>
  <c r="AA111" i="5" s="1" a="1"/>
  <c r="AA111" i="5" s="1"/>
  <c r="W111" i="5"/>
  <c r="V111" i="5"/>
  <c r="Z175" i="5"/>
  <c r="AA175" i="5" s="1" a="1"/>
  <c r="AA175" i="5" s="1"/>
  <c r="W175" i="5"/>
  <c r="V175" i="5"/>
  <c r="V495" i="5"/>
  <c r="W495" i="5"/>
  <c r="Z495" i="5"/>
  <c r="AA495" i="5" s="1" a="1"/>
  <c r="AA495" i="5" s="1"/>
  <c r="Z623" i="5"/>
  <c r="AA623" i="5" s="1" a="1"/>
  <c r="AA623" i="5" s="1"/>
  <c r="V623" i="5"/>
  <c r="W623" i="5"/>
  <c r="V745" i="5"/>
  <c r="W745" i="5"/>
  <c r="Z745" i="5"/>
  <c r="AA745" i="5" s="1" a="1"/>
  <c r="AA745" i="5" s="1"/>
  <c r="V937" i="5"/>
  <c r="Z937" i="5"/>
  <c r="AA937" i="5" s="1" a="1"/>
  <c r="AA937" i="5" s="1"/>
  <c r="W937" i="5"/>
  <c r="V376" i="5"/>
  <c r="Z376" i="5"/>
  <c r="AA376" i="5" s="1" a="1"/>
  <c r="AA376" i="5" s="1"/>
  <c r="W376" i="5"/>
  <c r="Z440" i="5"/>
  <c r="AA440" i="5" s="1" a="1"/>
  <c r="AA440" i="5" s="1"/>
  <c r="W440" i="5"/>
  <c r="V440" i="5"/>
  <c r="Z664" i="5"/>
  <c r="AA664" i="5" s="1" a="1"/>
  <c r="AA664" i="5" s="1"/>
  <c r="V664" i="5"/>
  <c r="W664" i="5"/>
  <c r="Z696" i="5"/>
  <c r="AA696" i="5" s="1" a="1"/>
  <c r="AA696" i="5" s="1"/>
  <c r="V696" i="5"/>
  <c r="W696" i="5"/>
  <c r="Z961" i="5"/>
  <c r="AA961" i="5" s="1" a="1"/>
  <c r="AA961" i="5" s="1"/>
  <c r="W961" i="5"/>
  <c r="V961" i="5"/>
  <c r="Z57" i="5"/>
  <c r="AA57" i="5" s="1" a="1"/>
  <c r="AA57" i="5" s="1"/>
  <c r="W57" i="5"/>
  <c r="V57" i="5"/>
  <c r="Z89" i="5"/>
  <c r="AA89" i="5" s="1" a="1"/>
  <c r="AA89" i="5" s="1"/>
  <c r="W89" i="5"/>
  <c r="V89" i="5"/>
  <c r="Z121" i="5"/>
  <c r="AA121" i="5" s="1" a="1"/>
  <c r="AA121" i="5" s="1"/>
  <c r="W121" i="5"/>
  <c r="V121" i="5"/>
  <c r="W185" i="5"/>
  <c r="Z185" i="5"/>
  <c r="AA185" i="5" s="1" a="1"/>
  <c r="AA185" i="5" s="1"/>
  <c r="V185" i="5"/>
  <c r="Z217" i="5"/>
  <c r="AA217" i="5" s="1" a="1"/>
  <c r="AA217" i="5" s="1"/>
  <c r="W217" i="5"/>
  <c r="V217" i="5"/>
  <c r="W354" i="5"/>
  <c r="Z354" i="5"/>
  <c r="AA354" i="5" s="1" a="1"/>
  <c r="AA354" i="5" s="1"/>
  <c r="V354" i="5"/>
  <c r="V418" i="5"/>
  <c r="Z418" i="5"/>
  <c r="AA418" i="5" s="1" a="1"/>
  <c r="AA418" i="5" s="1"/>
  <c r="W418" i="5"/>
  <c r="W450" i="5"/>
  <c r="Z450" i="5"/>
  <c r="AA450" i="5" s="1" a="1"/>
  <c r="AA450" i="5" s="1"/>
  <c r="V450" i="5"/>
  <c r="W642" i="5"/>
  <c r="Z642" i="5"/>
  <c r="AA642" i="5" s="1" a="1"/>
  <c r="AA642" i="5" s="1"/>
  <c r="V642" i="5"/>
  <c r="Z674" i="5"/>
  <c r="AA674" i="5" s="1" a="1"/>
  <c r="AA674" i="5" s="1"/>
  <c r="W674" i="5"/>
  <c r="V674" i="5"/>
  <c r="Z706" i="5"/>
  <c r="AA706" i="5" s="1" a="1"/>
  <c r="AA706" i="5" s="1"/>
  <c r="V706" i="5"/>
  <c r="W706" i="5"/>
  <c r="Z43" i="5"/>
  <c r="AA43" i="5" s="1" a="1"/>
  <c r="AA43" i="5" s="1"/>
  <c r="W43" i="5"/>
  <c r="V43" i="5"/>
  <c r="Z107" i="5"/>
  <c r="AA107" i="5" s="1" a="1"/>
  <c r="AA107" i="5" s="1"/>
  <c r="W107" i="5"/>
  <c r="V107" i="5"/>
  <c r="Z139" i="5"/>
  <c r="AA139" i="5" s="1" a="1"/>
  <c r="AA139" i="5" s="1"/>
  <c r="W139" i="5"/>
  <c r="V139" i="5"/>
  <c r="Z235" i="5"/>
  <c r="AA235" i="5" s="1" a="1"/>
  <c r="AA235" i="5" s="1"/>
  <c r="W235" i="5"/>
  <c r="V235" i="5"/>
  <c r="V459" i="5"/>
  <c r="Z459" i="5"/>
  <c r="AA459" i="5" s="1" a="1"/>
  <c r="AA459" i="5" s="1"/>
  <c r="W459" i="5"/>
  <c r="V747" i="5"/>
  <c r="Z747" i="5"/>
  <c r="AA747" i="5" s="1" a="1"/>
  <c r="AA747" i="5" s="1"/>
  <c r="W747" i="5"/>
  <c r="V939" i="5"/>
  <c r="Z939" i="5"/>
  <c r="AA939" i="5" s="1" a="1"/>
  <c r="AA939" i="5" s="1"/>
  <c r="W939" i="5"/>
  <c r="V444" i="5"/>
  <c r="W444" i="5"/>
  <c r="Z444" i="5"/>
  <c r="AA444" i="5" s="1" a="1"/>
  <c r="AA444" i="5" s="1"/>
  <c r="Z636" i="5"/>
  <c r="AA636" i="5" s="1" a="1"/>
  <c r="AA636" i="5" s="1"/>
  <c r="W636" i="5"/>
  <c r="V636" i="5"/>
  <c r="W700" i="5"/>
  <c r="V700" i="5"/>
  <c r="Z700" i="5"/>
  <c r="AA700" i="5" s="1" a="1"/>
  <c r="AA700" i="5" s="1"/>
  <c r="Z69" i="5"/>
  <c r="AA69" i="5" s="1" a="1"/>
  <c r="AA69" i="5" s="1"/>
  <c r="W69" i="5"/>
  <c r="V69" i="5"/>
  <c r="Z133" i="5"/>
  <c r="AA133" i="5" s="1" a="1"/>
  <c r="AA133" i="5" s="1"/>
  <c r="W133" i="5"/>
  <c r="V133" i="5"/>
  <c r="W165" i="5"/>
  <c r="Z165" i="5"/>
  <c r="AA165" i="5" s="1" a="1"/>
  <c r="AA165" i="5" s="1"/>
  <c r="V165" i="5"/>
  <c r="V197" i="5"/>
  <c r="Z197" i="5"/>
  <c r="AA197" i="5" s="1" a="1"/>
  <c r="AA197" i="5" s="1"/>
  <c r="W197" i="5"/>
  <c r="Z581" i="5"/>
  <c r="AA581" i="5" s="1" a="1"/>
  <c r="AA581" i="5" s="1"/>
  <c r="V581" i="5"/>
  <c r="W581" i="5"/>
  <c r="Z933" i="5"/>
  <c r="AA933" i="5" s="1" a="1"/>
  <c r="AA933" i="5" s="1"/>
  <c r="W933" i="5"/>
  <c r="V933" i="5"/>
  <c r="V430" i="5"/>
  <c r="Z430" i="5"/>
  <c r="AA430" i="5" s="1" a="1"/>
  <c r="AA430" i="5" s="1"/>
  <c r="W430" i="5"/>
  <c r="Z654" i="5"/>
  <c r="AA654" i="5" s="1" a="1"/>
  <c r="AA654" i="5" s="1"/>
  <c r="W654" i="5"/>
  <c r="V654" i="5"/>
  <c r="W686" i="5"/>
  <c r="V686" i="5"/>
  <c r="Z686" i="5"/>
  <c r="AA686" i="5" s="1" a="1"/>
  <c r="AA686" i="5" s="1"/>
  <c r="W846" i="5"/>
  <c r="Z846" i="5"/>
  <c r="AA846" i="5" s="1" a="1"/>
  <c r="AA846" i="5" s="1"/>
  <c r="V846" i="5"/>
  <c r="W942" i="5"/>
  <c r="Z942" i="5"/>
  <c r="AA942" i="5" s="1" a="1"/>
  <c r="AA942" i="5" s="1"/>
  <c r="V942" i="5"/>
  <c r="Z143" i="5"/>
  <c r="AA143" i="5" s="1" a="1"/>
  <c r="AA143" i="5" s="1"/>
  <c r="W143" i="5"/>
  <c r="V143" i="5"/>
  <c r="V271" i="5"/>
  <c r="Z271" i="5"/>
  <c r="AA271" i="5" s="1" a="1"/>
  <c r="AA271" i="5" s="1"/>
  <c r="W271" i="5"/>
  <c r="V431" i="5"/>
  <c r="W431" i="5"/>
  <c r="Z431" i="5"/>
  <c r="AA431" i="5" s="1" a="1"/>
  <c r="AA431" i="5" s="1"/>
  <c r="W559" i="5"/>
  <c r="V559" i="5"/>
  <c r="Z559" i="5"/>
  <c r="AA559" i="5" s="1" a="1"/>
  <c r="AA559" i="5" s="1"/>
  <c r="W719" i="5"/>
  <c r="Z719" i="5"/>
  <c r="AA719" i="5" s="1" a="1"/>
  <c r="AA719" i="5" s="1"/>
  <c r="V719" i="5"/>
  <c r="V215" i="5"/>
  <c r="Z215" i="5"/>
  <c r="AA215" i="5" s="1" a="1"/>
  <c r="AA215" i="5" s="1"/>
  <c r="W215" i="5"/>
  <c r="W279" i="5"/>
  <c r="Z279" i="5"/>
  <c r="AA279" i="5" s="1" a="1"/>
  <c r="AA279" i="5" s="1"/>
  <c r="V279" i="5"/>
  <c r="Z343" i="5"/>
  <c r="AA343" i="5" s="1" a="1"/>
  <c r="AA343" i="5" s="1"/>
  <c r="W343" i="5"/>
  <c r="V343" i="5"/>
  <c r="V439" i="5"/>
  <c r="Z439" i="5"/>
  <c r="AA439" i="5" s="1" a="1"/>
  <c r="AA439" i="5" s="1"/>
  <c r="W439" i="5"/>
  <c r="V503" i="5"/>
  <c r="W503" i="5"/>
  <c r="Z503" i="5"/>
  <c r="AA503" i="5" s="1" a="1"/>
  <c r="AA503" i="5" s="1"/>
  <c r="W567" i="5"/>
  <c r="Z567" i="5"/>
  <c r="AA567" i="5" s="1" a="1"/>
  <c r="AA567" i="5" s="1"/>
  <c r="V567" i="5"/>
  <c r="W695" i="5"/>
  <c r="Z695" i="5"/>
  <c r="AA695" i="5" s="1" a="1"/>
  <c r="AA695" i="5" s="1"/>
  <c r="V695" i="5"/>
  <c r="V759" i="5"/>
  <c r="Z759" i="5"/>
  <c r="AA759" i="5" s="1" a="1"/>
  <c r="AA759" i="5" s="1"/>
  <c r="W759" i="5"/>
  <c r="V823" i="5"/>
  <c r="W823" i="5"/>
  <c r="Z823" i="5"/>
  <c r="AA823" i="5" s="1" a="1"/>
  <c r="AA823" i="5" s="1"/>
  <c r="V887" i="5"/>
  <c r="W887" i="5"/>
  <c r="Z887" i="5"/>
  <c r="AA887" i="5" s="1" a="1"/>
  <c r="AA887" i="5" s="1"/>
  <c r="V993" i="5"/>
  <c r="W993" i="5"/>
  <c r="Z993" i="5"/>
  <c r="AA993" i="5" s="1" a="1"/>
  <c r="AA993" i="5" s="1"/>
  <c r="Z56" i="5"/>
  <c r="AA56" i="5" s="1" a="1"/>
  <c r="AA56" i="5" s="1"/>
  <c r="W56" i="5"/>
  <c r="V56" i="5"/>
  <c r="Z152" i="5"/>
  <c r="AA152" i="5" s="1" a="1"/>
  <c r="AA152" i="5" s="1"/>
  <c r="W152" i="5"/>
  <c r="V152" i="5"/>
  <c r="Z216" i="5"/>
  <c r="AA216" i="5" s="1" a="1"/>
  <c r="AA216" i="5" s="1"/>
  <c r="W216" i="5"/>
  <c r="V216" i="5"/>
  <c r="V280" i="5"/>
  <c r="W280" i="5"/>
  <c r="Z280" i="5"/>
  <c r="AA280" i="5" s="1" a="1"/>
  <c r="AA280" i="5" s="1"/>
  <c r="W312" i="5"/>
  <c r="Z312" i="5"/>
  <c r="AA312" i="5" s="1" a="1"/>
  <c r="AA312" i="5" s="1"/>
  <c r="V312" i="5"/>
  <c r="Z344" i="5"/>
  <c r="AA344" i="5" s="1" a="1"/>
  <c r="AA344" i="5" s="1"/>
  <c r="W344" i="5"/>
  <c r="V344" i="5"/>
  <c r="V416" i="5"/>
  <c r="Z416" i="5"/>
  <c r="AA416" i="5" s="1" a="1"/>
  <c r="AA416" i="5" s="1"/>
  <c r="W416" i="5"/>
  <c r="Z480" i="5"/>
  <c r="AA480" i="5" s="1" a="1"/>
  <c r="AA480" i="5" s="1"/>
  <c r="W480" i="5"/>
  <c r="V480" i="5"/>
  <c r="W544" i="5"/>
  <c r="Z544" i="5"/>
  <c r="AA544" i="5" s="1" a="1"/>
  <c r="AA544" i="5" s="1"/>
  <c r="V544" i="5"/>
  <c r="W576" i="5"/>
  <c r="V576" i="5"/>
  <c r="Z576" i="5"/>
  <c r="AA576" i="5" s="1" a="1"/>
  <c r="AA576" i="5" s="1"/>
  <c r="W608" i="5"/>
  <c r="Z608" i="5"/>
  <c r="AA608" i="5" s="1" a="1"/>
  <c r="AA608" i="5" s="1"/>
  <c r="V608" i="5"/>
  <c r="W744" i="5"/>
  <c r="Z744" i="5"/>
  <c r="AA744" i="5" s="1" a="1"/>
  <c r="AA744" i="5" s="1"/>
  <c r="V744" i="5"/>
  <c r="W776" i="5"/>
  <c r="Z776" i="5"/>
  <c r="AA776" i="5" s="1" a="1"/>
  <c r="AA776" i="5" s="1"/>
  <c r="V776" i="5"/>
  <c r="Z808" i="5"/>
  <c r="AA808" i="5" s="1" a="1"/>
  <c r="AA808" i="5" s="1"/>
  <c r="W808" i="5"/>
  <c r="V808" i="5"/>
  <c r="W880" i="5"/>
  <c r="Z880" i="5"/>
  <c r="AA880" i="5" s="1" a="1"/>
  <c r="AA880" i="5" s="1"/>
  <c r="V880" i="5"/>
  <c r="V912" i="5"/>
  <c r="Z912" i="5"/>
  <c r="AA912" i="5" s="1" a="1"/>
  <c r="AA912" i="5" s="1"/>
  <c r="W912" i="5"/>
  <c r="Z984" i="5"/>
  <c r="AA984" i="5" s="1" a="1"/>
  <c r="AA984" i="5" s="1"/>
  <c r="W984" i="5"/>
  <c r="V984" i="5"/>
  <c r="Z681" i="5"/>
  <c r="AA681" i="5" s="1" a="1"/>
  <c r="AA681" i="5" s="1"/>
  <c r="W681" i="5"/>
  <c r="V681" i="5"/>
  <c r="W841" i="5"/>
  <c r="Z841" i="5"/>
  <c r="AA841" i="5" s="1" a="1"/>
  <c r="AA841" i="5" s="1"/>
  <c r="V841" i="5"/>
  <c r="W977" i="5"/>
  <c r="Z977" i="5"/>
  <c r="AA977" i="5" s="1" a="1"/>
  <c r="AA977" i="5" s="1"/>
  <c r="V977" i="5"/>
  <c r="V954" i="5"/>
  <c r="W954" i="5"/>
  <c r="Z954" i="5"/>
  <c r="AA954" i="5" s="1" a="1"/>
  <c r="AA954" i="5" s="1"/>
  <c r="V33" i="5"/>
  <c r="Z33" i="5"/>
  <c r="AA33" i="5" s="1" a="1"/>
  <c r="AA33" i="5" s="1"/>
  <c r="W33" i="5"/>
  <c r="W161" i="5"/>
  <c r="V161" i="5"/>
  <c r="Z161" i="5"/>
  <c r="AA161" i="5" s="1" a="1"/>
  <c r="AA161" i="5" s="1"/>
  <c r="V257" i="5"/>
  <c r="W257" i="5"/>
  <c r="Z257" i="5"/>
  <c r="AA257" i="5" s="1" a="1"/>
  <c r="AA257" i="5" s="1"/>
  <c r="W289" i="5"/>
  <c r="Z289" i="5"/>
  <c r="AA289" i="5" s="1" a="1"/>
  <c r="AA289" i="5" s="1"/>
  <c r="V289" i="5"/>
  <c r="Z321" i="5"/>
  <c r="AA321" i="5" s="1" a="1"/>
  <c r="AA321" i="5" s="1"/>
  <c r="W321" i="5"/>
  <c r="V321" i="5"/>
  <c r="Z353" i="5"/>
  <c r="AA353" i="5" s="1" a="1"/>
  <c r="AA353" i="5" s="1"/>
  <c r="W353" i="5"/>
  <c r="V353" i="5"/>
  <c r="Z385" i="5"/>
  <c r="AA385" i="5" s="1" a="1"/>
  <c r="AA385" i="5" s="1"/>
  <c r="W385" i="5"/>
  <c r="V385" i="5"/>
  <c r="W417" i="5"/>
  <c r="Z417" i="5"/>
  <c r="AA417" i="5" s="1" a="1"/>
  <c r="AA417" i="5" s="1"/>
  <c r="V417" i="5"/>
  <c r="V449" i="5"/>
  <c r="Z449" i="5"/>
  <c r="AA449" i="5" s="1" a="1"/>
  <c r="AA449" i="5" s="1"/>
  <c r="W449" i="5"/>
  <c r="V481" i="5"/>
  <c r="W481" i="5"/>
  <c r="Z481" i="5"/>
  <c r="AA481" i="5" s="1" a="1"/>
  <c r="AA481" i="5" s="1"/>
  <c r="V521" i="5"/>
  <c r="W521" i="5"/>
  <c r="Z521" i="5"/>
  <c r="AA521" i="5" s="1" a="1"/>
  <c r="AA521" i="5" s="1"/>
  <c r="W553" i="5"/>
  <c r="V553" i="5"/>
  <c r="Z553" i="5"/>
  <c r="AA553" i="5" s="1" a="1"/>
  <c r="AA553" i="5" s="1"/>
  <c r="Z593" i="5"/>
  <c r="AA593" i="5" s="1" a="1"/>
  <c r="AA593" i="5" s="1"/>
  <c r="V593" i="5"/>
  <c r="W593" i="5"/>
  <c r="Z625" i="5"/>
  <c r="AA625" i="5" s="1" a="1"/>
  <c r="AA625" i="5" s="1"/>
  <c r="V625" i="5"/>
  <c r="W625" i="5"/>
  <c r="W657" i="5"/>
  <c r="Z657" i="5"/>
  <c r="AA657" i="5" s="1" a="1"/>
  <c r="AA657" i="5" s="1"/>
  <c r="V657" i="5"/>
  <c r="V737" i="5"/>
  <c r="W737" i="5"/>
  <c r="Z737" i="5"/>
  <c r="AA737" i="5" s="1" a="1"/>
  <c r="AA737" i="5" s="1"/>
  <c r="Z969" i="5"/>
  <c r="AA969" i="5" s="1" a="1"/>
  <c r="AA969" i="5" s="1"/>
  <c r="W969" i="5"/>
  <c r="V969" i="5"/>
  <c r="Z42" i="5"/>
  <c r="AA42" i="5" s="1" a="1"/>
  <c r="AA42" i="5" s="1"/>
  <c r="W42" i="5"/>
  <c r="V42" i="5"/>
  <c r="Z74" i="5"/>
  <c r="AA74" i="5" s="1" a="1"/>
  <c r="AA74" i="5" s="1"/>
  <c r="W74" i="5"/>
  <c r="V74" i="5"/>
  <c r="Z106" i="5"/>
  <c r="AA106" i="5" s="1" a="1"/>
  <c r="AA106" i="5" s="1"/>
  <c r="W106" i="5"/>
  <c r="V106" i="5"/>
  <c r="Z138" i="5"/>
  <c r="AA138" i="5" s="1" a="1"/>
  <c r="AA138" i="5" s="1"/>
  <c r="W138" i="5"/>
  <c r="V138" i="5"/>
  <c r="Z170" i="5"/>
  <c r="AA170" i="5" s="1" a="1"/>
  <c r="AA170" i="5" s="1"/>
  <c r="V170" i="5"/>
  <c r="W170" i="5"/>
  <c r="Z202" i="5"/>
  <c r="AA202" i="5" s="1" a="1"/>
  <c r="AA202" i="5" s="1"/>
  <c r="W202" i="5"/>
  <c r="V202" i="5"/>
  <c r="Z234" i="5"/>
  <c r="AA234" i="5" s="1" a="1"/>
  <c r="AA234" i="5" s="1"/>
  <c r="W234" i="5"/>
  <c r="V234" i="5"/>
  <c r="V266" i="5"/>
  <c r="W266" i="5"/>
  <c r="Z266" i="5"/>
  <c r="AA266" i="5" s="1" a="1"/>
  <c r="AA266" i="5" s="1"/>
  <c r="W298" i="5"/>
  <c r="Z298" i="5"/>
  <c r="AA298" i="5" s="1" a="1"/>
  <c r="AA298" i="5" s="1"/>
  <c r="V298" i="5"/>
  <c r="W330" i="5"/>
  <c r="Z330" i="5"/>
  <c r="AA330" i="5" s="1" a="1"/>
  <c r="AA330" i="5" s="1"/>
  <c r="V330" i="5"/>
  <c r="Z362" i="5"/>
  <c r="AA362" i="5" s="1" a="1"/>
  <c r="AA362" i="5" s="1"/>
  <c r="W362" i="5"/>
  <c r="V362" i="5"/>
  <c r="V394" i="5"/>
  <c r="W394" i="5"/>
  <c r="Z394" i="5"/>
  <c r="AA394" i="5" s="1" a="1"/>
  <c r="AA394" i="5" s="1"/>
  <c r="V426" i="5"/>
  <c r="Z426" i="5"/>
  <c r="AA426" i="5" s="1" a="1"/>
  <c r="AA426" i="5" s="1"/>
  <c r="W426" i="5"/>
  <c r="Z458" i="5"/>
  <c r="AA458" i="5" s="1" a="1"/>
  <c r="AA458" i="5" s="1"/>
  <c r="W458" i="5"/>
  <c r="V458" i="5"/>
  <c r="Z490" i="5"/>
  <c r="AA490" i="5" s="1" a="1"/>
  <c r="AA490" i="5" s="1"/>
  <c r="W490" i="5"/>
  <c r="V490" i="5"/>
  <c r="Z522" i="5"/>
  <c r="AA522" i="5" s="1" a="1"/>
  <c r="AA522" i="5" s="1"/>
  <c r="W522" i="5"/>
  <c r="V522" i="5"/>
  <c r="W554" i="5"/>
  <c r="Z554" i="5"/>
  <c r="AA554" i="5" s="1" a="1"/>
  <c r="AA554" i="5" s="1"/>
  <c r="V554" i="5"/>
  <c r="W586" i="5"/>
  <c r="Z586" i="5"/>
  <c r="AA586" i="5" s="1" a="1"/>
  <c r="AA586" i="5" s="1"/>
  <c r="V586" i="5"/>
  <c r="W618" i="5"/>
  <c r="Z618" i="5"/>
  <c r="AA618" i="5" s="1" a="1"/>
  <c r="AA618" i="5" s="1"/>
  <c r="V618" i="5"/>
  <c r="Z746" i="5"/>
  <c r="AA746" i="5" s="1" a="1"/>
  <c r="AA746" i="5" s="1"/>
  <c r="W746" i="5"/>
  <c r="V746" i="5"/>
  <c r="W778" i="5"/>
  <c r="Z778" i="5"/>
  <c r="AA778" i="5" s="1" a="1"/>
  <c r="AA778" i="5" s="1"/>
  <c r="V778" i="5"/>
  <c r="W810" i="5"/>
  <c r="Z810" i="5"/>
  <c r="AA810" i="5" s="1" a="1"/>
  <c r="AA810" i="5" s="1"/>
  <c r="V810" i="5"/>
  <c r="W842" i="5"/>
  <c r="Z842" i="5"/>
  <c r="AA842" i="5" s="1" a="1"/>
  <c r="AA842" i="5" s="1"/>
  <c r="V842" i="5"/>
  <c r="W874" i="5"/>
  <c r="Z874" i="5"/>
  <c r="AA874" i="5" s="1" a="1"/>
  <c r="AA874" i="5" s="1"/>
  <c r="V874" i="5"/>
  <c r="V906" i="5"/>
  <c r="W906" i="5"/>
  <c r="Z906" i="5"/>
  <c r="AA906" i="5" s="1" a="1"/>
  <c r="AA906" i="5" s="1"/>
  <c r="V19" i="5"/>
  <c r="Z19" i="5"/>
  <c r="AA19" i="5" s="1" a="1"/>
  <c r="AA19" i="5" s="1"/>
  <c r="W19" i="5"/>
  <c r="Z51" i="5"/>
  <c r="AA51" i="5" s="1" a="1"/>
  <c r="AA51" i="5" s="1"/>
  <c r="V51" i="5"/>
  <c r="W51" i="5"/>
  <c r="Z83" i="5"/>
  <c r="AA83" i="5" s="1" a="1"/>
  <c r="AA83" i="5" s="1"/>
  <c r="W83" i="5"/>
  <c r="V83" i="5"/>
  <c r="Z243" i="5"/>
  <c r="AA243" i="5" s="1" a="1"/>
  <c r="AA243" i="5" s="1"/>
  <c r="W243" i="5"/>
  <c r="V243" i="5"/>
  <c r="W275" i="5"/>
  <c r="Z275" i="5"/>
  <c r="AA275" i="5" s="1" a="1"/>
  <c r="AA275" i="5" s="1"/>
  <c r="V275" i="5"/>
  <c r="W307" i="5"/>
  <c r="Z307" i="5"/>
  <c r="AA307" i="5" s="1" a="1"/>
  <c r="AA307" i="5" s="1"/>
  <c r="V307" i="5"/>
  <c r="Z339" i="5"/>
  <c r="AA339" i="5" s="1" a="1"/>
  <c r="AA339" i="5" s="1"/>
  <c r="V339" i="5"/>
  <c r="W339" i="5"/>
  <c r="Z371" i="5"/>
  <c r="AA371" i="5" s="1" a="1"/>
  <c r="AA371" i="5" s="1"/>
  <c r="V371" i="5"/>
  <c r="W371" i="5"/>
  <c r="Z403" i="5"/>
  <c r="AA403" i="5" s="1" a="1"/>
  <c r="AA403" i="5" s="1"/>
  <c r="W403" i="5"/>
  <c r="V403" i="5"/>
  <c r="V435" i="5"/>
  <c r="W435" i="5"/>
  <c r="Z435" i="5"/>
  <c r="AA435" i="5" s="1" a="1"/>
  <c r="AA435" i="5" s="1"/>
  <c r="V467" i="5"/>
  <c r="Z467" i="5"/>
  <c r="AA467" i="5" s="1" a="1"/>
  <c r="AA467" i="5" s="1"/>
  <c r="W467" i="5"/>
  <c r="V499" i="5"/>
  <c r="Z499" i="5"/>
  <c r="AA499" i="5" s="1" a="1"/>
  <c r="AA499" i="5" s="1"/>
  <c r="W499" i="5"/>
  <c r="W563" i="5"/>
  <c r="V563" i="5"/>
  <c r="Z563" i="5"/>
  <c r="AA563" i="5" s="1" a="1"/>
  <c r="AA563" i="5" s="1"/>
  <c r="Z595" i="5"/>
  <c r="AA595" i="5" s="1" a="1"/>
  <c r="AA595" i="5" s="1"/>
  <c r="V595" i="5"/>
  <c r="W595" i="5"/>
  <c r="W659" i="5"/>
  <c r="Z659" i="5"/>
  <c r="AA659" i="5" s="1" a="1"/>
  <c r="AA659" i="5" s="1"/>
  <c r="V659" i="5"/>
  <c r="W691" i="5"/>
  <c r="Z691" i="5"/>
  <c r="AA691" i="5" s="1" a="1"/>
  <c r="AA691" i="5" s="1"/>
  <c r="V691" i="5"/>
  <c r="Z723" i="5"/>
  <c r="AA723" i="5" s="1" a="1"/>
  <c r="AA723" i="5" s="1"/>
  <c r="W723" i="5"/>
  <c r="V723" i="5"/>
  <c r="V755" i="5"/>
  <c r="W755" i="5"/>
  <c r="Z755" i="5"/>
  <c r="AA755" i="5" s="1" a="1"/>
  <c r="AA755" i="5" s="1"/>
  <c r="V851" i="5"/>
  <c r="W851" i="5"/>
  <c r="Z851" i="5"/>
  <c r="AA851" i="5" s="1" a="1"/>
  <c r="AA851" i="5" s="1"/>
  <c r="V883" i="5"/>
  <c r="Z883" i="5"/>
  <c r="AA883" i="5" s="1" a="1"/>
  <c r="AA883" i="5" s="1"/>
  <c r="W883" i="5"/>
  <c r="W915" i="5"/>
  <c r="V915" i="5"/>
  <c r="Z915" i="5"/>
  <c r="AA915" i="5" s="1" a="1"/>
  <c r="AA915" i="5" s="1"/>
  <c r="W979" i="5"/>
  <c r="Z979" i="5"/>
  <c r="AA979" i="5" s="1" a="1"/>
  <c r="AA979" i="5" s="1"/>
  <c r="V979" i="5"/>
  <c r="V36" i="5"/>
  <c r="Z36" i="5"/>
  <c r="AA36" i="5" s="1" a="1"/>
  <c r="AA36" i="5" s="1"/>
  <c r="W36" i="5"/>
  <c r="Z68" i="5"/>
  <c r="AA68" i="5" s="1" a="1"/>
  <c r="AA68" i="5" s="1"/>
  <c r="W68" i="5"/>
  <c r="V68" i="5"/>
  <c r="Z100" i="5"/>
  <c r="AA100" i="5" s="1" a="1"/>
  <c r="AA100" i="5" s="1"/>
  <c r="W100" i="5"/>
  <c r="V100" i="5"/>
  <c r="Z132" i="5"/>
  <c r="AA132" i="5" s="1" a="1"/>
  <c r="AA132" i="5" s="1"/>
  <c r="W132" i="5"/>
  <c r="V132" i="5"/>
  <c r="Z164" i="5"/>
  <c r="AA164" i="5" s="1" a="1"/>
  <c r="AA164" i="5" s="1"/>
  <c r="W164" i="5"/>
  <c r="V164" i="5"/>
  <c r="W196" i="5"/>
  <c r="Z196" i="5"/>
  <c r="AA196" i="5" s="1" a="1"/>
  <c r="AA196" i="5" s="1"/>
  <c r="V196" i="5"/>
  <c r="W228" i="5"/>
  <c r="Z228" i="5"/>
  <c r="AA228" i="5" s="1" a="1"/>
  <c r="AA228" i="5" s="1"/>
  <c r="V228" i="5"/>
  <c r="V260" i="5"/>
  <c r="W260" i="5"/>
  <c r="Z260" i="5"/>
  <c r="AA260" i="5" s="1" a="1"/>
  <c r="AA260" i="5" s="1"/>
  <c r="Z292" i="5"/>
  <c r="AA292" i="5" s="1" a="1"/>
  <c r="AA292" i="5" s="1"/>
  <c r="W292" i="5"/>
  <c r="V292" i="5"/>
  <c r="Z324" i="5"/>
  <c r="AA324" i="5" s="1" a="1"/>
  <c r="AA324" i="5" s="1"/>
  <c r="W324" i="5"/>
  <c r="V324" i="5"/>
  <c r="Z356" i="5"/>
  <c r="AA356" i="5" s="1" a="1"/>
  <c r="AA356" i="5" s="1"/>
  <c r="W356" i="5"/>
  <c r="V356" i="5"/>
  <c r="V388" i="5"/>
  <c r="Z388" i="5"/>
  <c r="AA388" i="5" s="1" a="1"/>
  <c r="AA388" i="5" s="1"/>
  <c r="W388" i="5"/>
  <c r="W452" i="5"/>
  <c r="Z452" i="5"/>
  <c r="AA452" i="5" s="1" a="1"/>
  <c r="AA452" i="5" s="1"/>
  <c r="V452" i="5"/>
  <c r="Z484" i="5"/>
  <c r="AA484" i="5" s="1" a="1"/>
  <c r="AA484" i="5" s="1"/>
  <c r="W484" i="5"/>
  <c r="V484" i="5"/>
  <c r="Z516" i="5"/>
  <c r="AA516" i="5" s="1" a="1"/>
  <c r="AA516" i="5" s="1"/>
  <c r="W516" i="5"/>
  <c r="V516" i="5"/>
  <c r="W548" i="5"/>
  <c r="Z548" i="5"/>
  <c r="AA548" i="5" s="1" a="1"/>
  <c r="AA548" i="5" s="1"/>
  <c r="V548" i="5"/>
  <c r="W580" i="5"/>
  <c r="Z580" i="5"/>
  <c r="AA580" i="5" s="1" a="1"/>
  <c r="AA580" i="5" s="1"/>
  <c r="V580" i="5"/>
  <c r="W612" i="5"/>
  <c r="Z612" i="5"/>
  <c r="AA612" i="5" s="1" a="1"/>
  <c r="AA612" i="5" s="1"/>
  <c r="V612" i="5"/>
  <c r="V740" i="5"/>
  <c r="W740" i="5"/>
  <c r="Z740" i="5"/>
  <c r="AA740" i="5" s="1" a="1"/>
  <c r="AA740" i="5" s="1"/>
  <c r="W772" i="5"/>
  <c r="Z772" i="5"/>
  <c r="AA772" i="5" s="1" a="1"/>
  <c r="AA772" i="5" s="1"/>
  <c r="V772" i="5"/>
  <c r="Z804" i="5"/>
  <c r="AA804" i="5" s="1" a="1"/>
  <c r="AA804" i="5" s="1"/>
  <c r="W804" i="5"/>
  <c r="V804" i="5"/>
  <c r="W836" i="5"/>
  <c r="Z836" i="5"/>
  <c r="AA836" i="5" s="1" a="1"/>
  <c r="AA836" i="5" s="1"/>
  <c r="V836" i="5"/>
  <c r="W868" i="5"/>
  <c r="Z868" i="5"/>
  <c r="AA868" i="5" s="1" a="1"/>
  <c r="AA868" i="5" s="1"/>
  <c r="V868" i="5"/>
  <c r="W900" i="5"/>
  <c r="Z900" i="5"/>
  <c r="AA900" i="5" s="1" a="1"/>
  <c r="AA900" i="5" s="1"/>
  <c r="V900" i="5"/>
  <c r="W964" i="5"/>
  <c r="Z964" i="5"/>
  <c r="AA964" i="5" s="1" a="1"/>
  <c r="AA964" i="5" s="1"/>
  <c r="V964" i="5"/>
  <c r="Z996" i="5"/>
  <c r="AA996" i="5" s="1" a="1"/>
  <c r="AA996" i="5" s="1"/>
  <c r="W996" i="5"/>
  <c r="V996" i="5"/>
  <c r="Z173" i="5"/>
  <c r="AA173" i="5" s="1" a="1"/>
  <c r="AA173" i="5" s="1"/>
  <c r="V173" i="5"/>
  <c r="W173" i="5"/>
  <c r="Z269" i="5"/>
  <c r="AA269" i="5" s="1" a="1"/>
  <c r="AA269" i="5" s="1"/>
  <c r="W269" i="5"/>
  <c r="V269" i="5"/>
  <c r="Z301" i="5"/>
  <c r="AA301" i="5" s="1" a="1"/>
  <c r="AA301" i="5" s="1"/>
  <c r="W301" i="5"/>
  <c r="V301" i="5"/>
  <c r="V333" i="5"/>
  <c r="Z333" i="5"/>
  <c r="AA333" i="5" s="1" a="1"/>
  <c r="AA333" i="5" s="1"/>
  <c r="W333" i="5"/>
  <c r="V365" i="5"/>
  <c r="Z365" i="5"/>
  <c r="AA365" i="5" s="1" a="1"/>
  <c r="AA365" i="5" s="1"/>
  <c r="W365" i="5"/>
  <c r="W397" i="5"/>
  <c r="Z397" i="5"/>
  <c r="AA397" i="5" s="1" a="1"/>
  <c r="AA397" i="5" s="1"/>
  <c r="V397" i="5"/>
  <c r="Z429" i="5"/>
  <c r="AA429" i="5" s="1" a="1"/>
  <c r="AA429" i="5" s="1"/>
  <c r="W429" i="5"/>
  <c r="V429" i="5"/>
  <c r="V461" i="5"/>
  <c r="Z461" i="5"/>
  <c r="AA461" i="5" s="1" a="1"/>
  <c r="AA461" i="5" s="1"/>
  <c r="W461" i="5"/>
  <c r="V493" i="5"/>
  <c r="Z493" i="5"/>
  <c r="AA493" i="5" s="1" a="1"/>
  <c r="AA493" i="5" s="1"/>
  <c r="W493" i="5"/>
  <c r="V525" i="5"/>
  <c r="W525" i="5"/>
  <c r="Z525" i="5"/>
  <c r="AA525" i="5" s="1" a="1"/>
  <c r="AA525" i="5" s="1"/>
  <c r="Z557" i="5"/>
  <c r="AA557" i="5" s="1" a="1"/>
  <c r="AA557" i="5" s="1"/>
  <c r="V557" i="5"/>
  <c r="W557" i="5"/>
  <c r="Z589" i="5"/>
  <c r="AA589" i="5" s="1" a="1"/>
  <c r="AA589" i="5" s="1"/>
  <c r="V589" i="5"/>
  <c r="W589" i="5"/>
  <c r="W621" i="5"/>
  <c r="V621" i="5"/>
  <c r="Z621" i="5"/>
  <c r="AA621" i="5" s="1" a="1"/>
  <c r="AA621" i="5" s="1"/>
  <c r="W653" i="5"/>
  <c r="Z653" i="5"/>
  <c r="AA653" i="5" s="1" a="1"/>
  <c r="AA653" i="5" s="1"/>
  <c r="V653" i="5"/>
  <c r="W685" i="5"/>
  <c r="Z685" i="5"/>
  <c r="AA685" i="5" s="1" a="1"/>
  <c r="AA685" i="5" s="1"/>
  <c r="V685" i="5"/>
  <c r="W717" i="5"/>
  <c r="V717" i="5"/>
  <c r="Z717" i="5"/>
  <c r="AA717" i="5" s="1" a="1"/>
  <c r="AA717" i="5" s="1"/>
  <c r="V749" i="5"/>
  <c r="Z749" i="5"/>
  <c r="AA749" i="5" s="1" a="1"/>
  <c r="AA749" i="5" s="1"/>
  <c r="W749" i="5"/>
  <c r="V781" i="5"/>
  <c r="W781" i="5"/>
  <c r="Z781" i="5"/>
  <c r="AA781" i="5" s="1" a="1"/>
  <c r="AA781" i="5" s="1"/>
  <c r="V813" i="5"/>
  <c r="W813" i="5"/>
  <c r="Z813" i="5"/>
  <c r="AA813" i="5" s="1" a="1"/>
  <c r="AA813" i="5" s="1"/>
  <c r="W845" i="5"/>
  <c r="Z845" i="5"/>
  <c r="AA845" i="5" s="1" a="1"/>
  <c r="AA845" i="5" s="1"/>
  <c r="V845" i="5"/>
  <c r="V877" i="5"/>
  <c r="W877" i="5"/>
  <c r="Z877" i="5"/>
  <c r="AA877" i="5" s="1" a="1"/>
  <c r="AA877" i="5" s="1"/>
  <c r="V909" i="5"/>
  <c r="Z909" i="5"/>
  <c r="AA909" i="5" s="1" a="1"/>
  <c r="AA909" i="5" s="1"/>
  <c r="W909" i="5"/>
  <c r="V973" i="5"/>
  <c r="Z973" i="5"/>
  <c r="AA973" i="5" s="1" a="1"/>
  <c r="AA973" i="5" s="1"/>
  <c r="W973" i="5"/>
  <c r="Z22" i="5"/>
  <c r="AA22" i="5" s="1" a="1"/>
  <c r="AA22" i="5" s="1"/>
  <c r="W22" i="5"/>
  <c r="V22" i="5"/>
  <c r="Z54" i="5"/>
  <c r="AA54" i="5" s="1" a="1"/>
  <c r="AA54" i="5" s="1"/>
  <c r="W54" i="5"/>
  <c r="V54" i="5"/>
  <c r="Z86" i="5"/>
  <c r="AA86" i="5" s="1" a="1"/>
  <c r="AA86" i="5" s="1"/>
  <c r="W86" i="5"/>
  <c r="V86" i="5"/>
  <c r="Z118" i="5"/>
  <c r="AA118" i="5" s="1" a="1"/>
  <c r="AA118" i="5" s="1"/>
  <c r="W118" i="5"/>
  <c r="V118" i="5"/>
  <c r="Z150" i="5"/>
  <c r="AA150" i="5" s="1" a="1"/>
  <c r="AA150" i="5" s="1"/>
  <c r="W150" i="5"/>
  <c r="V150" i="5"/>
  <c r="Z182" i="5"/>
  <c r="AA182" i="5" s="1" a="1"/>
  <c r="AA182" i="5" s="1"/>
  <c r="W182" i="5"/>
  <c r="V182" i="5"/>
  <c r="W214" i="5"/>
  <c r="Z214" i="5"/>
  <c r="AA214" i="5" s="1" a="1"/>
  <c r="AA214" i="5" s="1"/>
  <c r="V214" i="5"/>
  <c r="Z246" i="5"/>
  <c r="AA246" i="5" s="1" a="1"/>
  <c r="AA246" i="5" s="1"/>
  <c r="W246" i="5"/>
  <c r="V246" i="5"/>
  <c r="Z278" i="5"/>
  <c r="AA278" i="5" s="1" a="1"/>
  <c r="AA278" i="5" s="1"/>
  <c r="W278" i="5"/>
  <c r="V278" i="5"/>
  <c r="W310" i="5"/>
  <c r="Z310" i="5"/>
  <c r="AA310" i="5" s="1" a="1"/>
  <c r="AA310" i="5" s="1"/>
  <c r="V310" i="5"/>
  <c r="W342" i="5"/>
  <c r="Z342" i="5"/>
  <c r="AA342" i="5" s="1" a="1"/>
  <c r="AA342" i="5" s="1"/>
  <c r="V342" i="5"/>
  <c r="Z374" i="5"/>
  <c r="AA374" i="5" s="1" a="1"/>
  <c r="AA374" i="5" s="1"/>
  <c r="V374" i="5"/>
  <c r="W374" i="5"/>
  <c r="V470" i="5"/>
  <c r="Z470" i="5"/>
  <c r="AA470" i="5" s="1" a="1"/>
  <c r="AA470" i="5" s="1"/>
  <c r="W470" i="5"/>
  <c r="Z502" i="5"/>
  <c r="AA502" i="5" s="1" a="1"/>
  <c r="AA502" i="5" s="1"/>
  <c r="W502" i="5"/>
  <c r="V502" i="5"/>
  <c r="Z534" i="5"/>
  <c r="AA534" i="5" s="1" a="1"/>
  <c r="AA534" i="5" s="1"/>
  <c r="W534" i="5"/>
  <c r="V534" i="5"/>
  <c r="W566" i="5"/>
  <c r="Z566" i="5"/>
  <c r="AA566" i="5" s="1" a="1"/>
  <c r="AA566" i="5" s="1"/>
  <c r="V566" i="5"/>
  <c r="W598" i="5"/>
  <c r="Z598" i="5"/>
  <c r="AA598" i="5" s="1" a="1"/>
  <c r="AA598" i="5" s="1"/>
  <c r="V598" i="5"/>
  <c r="W630" i="5"/>
  <c r="Z630" i="5"/>
  <c r="AA630" i="5" s="1" a="1"/>
  <c r="AA630" i="5" s="1"/>
  <c r="V630" i="5"/>
  <c r="W726" i="5"/>
  <c r="V726" i="5"/>
  <c r="Z726" i="5"/>
  <c r="AA726" i="5" s="1" a="1"/>
  <c r="AA726" i="5" s="1"/>
  <c r="Z758" i="5"/>
  <c r="AA758" i="5" s="1" a="1"/>
  <c r="AA758" i="5" s="1"/>
  <c r="W758" i="5"/>
  <c r="V758" i="5"/>
  <c r="V790" i="5"/>
  <c r="Z790" i="5"/>
  <c r="AA790" i="5" s="1" a="1"/>
  <c r="AA790" i="5" s="1"/>
  <c r="W790" i="5"/>
  <c r="W822" i="5"/>
  <c r="Z822" i="5"/>
  <c r="AA822" i="5" s="1" a="1"/>
  <c r="AA822" i="5" s="1"/>
  <c r="V822" i="5"/>
  <c r="Z854" i="5"/>
  <c r="AA854" i="5" s="1" a="1"/>
  <c r="AA854" i="5" s="1"/>
  <c r="W854" i="5"/>
  <c r="V854" i="5"/>
  <c r="Z886" i="5"/>
  <c r="AA886" i="5" s="1" a="1"/>
  <c r="AA886" i="5" s="1"/>
  <c r="W886" i="5"/>
  <c r="V886" i="5"/>
  <c r="Z918" i="5"/>
  <c r="AA918" i="5" s="1" a="1"/>
  <c r="AA918" i="5" s="1"/>
  <c r="W918" i="5"/>
  <c r="V918" i="5"/>
  <c r="Z982" i="5"/>
  <c r="AA982" i="5" s="1" a="1"/>
  <c r="AA982" i="5" s="1"/>
  <c r="W982" i="5"/>
  <c r="V982" i="5"/>
  <c r="W985" i="5"/>
  <c r="Z985" i="5"/>
  <c r="AA985" i="5" s="1" a="1"/>
  <c r="AA985" i="5" s="1"/>
  <c r="V985" i="5"/>
  <c r="Z207" i="5"/>
  <c r="AA207" i="5" s="1" a="1"/>
  <c r="AA207" i="5" s="1"/>
  <c r="W207" i="5"/>
  <c r="V207" i="5"/>
  <c r="Z335" i="5"/>
  <c r="AA335" i="5" s="1" a="1"/>
  <c r="AA335" i="5" s="1"/>
  <c r="W335" i="5"/>
  <c r="V335" i="5"/>
  <c r="W399" i="5"/>
  <c r="V399" i="5"/>
  <c r="Z399" i="5"/>
  <c r="AA399" i="5" s="1" a="1"/>
  <c r="AA399" i="5" s="1"/>
  <c r="Z783" i="5"/>
  <c r="AA783" i="5" s="1" a="1"/>
  <c r="AA783" i="5" s="1"/>
  <c r="W783" i="5"/>
  <c r="V783" i="5"/>
  <c r="V23" i="5"/>
  <c r="Z23" i="5"/>
  <c r="AA23" i="5" s="1" a="1"/>
  <c r="AA23" i="5" s="1"/>
  <c r="W23" i="5"/>
  <c r="Z87" i="5"/>
  <c r="AA87" i="5" s="1" a="1"/>
  <c r="AA87" i="5" s="1"/>
  <c r="W87" i="5"/>
  <c r="V87" i="5"/>
  <c r="V311" i="5"/>
  <c r="Z311" i="5"/>
  <c r="AA311" i="5" s="1" a="1"/>
  <c r="AA311" i="5" s="1"/>
  <c r="W311" i="5"/>
  <c r="Z375" i="5"/>
  <c r="AA375" i="5" s="1" a="1"/>
  <c r="AA375" i="5" s="1"/>
  <c r="V375" i="5"/>
  <c r="W375" i="5"/>
  <c r="W407" i="5"/>
  <c r="Z407" i="5"/>
  <c r="AA407" i="5" s="1" a="1"/>
  <c r="AA407" i="5" s="1"/>
  <c r="V407" i="5"/>
  <c r="V535" i="5"/>
  <c r="W535" i="5"/>
  <c r="Z535" i="5"/>
  <c r="AA535" i="5" s="1" a="1"/>
  <c r="AA535" i="5" s="1"/>
  <c r="Z599" i="5"/>
  <c r="AA599" i="5" s="1" a="1"/>
  <c r="AA599" i="5" s="1"/>
  <c r="V599" i="5"/>
  <c r="W599" i="5"/>
  <c r="W663" i="5"/>
  <c r="Z663" i="5"/>
  <c r="AA663" i="5" s="1" a="1"/>
  <c r="AA663" i="5" s="1"/>
  <c r="V663" i="5"/>
  <c r="W791" i="5"/>
  <c r="Z791" i="5"/>
  <c r="AA791" i="5" s="1" a="1"/>
  <c r="AA791" i="5" s="1"/>
  <c r="V791" i="5"/>
  <c r="V855" i="5"/>
  <c r="W855" i="5"/>
  <c r="Z855" i="5"/>
  <c r="AA855" i="5" s="1" a="1"/>
  <c r="AA855" i="5" s="1"/>
  <c r="W919" i="5"/>
  <c r="V919" i="5"/>
  <c r="Z919" i="5"/>
  <c r="AA919" i="5" s="1" a="1"/>
  <c r="AA919" i="5" s="1"/>
  <c r="Z983" i="5"/>
  <c r="AA983" i="5" s="1" a="1"/>
  <c r="AA983" i="5" s="1"/>
  <c r="W983" i="5"/>
  <c r="V983" i="5"/>
  <c r="W665" i="5"/>
  <c r="Z665" i="5"/>
  <c r="AA665" i="5" s="1" a="1"/>
  <c r="AA665" i="5" s="1"/>
  <c r="V665" i="5"/>
  <c r="V825" i="5"/>
  <c r="W825" i="5"/>
  <c r="Z825" i="5"/>
  <c r="AA825" i="5" s="1" a="1"/>
  <c r="AA825" i="5" s="1"/>
  <c r="Z24" i="5"/>
  <c r="AA24" i="5" s="1" a="1"/>
  <c r="AA24" i="5" s="1"/>
  <c r="W24" i="5"/>
  <c r="V24" i="5"/>
  <c r="Z88" i="5"/>
  <c r="AA88" i="5" s="1" a="1"/>
  <c r="AA88" i="5" s="1"/>
  <c r="W88" i="5"/>
  <c r="V88" i="5"/>
  <c r="Z120" i="5"/>
  <c r="AA120" i="5" s="1" a="1"/>
  <c r="AA120" i="5" s="1"/>
  <c r="W120" i="5"/>
  <c r="V120" i="5"/>
  <c r="Z184" i="5"/>
  <c r="AA184" i="5" s="1" a="1"/>
  <c r="AA184" i="5" s="1"/>
  <c r="W184" i="5"/>
  <c r="V184" i="5"/>
  <c r="W248" i="5"/>
  <c r="Z248" i="5"/>
  <c r="AA248" i="5" s="1" a="1"/>
  <c r="AA248" i="5" s="1"/>
  <c r="V248" i="5"/>
  <c r="Z512" i="5"/>
  <c r="AA512" i="5" s="1" a="1"/>
  <c r="AA512" i="5" s="1"/>
  <c r="W512" i="5"/>
  <c r="V512" i="5"/>
  <c r="Z55" i="5"/>
  <c r="AA55" i="5" s="1" a="1"/>
  <c r="AA55" i="5" s="1"/>
  <c r="W55" i="5"/>
  <c r="V55" i="5"/>
  <c r="Z119" i="5"/>
  <c r="AA119" i="5" s="1" a="1"/>
  <c r="AA119" i="5" s="1"/>
  <c r="W119" i="5"/>
  <c r="V119" i="5"/>
  <c r="Z151" i="5"/>
  <c r="AA151" i="5" s="1" a="1"/>
  <c r="AA151" i="5" s="1"/>
  <c r="W151" i="5"/>
  <c r="V151" i="5"/>
  <c r="Z183" i="5"/>
  <c r="AA183" i="5" s="1" a="1"/>
  <c r="AA183" i="5" s="1"/>
  <c r="W183" i="5"/>
  <c r="V183" i="5"/>
  <c r="Z247" i="5"/>
  <c r="AA247" i="5" s="1" a="1"/>
  <c r="AA247" i="5" s="1"/>
  <c r="W247" i="5"/>
  <c r="V247" i="5"/>
  <c r="V471" i="5"/>
  <c r="Z471" i="5"/>
  <c r="AA471" i="5" s="1" a="1"/>
  <c r="AA471" i="5" s="1"/>
  <c r="W471" i="5"/>
  <c r="W631" i="5"/>
  <c r="V631" i="5"/>
  <c r="Z631" i="5"/>
  <c r="AA631" i="5" s="1" a="1"/>
  <c r="AA631" i="5" s="1"/>
  <c r="V727" i="5"/>
  <c r="Z727" i="5"/>
  <c r="AA727" i="5" s="1" a="1"/>
  <c r="AA727" i="5" s="1"/>
  <c r="W727" i="5"/>
  <c r="W951" i="5"/>
  <c r="V951" i="5"/>
  <c r="Z951" i="5"/>
  <c r="AA951" i="5" s="1" a="1"/>
  <c r="AA951" i="5" s="1"/>
  <c r="W712" i="5"/>
  <c r="V712" i="5"/>
  <c r="Z712" i="5"/>
  <c r="AA712" i="5" s="1" a="1"/>
  <c r="AA712" i="5" s="1"/>
  <c r="W761" i="5"/>
  <c r="V761" i="5"/>
  <c r="Z761" i="5"/>
  <c r="AA761" i="5" s="1" a="1"/>
  <c r="AA761" i="5" s="1"/>
  <c r="V889" i="5"/>
  <c r="W889" i="5"/>
  <c r="Z889" i="5"/>
  <c r="AA889" i="5" s="1" a="1"/>
  <c r="AA889" i="5" s="1"/>
  <c r="V384" i="5"/>
  <c r="W384" i="5"/>
  <c r="Z384" i="5"/>
  <c r="AA384" i="5" s="1" a="1"/>
  <c r="AA384" i="5" s="1"/>
  <c r="Z448" i="5"/>
  <c r="AA448" i="5" s="1" a="1"/>
  <c r="AA448" i="5" s="1"/>
  <c r="W448" i="5"/>
  <c r="V448" i="5"/>
  <c r="Z640" i="5"/>
  <c r="AA640" i="5" s="1" a="1"/>
  <c r="AA640" i="5" s="1"/>
  <c r="V640" i="5"/>
  <c r="W640" i="5"/>
  <c r="Z672" i="5"/>
  <c r="AA672" i="5" s="1" a="1"/>
  <c r="AA672" i="5" s="1"/>
  <c r="V672" i="5"/>
  <c r="W672" i="5"/>
  <c r="W704" i="5"/>
  <c r="V704" i="5"/>
  <c r="Z704" i="5"/>
  <c r="AA704" i="5" s="1" a="1"/>
  <c r="AA704" i="5" s="1"/>
  <c r="W840" i="5"/>
  <c r="Z840" i="5"/>
  <c r="AA840" i="5" s="1" a="1"/>
  <c r="AA840" i="5" s="1"/>
  <c r="V840" i="5"/>
  <c r="Z944" i="5"/>
  <c r="AA944" i="5" s="1" a="1"/>
  <c r="AA944" i="5" s="1"/>
  <c r="V944" i="5"/>
  <c r="W944" i="5"/>
  <c r="Z913" i="5"/>
  <c r="AA913" i="5" s="1" a="1"/>
  <c r="AA913" i="5" s="1"/>
  <c r="W913" i="5"/>
  <c r="V913" i="5"/>
  <c r="Z65" i="5"/>
  <c r="AA65" i="5" s="1" a="1"/>
  <c r="AA65" i="5" s="1"/>
  <c r="W65" i="5"/>
  <c r="V65" i="5"/>
  <c r="Z97" i="5"/>
  <c r="AA97" i="5" s="1" a="1"/>
  <c r="AA97" i="5" s="1"/>
  <c r="W97" i="5"/>
  <c r="V97" i="5"/>
  <c r="Z129" i="5"/>
  <c r="AA129" i="5" s="1" a="1"/>
  <c r="AA129" i="5" s="1"/>
  <c r="W129" i="5"/>
  <c r="V129" i="5"/>
  <c r="V193" i="5"/>
  <c r="Z193" i="5"/>
  <c r="AA193" i="5" s="1" a="1"/>
  <c r="AA193" i="5" s="1"/>
  <c r="W193" i="5"/>
  <c r="W225" i="5"/>
  <c r="Z225" i="5"/>
  <c r="AA225" i="5" s="1" a="1"/>
  <c r="AA225" i="5" s="1"/>
  <c r="V225" i="5"/>
  <c r="W650" i="5"/>
  <c r="Z650" i="5"/>
  <c r="AA650" i="5" s="1" a="1"/>
  <c r="AA650" i="5" s="1"/>
  <c r="V650" i="5"/>
  <c r="Z682" i="5"/>
  <c r="AA682" i="5" s="1" a="1"/>
  <c r="AA682" i="5" s="1"/>
  <c r="V682" i="5"/>
  <c r="W682" i="5"/>
  <c r="Z714" i="5"/>
  <c r="AA714" i="5" s="1" a="1"/>
  <c r="AA714" i="5" s="1"/>
  <c r="W714" i="5"/>
  <c r="V714" i="5"/>
  <c r="Z115" i="5"/>
  <c r="AA115" i="5" s="1" a="1"/>
  <c r="AA115" i="5" s="1"/>
  <c r="W115" i="5"/>
  <c r="V115" i="5"/>
  <c r="Z147" i="5"/>
  <c r="AA147" i="5" s="1" a="1"/>
  <c r="AA147" i="5" s="1"/>
  <c r="W147" i="5"/>
  <c r="V147" i="5"/>
  <c r="Z179" i="5"/>
  <c r="AA179" i="5" s="1" a="1"/>
  <c r="AA179" i="5" s="1"/>
  <c r="W179" i="5"/>
  <c r="V179" i="5"/>
  <c r="Z211" i="5"/>
  <c r="AA211" i="5" s="1" a="1"/>
  <c r="AA211" i="5" s="1"/>
  <c r="W211" i="5"/>
  <c r="V211" i="5"/>
  <c r="V531" i="5"/>
  <c r="W531" i="5"/>
  <c r="Z531" i="5"/>
  <c r="AA531" i="5" s="1" a="1"/>
  <c r="AA531" i="5" s="1"/>
  <c r="W627" i="5"/>
  <c r="V627" i="5"/>
  <c r="Z627" i="5"/>
  <c r="AA627" i="5" s="1" a="1"/>
  <c r="AA627" i="5" s="1"/>
  <c r="W787" i="5"/>
  <c r="Z787" i="5"/>
  <c r="AA787" i="5" s="1" a="1"/>
  <c r="AA787" i="5" s="1"/>
  <c r="V787" i="5"/>
  <c r="V819" i="5"/>
  <c r="W819" i="5"/>
  <c r="Z819" i="5"/>
  <c r="AA819" i="5" s="1" a="1"/>
  <c r="AA819" i="5" s="1"/>
  <c r="W947" i="5"/>
  <c r="Z947" i="5"/>
  <c r="AA947" i="5" s="1" a="1"/>
  <c r="AA947" i="5" s="1"/>
  <c r="V947" i="5"/>
  <c r="W953" i="5"/>
  <c r="V953" i="5"/>
  <c r="Z953" i="5"/>
  <c r="AA953" i="5" s="1" a="1"/>
  <c r="AA953" i="5" s="1"/>
  <c r="V420" i="5"/>
  <c r="Z420" i="5"/>
  <c r="AA420" i="5" s="1" a="1"/>
  <c r="AA420" i="5" s="1"/>
  <c r="W420" i="5"/>
  <c r="Z644" i="5"/>
  <c r="AA644" i="5" s="1" a="1"/>
  <c r="AA644" i="5" s="1"/>
  <c r="W644" i="5"/>
  <c r="V644" i="5"/>
  <c r="Z676" i="5"/>
  <c r="AA676" i="5" s="1" a="1"/>
  <c r="AA676" i="5" s="1"/>
  <c r="V676" i="5"/>
  <c r="W676" i="5"/>
  <c r="Z708" i="5"/>
  <c r="AA708" i="5" s="1" a="1"/>
  <c r="AA708" i="5" s="1"/>
  <c r="V708" i="5"/>
  <c r="W708" i="5"/>
  <c r="W932" i="5"/>
  <c r="Z932" i="5"/>
  <c r="AA932" i="5" s="1" a="1"/>
  <c r="AA932" i="5" s="1"/>
  <c r="V932" i="5"/>
  <c r="Z45" i="5"/>
  <c r="AA45" i="5" s="1" a="1"/>
  <c r="AA45" i="5" s="1"/>
  <c r="W45" i="5"/>
  <c r="V45" i="5"/>
  <c r="Z77" i="5"/>
  <c r="AA77" i="5" s="1" a="1"/>
  <c r="AA77" i="5" s="1"/>
  <c r="W77" i="5"/>
  <c r="V77" i="5"/>
  <c r="Z109" i="5"/>
  <c r="AA109" i="5" s="1" a="1"/>
  <c r="AA109" i="5" s="1"/>
  <c r="W109" i="5"/>
  <c r="V109" i="5"/>
  <c r="Z141" i="5"/>
  <c r="AA141" i="5" s="1" a="1"/>
  <c r="AA141" i="5" s="1"/>
  <c r="W141" i="5"/>
  <c r="V141" i="5"/>
  <c r="W205" i="5"/>
  <c r="Z205" i="5"/>
  <c r="AA205" i="5" s="1" a="1"/>
  <c r="AA205" i="5" s="1"/>
  <c r="V205" i="5"/>
  <c r="W237" i="5"/>
  <c r="Z237" i="5"/>
  <c r="AA237" i="5" s="1" a="1"/>
  <c r="AA237" i="5" s="1"/>
  <c r="V237" i="5"/>
  <c r="Z941" i="5"/>
  <c r="AA941" i="5" s="1" a="1"/>
  <c r="AA941" i="5" s="1"/>
  <c r="W941" i="5"/>
  <c r="V941" i="5"/>
  <c r="W406" i="5"/>
  <c r="Z406" i="5"/>
  <c r="AA406" i="5" s="1" a="1"/>
  <c r="AA406" i="5" s="1"/>
  <c r="V406" i="5"/>
  <c r="Z438" i="5"/>
  <c r="AA438" i="5" s="1" a="1"/>
  <c r="AA438" i="5" s="1"/>
  <c r="V438" i="5"/>
  <c r="W438" i="5"/>
  <c r="W662" i="5"/>
  <c r="Z662" i="5"/>
  <c r="AA662" i="5" s="1" a="1"/>
  <c r="AA662" i="5" s="1"/>
  <c r="V662" i="5"/>
  <c r="W694" i="5"/>
  <c r="V694" i="5"/>
  <c r="Z694" i="5"/>
  <c r="AA694" i="5" s="1" a="1"/>
  <c r="AA694" i="5" s="1"/>
  <c r="Z950" i="5"/>
  <c r="AA950" i="5" s="1" a="1"/>
  <c r="AA950" i="5" s="1"/>
  <c r="W950" i="5"/>
  <c r="V950" i="5"/>
  <c r="Z351" i="5"/>
  <c r="AA351" i="5" s="1" a="1"/>
  <c r="AA351" i="5" s="1"/>
  <c r="V351" i="5"/>
  <c r="W351" i="5"/>
  <c r="W543" i="5"/>
  <c r="V543" i="5"/>
  <c r="Z543" i="5"/>
  <c r="AA543" i="5" s="1" a="1"/>
  <c r="AA543" i="5" s="1"/>
  <c r="W639" i="5"/>
  <c r="Z639" i="5"/>
  <c r="AA639" i="5" s="1" a="1"/>
  <c r="AA639" i="5" s="1"/>
  <c r="V639" i="5"/>
  <c r="V735" i="5"/>
  <c r="W735" i="5"/>
  <c r="Z735" i="5"/>
  <c r="AA735" i="5" s="1" a="1"/>
  <c r="AA735" i="5" s="1"/>
  <c r="V831" i="5"/>
  <c r="Z831" i="5"/>
  <c r="AA831" i="5" s="1" a="1"/>
  <c r="AA831" i="5" s="1"/>
  <c r="W831" i="5"/>
  <c r="V895" i="5"/>
  <c r="W895" i="5"/>
  <c r="Z895" i="5"/>
  <c r="AA895" i="5" s="1" a="1"/>
  <c r="AA895" i="5" s="1"/>
  <c r="Z927" i="5"/>
  <c r="AA927" i="5" s="1" a="1"/>
  <c r="AA927" i="5" s="1"/>
  <c r="V927" i="5"/>
  <c r="W927" i="5"/>
  <c r="W959" i="5"/>
  <c r="V959" i="5"/>
  <c r="Z959" i="5"/>
  <c r="AA959" i="5" s="1" a="1"/>
  <c r="AA959" i="5" s="1"/>
  <c r="Z991" i="5"/>
  <c r="AA991" i="5" s="1" a="1"/>
  <c r="AA991" i="5" s="1"/>
  <c r="W991" i="5"/>
  <c r="V991" i="5"/>
  <c r="Z872" i="5"/>
  <c r="AA872" i="5" s="1" a="1"/>
  <c r="AA872" i="5" s="1"/>
  <c r="W872" i="5"/>
  <c r="V872" i="5"/>
  <c r="W697" i="5"/>
  <c r="Z697" i="5"/>
  <c r="AA697" i="5" s="1" a="1"/>
  <c r="AA697" i="5" s="1"/>
  <c r="V697" i="5"/>
  <c r="W833" i="5"/>
  <c r="Z833" i="5"/>
  <c r="AA833" i="5" s="1" a="1"/>
  <c r="AA833" i="5" s="1"/>
  <c r="V833" i="5"/>
  <c r="W930" i="5"/>
  <c r="Z930" i="5"/>
  <c r="AA930" i="5" s="1" a="1"/>
  <c r="AA930" i="5" s="1"/>
  <c r="V930" i="5"/>
  <c r="V32" i="5"/>
  <c r="Z32" i="5"/>
  <c r="AA32" i="5" s="1" a="1"/>
  <c r="AA32" i="5" s="1"/>
  <c r="W32" i="5"/>
  <c r="Z64" i="5"/>
  <c r="AA64" i="5" s="1" a="1"/>
  <c r="AA64" i="5" s="1"/>
  <c r="W64" i="5"/>
  <c r="V64" i="5"/>
  <c r="Z96" i="5"/>
  <c r="AA96" i="5" s="1" a="1"/>
  <c r="AA96" i="5" s="1"/>
  <c r="W96" i="5"/>
  <c r="V96" i="5"/>
  <c r="Z128" i="5"/>
  <c r="AA128" i="5" s="1" a="1"/>
  <c r="AA128" i="5" s="1"/>
  <c r="W128" i="5"/>
  <c r="V128" i="5"/>
  <c r="W160" i="5"/>
  <c r="Z160" i="5"/>
  <c r="AA160" i="5" s="1" a="1"/>
  <c r="AA160" i="5" s="1"/>
  <c r="V160" i="5"/>
  <c r="Z192" i="5"/>
  <c r="AA192" i="5" s="1" a="1"/>
  <c r="AA192" i="5" s="1"/>
  <c r="W192" i="5"/>
  <c r="V192" i="5"/>
  <c r="Z224" i="5"/>
  <c r="AA224" i="5" s="1" a="1"/>
  <c r="AA224" i="5" s="1"/>
  <c r="W224" i="5"/>
  <c r="V224" i="5"/>
  <c r="V256" i="5"/>
  <c r="Z256" i="5"/>
  <c r="AA256" i="5" s="1" a="1"/>
  <c r="AA256" i="5" s="1"/>
  <c r="W256" i="5"/>
  <c r="Z288" i="5"/>
  <c r="AA288" i="5" s="1" a="1"/>
  <c r="AA288" i="5" s="1"/>
  <c r="W288" i="5"/>
  <c r="V288" i="5"/>
  <c r="Z320" i="5"/>
  <c r="AA320" i="5" s="1" a="1"/>
  <c r="AA320" i="5" s="1"/>
  <c r="W320" i="5"/>
  <c r="V320" i="5"/>
  <c r="Z352" i="5"/>
  <c r="AA352" i="5" s="1" a="1"/>
  <c r="AA352" i="5" s="1"/>
  <c r="W352" i="5"/>
  <c r="V352" i="5"/>
  <c r="V392" i="5"/>
  <c r="Z392" i="5"/>
  <c r="AA392" i="5" s="1" a="1"/>
  <c r="AA392" i="5" s="1"/>
  <c r="W392" i="5"/>
  <c r="Z424" i="5"/>
  <c r="AA424" i="5" s="1" a="1"/>
  <c r="AA424" i="5" s="1"/>
  <c r="W424" i="5"/>
  <c r="V424" i="5"/>
  <c r="W456" i="5"/>
  <c r="Z456" i="5"/>
  <c r="AA456" i="5" s="1" a="1"/>
  <c r="AA456" i="5" s="1"/>
  <c r="V456" i="5"/>
  <c r="Z488" i="5"/>
  <c r="AA488" i="5" s="1" a="1"/>
  <c r="AA488" i="5" s="1"/>
  <c r="W488" i="5"/>
  <c r="V488" i="5"/>
  <c r="Z520" i="5"/>
  <c r="AA520" i="5" s="1" a="1"/>
  <c r="AA520" i="5" s="1"/>
  <c r="W520" i="5"/>
  <c r="V520" i="5"/>
  <c r="V552" i="5"/>
  <c r="Z552" i="5"/>
  <c r="AA552" i="5" s="1" a="1"/>
  <c r="AA552" i="5" s="1"/>
  <c r="W552" i="5"/>
  <c r="W584" i="5"/>
  <c r="Z584" i="5"/>
  <c r="AA584" i="5" s="1" a="1"/>
  <c r="AA584" i="5" s="1"/>
  <c r="V584" i="5"/>
  <c r="W616" i="5"/>
  <c r="Z616" i="5"/>
  <c r="AA616" i="5" s="1" a="1"/>
  <c r="AA616" i="5" s="1"/>
  <c r="V616" i="5"/>
  <c r="Z648" i="5"/>
  <c r="AA648" i="5" s="1" a="1"/>
  <c r="AA648" i="5" s="1"/>
  <c r="V648" i="5"/>
  <c r="W648" i="5"/>
  <c r="Z752" i="5"/>
  <c r="AA752" i="5" s="1" a="1"/>
  <c r="AA752" i="5" s="1"/>
  <c r="W752" i="5"/>
  <c r="V752" i="5"/>
  <c r="W816" i="5"/>
  <c r="Z816" i="5"/>
  <c r="AA816" i="5" s="1" a="1"/>
  <c r="AA816" i="5" s="1"/>
  <c r="V816" i="5"/>
  <c r="W848" i="5"/>
  <c r="Z848" i="5"/>
  <c r="AA848" i="5" s="1" a="1"/>
  <c r="AA848" i="5" s="1"/>
  <c r="V848" i="5"/>
  <c r="W888" i="5"/>
  <c r="Z888" i="5"/>
  <c r="AA888" i="5" s="1" a="1"/>
  <c r="AA888" i="5" s="1"/>
  <c r="V888" i="5"/>
  <c r="V920" i="5"/>
  <c r="Z920" i="5"/>
  <c r="AA920" i="5" s="1" a="1"/>
  <c r="AA920" i="5" s="1"/>
  <c r="W920" i="5"/>
  <c r="W952" i="5"/>
  <c r="Z952" i="5"/>
  <c r="AA952" i="5" s="1" a="1"/>
  <c r="AA952" i="5" s="1"/>
  <c r="V952" i="5"/>
  <c r="Z992" i="5"/>
  <c r="AA992" i="5" s="1" a="1"/>
  <c r="AA992" i="5" s="1"/>
  <c r="W992" i="5"/>
  <c r="V992" i="5"/>
  <c r="V753" i="5"/>
  <c r="W753" i="5"/>
  <c r="Z753" i="5"/>
  <c r="AA753" i="5" s="1" a="1"/>
  <c r="AA753" i="5" s="1"/>
  <c r="V857" i="5"/>
  <c r="W857" i="5"/>
  <c r="Z857" i="5"/>
  <c r="AA857" i="5" s="1" a="1"/>
  <c r="AA857" i="5" s="1"/>
  <c r="V1001" i="5"/>
  <c r="Z1001" i="5"/>
  <c r="AA1001" i="5" s="1" a="1"/>
  <c r="AA1001" i="5" s="1"/>
  <c r="W1001" i="5"/>
  <c r="W970" i="5"/>
  <c r="Z970" i="5"/>
  <c r="AA970" i="5" s="1" a="1"/>
  <c r="AA970" i="5" s="1"/>
  <c r="V970" i="5"/>
  <c r="W169" i="5"/>
  <c r="Z169" i="5"/>
  <c r="AA169" i="5" s="1" a="1"/>
  <c r="AA169" i="5" s="1"/>
  <c r="V169" i="5"/>
  <c r="V233" i="5"/>
  <c r="Z233" i="5"/>
  <c r="AA233" i="5" s="1" a="1"/>
  <c r="AA233" i="5" s="1"/>
  <c r="W233" i="5"/>
  <c r="Z265" i="5"/>
  <c r="AA265" i="5" s="1" a="1"/>
  <c r="AA265" i="5" s="1"/>
  <c r="W265" i="5"/>
  <c r="V265" i="5"/>
  <c r="Z297" i="5"/>
  <c r="AA297" i="5" s="1" a="1"/>
  <c r="AA297" i="5" s="1"/>
  <c r="W297" i="5"/>
  <c r="V297" i="5"/>
  <c r="W329" i="5"/>
  <c r="Z329" i="5"/>
  <c r="AA329" i="5" s="1" a="1"/>
  <c r="AA329" i="5" s="1"/>
  <c r="V329" i="5"/>
  <c r="V361" i="5"/>
  <c r="Z361" i="5"/>
  <c r="AA361" i="5" s="1" a="1"/>
  <c r="AA361" i="5" s="1"/>
  <c r="W361" i="5"/>
  <c r="Z393" i="5"/>
  <c r="AA393" i="5" s="1" a="1"/>
  <c r="AA393" i="5" s="1"/>
  <c r="W393" i="5"/>
  <c r="V393" i="5"/>
  <c r="W425" i="5"/>
  <c r="Z425" i="5"/>
  <c r="AA425" i="5" s="1" a="1"/>
  <c r="AA425" i="5" s="1"/>
  <c r="V425" i="5"/>
  <c r="Z489" i="5"/>
  <c r="AA489" i="5" s="1" a="1"/>
  <c r="AA489" i="5" s="1"/>
  <c r="V489" i="5"/>
  <c r="W489" i="5"/>
  <c r="V529" i="5"/>
  <c r="Z529" i="5"/>
  <c r="AA529" i="5" s="1" a="1"/>
  <c r="AA529" i="5" s="1"/>
  <c r="W529" i="5"/>
  <c r="W561" i="5"/>
  <c r="V561" i="5"/>
  <c r="Z561" i="5"/>
  <c r="AA561" i="5" s="1" a="1"/>
  <c r="AA561" i="5" s="1"/>
  <c r="Z601" i="5"/>
  <c r="AA601" i="5" s="1" a="1"/>
  <c r="AA601" i="5" s="1"/>
  <c r="V601" i="5"/>
  <c r="W601" i="5"/>
  <c r="Z673" i="5"/>
  <c r="AA673" i="5" s="1" a="1"/>
  <c r="AA673" i="5" s="1"/>
  <c r="W673" i="5"/>
  <c r="V673" i="5"/>
  <c r="V769" i="5"/>
  <c r="Z769" i="5"/>
  <c r="AA769" i="5" s="1" a="1"/>
  <c r="AA769" i="5" s="1"/>
  <c r="W769" i="5"/>
  <c r="W18" i="5"/>
  <c r="Z18" i="5"/>
  <c r="AA18" i="5" s="1" a="1"/>
  <c r="AA18" i="5" s="1"/>
  <c r="V18" i="5"/>
  <c r="Z50" i="5"/>
  <c r="AA50" i="5" s="1" a="1"/>
  <c r="AA50" i="5" s="1"/>
  <c r="W50" i="5"/>
  <c r="V50" i="5"/>
  <c r="Z82" i="5"/>
  <c r="AA82" i="5" s="1" a="1"/>
  <c r="AA82" i="5" s="1"/>
  <c r="W82" i="5"/>
  <c r="V82" i="5"/>
  <c r="Z114" i="5"/>
  <c r="AA114" i="5" s="1" a="1"/>
  <c r="AA114" i="5" s="1"/>
  <c r="W114" i="5"/>
  <c r="V114" i="5"/>
  <c r="W146" i="5"/>
  <c r="Z146" i="5"/>
  <c r="AA146" i="5" s="1" a="1"/>
  <c r="AA146" i="5" s="1"/>
  <c r="V146" i="5"/>
  <c r="W178" i="5"/>
  <c r="Z178" i="5"/>
  <c r="AA178" i="5" s="1" a="1"/>
  <c r="AA178" i="5" s="1"/>
  <c r="V178" i="5"/>
  <c r="Z210" i="5"/>
  <c r="AA210" i="5" s="1" a="1"/>
  <c r="AA210" i="5" s="1"/>
  <c r="W210" i="5"/>
  <c r="V210" i="5"/>
  <c r="Z242" i="5"/>
  <c r="AA242" i="5" s="1" a="1"/>
  <c r="AA242" i="5" s="1"/>
  <c r="W242" i="5"/>
  <c r="V242" i="5"/>
  <c r="W274" i="5"/>
  <c r="Z274" i="5"/>
  <c r="AA274" i="5" s="1" a="1"/>
  <c r="AA274" i="5" s="1"/>
  <c r="V274" i="5"/>
  <c r="Z306" i="5"/>
  <c r="AA306" i="5" s="1" a="1"/>
  <c r="AA306" i="5" s="1"/>
  <c r="W306" i="5"/>
  <c r="V306" i="5"/>
  <c r="W370" i="5"/>
  <c r="V370" i="5"/>
  <c r="Z370" i="5"/>
  <c r="AA370" i="5" s="1" a="1"/>
  <c r="AA370" i="5" s="1"/>
  <c r="V402" i="5"/>
  <c r="Z402" i="5"/>
  <c r="AA402" i="5" s="1" a="1"/>
  <c r="AA402" i="5" s="1"/>
  <c r="W402" i="5"/>
  <c r="Z434" i="5"/>
  <c r="AA434" i="5" s="1" a="1"/>
  <c r="AA434" i="5" s="1"/>
  <c r="W434" i="5"/>
  <c r="V434" i="5"/>
  <c r="Z466" i="5"/>
  <c r="AA466" i="5" s="1" a="1"/>
  <c r="AA466" i="5" s="1"/>
  <c r="W466" i="5"/>
  <c r="V466" i="5"/>
  <c r="Z498" i="5"/>
  <c r="AA498" i="5" s="1" a="1"/>
  <c r="AA498" i="5" s="1"/>
  <c r="W498" i="5"/>
  <c r="V498" i="5"/>
  <c r="Z530" i="5"/>
  <c r="AA530" i="5" s="1" a="1"/>
  <c r="AA530" i="5" s="1"/>
  <c r="W530" i="5"/>
  <c r="V530" i="5"/>
  <c r="Z562" i="5"/>
  <c r="AA562" i="5" s="1" a="1"/>
  <c r="AA562" i="5" s="1"/>
  <c r="W562" i="5"/>
  <c r="V562" i="5"/>
  <c r="Z594" i="5"/>
  <c r="AA594" i="5" s="1" a="1"/>
  <c r="AA594" i="5" s="1"/>
  <c r="W594" i="5"/>
  <c r="V594" i="5"/>
  <c r="W626" i="5"/>
  <c r="Z626" i="5"/>
  <c r="AA626" i="5" s="1" a="1"/>
  <c r="AA626" i="5" s="1"/>
  <c r="V626" i="5"/>
  <c r="Z754" i="5"/>
  <c r="AA754" i="5" s="1" a="1"/>
  <c r="AA754" i="5" s="1"/>
  <c r="W754" i="5"/>
  <c r="V754" i="5"/>
  <c r="V786" i="5"/>
  <c r="Z786" i="5"/>
  <c r="AA786" i="5" s="1" a="1"/>
  <c r="AA786" i="5" s="1"/>
  <c r="W786" i="5"/>
  <c r="W818" i="5"/>
  <c r="Z818" i="5"/>
  <c r="AA818" i="5" s="1" a="1"/>
  <c r="AA818" i="5" s="1"/>
  <c r="V818" i="5"/>
  <c r="Z850" i="5"/>
  <c r="AA850" i="5" s="1" a="1"/>
  <c r="AA850" i="5" s="1"/>
  <c r="W850" i="5"/>
  <c r="V850" i="5"/>
  <c r="W882" i="5"/>
  <c r="Z882" i="5"/>
  <c r="AA882" i="5" s="1" a="1"/>
  <c r="AA882" i="5" s="1"/>
  <c r="V882" i="5"/>
  <c r="W922" i="5"/>
  <c r="Z922" i="5"/>
  <c r="AA922" i="5" s="1" a="1"/>
  <c r="AA922" i="5" s="1"/>
  <c r="V922" i="5"/>
  <c r="V27" i="5"/>
  <c r="Z27" i="5"/>
  <c r="AA27" i="5" s="1" a="1"/>
  <c r="AA27" i="5" s="1"/>
  <c r="W27" i="5"/>
  <c r="W155" i="5"/>
  <c r="Z155" i="5"/>
  <c r="AA155" i="5" s="1" a="1"/>
  <c r="AA155" i="5" s="1"/>
  <c r="V155" i="5"/>
  <c r="Z187" i="5"/>
  <c r="AA187" i="5" s="1" a="1"/>
  <c r="AA187" i="5" s="1"/>
  <c r="W187" i="5"/>
  <c r="V187" i="5"/>
  <c r="V251" i="5"/>
  <c r="Z251" i="5"/>
  <c r="AA251" i="5" s="1" a="1"/>
  <c r="AA251" i="5" s="1"/>
  <c r="W251" i="5"/>
  <c r="Z283" i="5"/>
  <c r="AA283" i="5" s="1" a="1"/>
  <c r="AA283" i="5" s="1"/>
  <c r="W283" i="5"/>
  <c r="V283" i="5"/>
  <c r="Z315" i="5"/>
  <c r="AA315" i="5" s="1" a="1"/>
  <c r="AA315" i="5" s="1"/>
  <c r="W315" i="5"/>
  <c r="V315" i="5"/>
  <c r="Z347" i="5"/>
  <c r="AA347" i="5" s="1" a="1"/>
  <c r="AA347" i="5" s="1"/>
  <c r="V347" i="5"/>
  <c r="W347" i="5"/>
  <c r="W379" i="5"/>
  <c r="V379" i="5"/>
  <c r="Z379" i="5"/>
  <c r="AA379" i="5" s="1" a="1"/>
  <c r="AA379" i="5" s="1"/>
  <c r="Z411" i="5"/>
  <c r="AA411" i="5" s="1" a="1"/>
  <c r="AA411" i="5" s="1"/>
  <c r="V411" i="5"/>
  <c r="W411" i="5"/>
  <c r="V443" i="5"/>
  <c r="Z443" i="5"/>
  <c r="AA443" i="5" s="1" a="1"/>
  <c r="AA443" i="5" s="1"/>
  <c r="W443" i="5"/>
  <c r="V507" i="5"/>
  <c r="W507" i="5"/>
  <c r="Z507" i="5"/>
  <c r="AA507" i="5" s="1" a="1"/>
  <c r="AA507" i="5" s="1"/>
  <c r="W539" i="5"/>
  <c r="V539" i="5"/>
  <c r="Z539" i="5"/>
  <c r="AA539" i="5" s="1" a="1"/>
  <c r="AA539" i="5" s="1"/>
  <c r="Z571" i="5"/>
  <c r="AA571" i="5" s="1" a="1"/>
  <c r="AA571" i="5" s="1"/>
  <c r="V571" i="5"/>
  <c r="W571" i="5"/>
  <c r="Z603" i="5"/>
  <c r="AA603" i="5" s="1" a="1"/>
  <c r="AA603" i="5" s="1"/>
  <c r="V603" i="5"/>
  <c r="W603" i="5"/>
  <c r="Z635" i="5"/>
  <c r="AA635" i="5" s="1" a="1"/>
  <c r="AA635" i="5" s="1"/>
  <c r="W635" i="5"/>
  <c r="V635" i="5"/>
  <c r="W667" i="5"/>
  <c r="Z667" i="5"/>
  <c r="AA667" i="5" s="1" a="1"/>
  <c r="AA667" i="5" s="1"/>
  <c r="V667" i="5"/>
  <c r="W699" i="5"/>
  <c r="Z699" i="5"/>
  <c r="AA699" i="5" s="1" a="1"/>
  <c r="AA699" i="5" s="1"/>
  <c r="V699" i="5"/>
  <c r="V731" i="5"/>
  <c r="Z731" i="5"/>
  <c r="AA731" i="5" s="1" a="1"/>
  <c r="AA731" i="5" s="1"/>
  <c r="W731" i="5"/>
  <c r="V795" i="5"/>
  <c r="Z795" i="5"/>
  <c r="AA795" i="5" s="1" a="1"/>
  <c r="AA795" i="5" s="1"/>
  <c r="W795" i="5"/>
  <c r="V827" i="5"/>
  <c r="W827" i="5"/>
  <c r="Z827" i="5"/>
  <c r="AA827" i="5" s="1" a="1"/>
  <c r="AA827" i="5" s="1"/>
  <c r="V859" i="5"/>
  <c r="W859" i="5"/>
  <c r="Z859" i="5"/>
  <c r="AA859" i="5" s="1" a="1"/>
  <c r="AA859" i="5" s="1"/>
  <c r="W923" i="5"/>
  <c r="V923" i="5"/>
  <c r="Z923" i="5"/>
  <c r="AA923" i="5" s="1" a="1"/>
  <c r="AA923" i="5" s="1"/>
  <c r="Z955" i="5"/>
  <c r="AA955" i="5" s="1" a="1"/>
  <c r="AA955" i="5" s="1"/>
  <c r="V955" i="5"/>
  <c r="W955" i="5"/>
  <c r="W987" i="5"/>
  <c r="Z987" i="5"/>
  <c r="AA987" i="5" s="1" a="1"/>
  <c r="AA987" i="5" s="1"/>
  <c r="V987" i="5"/>
  <c r="W986" i="5"/>
  <c r="Z986" i="5"/>
  <c r="AA986" i="5" s="1" a="1"/>
  <c r="AA986" i="5" s="1"/>
  <c r="V986" i="5"/>
  <c r="Z44" i="5"/>
  <c r="AA44" i="5" s="1" a="1"/>
  <c r="AA44" i="5" s="1"/>
  <c r="W44" i="5"/>
  <c r="V44" i="5"/>
  <c r="Z76" i="5"/>
  <c r="AA76" i="5" s="1" a="1"/>
  <c r="AA76" i="5" s="1"/>
  <c r="W76" i="5"/>
  <c r="V76" i="5"/>
  <c r="Z108" i="5"/>
  <c r="AA108" i="5" s="1" a="1"/>
  <c r="AA108" i="5" s="1"/>
  <c r="W108" i="5"/>
  <c r="V108" i="5"/>
  <c r="Z140" i="5"/>
  <c r="AA140" i="5" s="1" a="1"/>
  <c r="AA140" i="5" s="1"/>
  <c r="W140" i="5"/>
  <c r="V140" i="5"/>
  <c r="Z172" i="5"/>
  <c r="AA172" i="5" s="1" a="1"/>
  <c r="AA172" i="5" s="1"/>
  <c r="W172" i="5"/>
  <c r="V172" i="5"/>
  <c r="W204" i="5"/>
  <c r="Z204" i="5"/>
  <c r="AA204" i="5" s="1" a="1"/>
  <c r="AA204" i="5" s="1"/>
  <c r="V204" i="5"/>
  <c r="W236" i="5"/>
  <c r="Z236" i="5"/>
  <c r="AA236" i="5" s="1" a="1"/>
  <c r="AA236" i="5" s="1"/>
  <c r="V236" i="5"/>
  <c r="Z300" i="5"/>
  <c r="AA300" i="5" s="1" a="1"/>
  <c r="AA300" i="5" s="1"/>
  <c r="W300" i="5"/>
  <c r="V300" i="5"/>
  <c r="Z332" i="5"/>
  <c r="AA332" i="5" s="1" a="1"/>
  <c r="AA332" i="5" s="1"/>
  <c r="W332" i="5"/>
  <c r="V332" i="5"/>
  <c r="V396" i="5"/>
  <c r="W396" i="5"/>
  <c r="Z396" i="5"/>
  <c r="AA396" i="5" s="1" a="1"/>
  <c r="AA396" i="5" s="1"/>
  <c r="Z460" i="5"/>
  <c r="AA460" i="5" s="1" a="1"/>
  <c r="AA460" i="5" s="1"/>
  <c r="W460" i="5"/>
  <c r="V460" i="5"/>
  <c r="V492" i="5"/>
  <c r="W492" i="5"/>
  <c r="Z492" i="5"/>
  <c r="AA492" i="5" s="1" a="1"/>
  <c r="AA492" i="5" s="1"/>
  <c r="Z524" i="5"/>
  <c r="AA524" i="5" s="1" a="1"/>
  <c r="AA524" i="5" s="1"/>
  <c r="W524" i="5"/>
  <c r="V524" i="5"/>
  <c r="W556" i="5"/>
  <c r="Z556" i="5"/>
  <c r="AA556" i="5" s="1" a="1"/>
  <c r="AA556" i="5" s="1"/>
  <c r="V556" i="5"/>
  <c r="W588" i="5"/>
  <c r="Z588" i="5"/>
  <c r="AA588" i="5" s="1" a="1"/>
  <c r="AA588" i="5" s="1"/>
  <c r="V588" i="5"/>
  <c r="W620" i="5"/>
  <c r="Z620" i="5"/>
  <c r="AA620" i="5" s="1" a="1"/>
  <c r="AA620" i="5" s="1"/>
  <c r="V620" i="5"/>
  <c r="W684" i="5"/>
  <c r="V684" i="5"/>
  <c r="Z684" i="5"/>
  <c r="AA684" i="5" s="1" a="1"/>
  <c r="AA684" i="5" s="1"/>
  <c r="Z748" i="5"/>
  <c r="AA748" i="5" s="1" a="1"/>
  <c r="AA748" i="5" s="1"/>
  <c r="W748" i="5"/>
  <c r="V748" i="5"/>
  <c r="W780" i="5"/>
  <c r="Z780" i="5"/>
  <c r="AA780" i="5" s="1" a="1"/>
  <c r="AA780" i="5" s="1"/>
  <c r="V780" i="5"/>
  <c r="W812" i="5"/>
  <c r="Z812" i="5"/>
  <c r="AA812" i="5" s="1" a="1"/>
  <c r="AA812" i="5" s="1"/>
  <c r="V812" i="5"/>
  <c r="W876" i="5"/>
  <c r="Z876" i="5"/>
  <c r="AA876" i="5" s="1" a="1"/>
  <c r="AA876" i="5" s="1"/>
  <c r="V876" i="5"/>
  <c r="V908" i="5"/>
  <c r="Z908" i="5"/>
  <c r="AA908" i="5" s="1" a="1"/>
  <c r="AA908" i="5" s="1"/>
  <c r="W908" i="5"/>
  <c r="Z940" i="5"/>
  <c r="AA940" i="5" s="1" a="1"/>
  <c r="AA940" i="5" s="1"/>
  <c r="W940" i="5"/>
  <c r="V940" i="5"/>
  <c r="Z972" i="5"/>
  <c r="AA972" i="5" s="1" a="1"/>
  <c r="AA972" i="5" s="1"/>
  <c r="W972" i="5"/>
  <c r="V972" i="5"/>
  <c r="V21" i="5"/>
  <c r="Z21" i="5"/>
  <c r="AA21" i="5" s="1" a="1"/>
  <c r="AA21" i="5" s="1"/>
  <c r="W21" i="5"/>
  <c r="Z53" i="5"/>
  <c r="AA53" i="5" s="1" a="1"/>
  <c r="AA53" i="5" s="1"/>
  <c r="W53" i="5"/>
  <c r="V53" i="5"/>
  <c r="Z85" i="5"/>
  <c r="AA85" i="5" s="1" a="1"/>
  <c r="AA85" i="5" s="1"/>
  <c r="W85" i="5"/>
  <c r="V85" i="5"/>
  <c r="Z277" i="5"/>
  <c r="AA277" i="5" s="1" a="1"/>
  <c r="AA277" i="5" s="1"/>
  <c r="W277" i="5"/>
  <c r="V277" i="5"/>
  <c r="W309" i="5"/>
  <c r="Z309" i="5"/>
  <c r="AA309" i="5" s="1" a="1"/>
  <c r="AA309" i="5" s="1"/>
  <c r="V309" i="5"/>
  <c r="W341" i="5"/>
  <c r="Z341" i="5"/>
  <c r="AA341" i="5" s="1" a="1"/>
  <c r="AA341" i="5" s="1"/>
  <c r="V341" i="5"/>
  <c r="Z373" i="5"/>
  <c r="AA373" i="5" s="1" a="1"/>
  <c r="AA373" i="5" s="1"/>
  <c r="V373" i="5"/>
  <c r="W373" i="5"/>
  <c r="W405" i="5"/>
  <c r="V405" i="5"/>
  <c r="Z405" i="5"/>
  <c r="AA405" i="5" s="1" a="1"/>
  <c r="AA405" i="5" s="1"/>
  <c r="V437" i="5"/>
  <c r="W437" i="5"/>
  <c r="Z437" i="5"/>
  <c r="AA437" i="5" s="1" a="1"/>
  <c r="AA437" i="5" s="1"/>
  <c r="V469" i="5"/>
  <c r="Z469" i="5"/>
  <c r="AA469" i="5" s="1" a="1"/>
  <c r="AA469" i="5" s="1"/>
  <c r="W469" i="5"/>
  <c r="V501" i="5"/>
  <c r="Z501" i="5"/>
  <c r="AA501" i="5" s="1" a="1"/>
  <c r="AA501" i="5" s="1"/>
  <c r="W501" i="5"/>
  <c r="V533" i="5"/>
  <c r="W533" i="5"/>
  <c r="Z533" i="5"/>
  <c r="AA533" i="5" s="1" a="1"/>
  <c r="AA533" i="5" s="1"/>
  <c r="Z597" i="5"/>
  <c r="AA597" i="5" s="1" a="1"/>
  <c r="AA597" i="5" s="1"/>
  <c r="V597" i="5"/>
  <c r="W597" i="5"/>
  <c r="W629" i="5"/>
  <c r="V629" i="5"/>
  <c r="Z629" i="5"/>
  <c r="AA629" i="5" s="1" a="1"/>
  <c r="AA629" i="5" s="1"/>
  <c r="Z661" i="5"/>
  <c r="AA661" i="5" s="1" a="1"/>
  <c r="AA661" i="5" s="1"/>
  <c r="W661" i="5"/>
  <c r="V661" i="5"/>
  <c r="W693" i="5"/>
  <c r="Z693" i="5"/>
  <c r="AA693" i="5" s="1" a="1"/>
  <c r="AA693" i="5" s="1"/>
  <c r="V693" i="5"/>
  <c r="Z725" i="5"/>
  <c r="AA725" i="5" s="1" a="1"/>
  <c r="AA725" i="5" s="1"/>
  <c r="V725" i="5"/>
  <c r="W725" i="5"/>
  <c r="V757" i="5"/>
  <c r="Z757" i="5"/>
  <c r="AA757" i="5" s="1" a="1"/>
  <c r="AA757" i="5" s="1"/>
  <c r="W757" i="5"/>
  <c r="Z789" i="5"/>
  <c r="AA789" i="5" s="1" a="1"/>
  <c r="AA789" i="5" s="1"/>
  <c r="W789" i="5"/>
  <c r="V789" i="5"/>
  <c r="V853" i="5"/>
  <c r="W853" i="5"/>
  <c r="Z853" i="5"/>
  <c r="AA853" i="5" s="1" a="1"/>
  <c r="AA853" i="5" s="1"/>
  <c r="W949" i="5"/>
  <c r="Z949" i="5"/>
  <c r="AA949" i="5" s="1" a="1"/>
  <c r="AA949" i="5" s="1"/>
  <c r="V949" i="5"/>
  <c r="Z981" i="5"/>
  <c r="AA981" i="5" s="1" a="1"/>
  <c r="AA981" i="5" s="1"/>
  <c r="W981" i="5"/>
  <c r="V981" i="5"/>
  <c r="V30" i="5"/>
  <c r="Z30" i="5"/>
  <c r="AA30" i="5" s="1" a="1"/>
  <c r="AA30" i="5" s="1"/>
  <c r="W30" i="5"/>
  <c r="Z62" i="5"/>
  <c r="AA62" i="5" s="1" a="1"/>
  <c r="AA62" i="5" s="1"/>
  <c r="W62" i="5"/>
  <c r="V62" i="5"/>
  <c r="Z94" i="5"/>
  <c r="AA94" i="5" s="1" a="1"/>
  <c r="AA94" i="5" s="1"/>
  <c r="W94" i="5"/>
  <c r="V94" i="5"/>
  <c r="Z126" i="5"/>
  <c r="AA126" i="5" s="1" a="1"/>
  <c r="AA126" i="5" s="1"/>
  <c r="W126" i="5"/>
  <c r="V126" i="5"/>
  <c r="Z158" i="5"/>
  <c r="AA158" i="5" s="1" a="1"/>
  <c r="AA158" i="5" s="1"/>
  <c r="V158" i="5"/>
  <c r="W158" i="5"/>
  <c r="W190" i="5"/>
  <c r="Z190" i="5"/>
  <c r="AA190" i="5" s="1" a="1"/>
  <c r="AA190" i="5" s="1"/>
  <c r="V190" i="5"/>
  <c r="Z222" i="5"/>
  <c r="AA222" i="5" s="1" a="1"/>
  <c r="AA222" i="5" s="1"/>
  <c r="W222" i="5"/>
  <c r="V222" i="5"/>
  <c r="V254" i="5"/>
  <c r="W254" i="5"/>
  <c r="Z254" i="5"/>
  <c r="AA254" i="5" s="1" a="1"/>
  <c r="AA254" i="5" s="1"/>
  <c r="W286" i="5"/>
  <c r="Z286" i="5"/>
  <c r="AA286" i="5" s="1" a="1"/>
  <c r="AA286" i="5" s="1"/>
  <c r="V286" i="5"/>
  <c r="W318" i="5"/>
  <c r="Z318" i="5"/>
  <c r="AA318" i="5" s="1" a="1"/>
  <c r="AA318" i="5" s="1"/>
  <c r="V318" i="5"/>
  <c r="W350" i="5"/>
  <c r="Z350" i="5"/>
  <c r="AA350" i="5" s="1" a="1"/>
  <c r="AA350" i="5" s="1"/>
  <c r="V350" i="5"/>
  <c r="V382" i="5"/>
  <c r="Z382" i="5"/>
  <c r="AA382" i="5" s="1" a="1"/>
  <c r="AA382" i="5" s="1"/>
  <c r="W382" i="5"/>
  <c r="W478" i="5"/>
  <c r="Z478" i="5"/>
  <c r="AA478" i="5" s="1" a="1"/>
  <c r="AA478" i="5" s="1"/>
  <c r="V478" i="5"/>
  <c r="Z510" i="5"/>
  <c r="AA510" i="5" s="1" a="1"/>
  <c r="AA510" i="5" s="1"/>
  <c r="W510" i="5"/>
  <c r="V510" i="5"/>
  <c r="Z542" i="5"/>
  <c r="AA542" i="5" s="1" a="1"/>
  <c r="AA542" i="5" s="1"/>
  <c r="W542" i="5"/>
  <c r="V542" i="5"/>
  <c r="W574" i="5"/>
  <c r="Z574" i="5"/>
  <c r="AA574" i="5" s="1" a="1"/>
  <c r="AA574" i="5" s="1"/>
  <c r="V574" i="5"/>
  <c r="Z606" i="5"/>
  <c r="AA606" i="5" s="1" a="1"/>
  <c r="AA606" i="5" s="1"/>
  <c r="W606" i="5"/>
  <c r="V606" i="5"/>
  <c r="V734" i="5"/>
  <c r="W734" i="5"/>
  <c r="Z734" i="5"/>
  <c r="AA734" i="5" s="1" a="1"/>
  <c r="AA734" i="5" s="1"/>
  <c r="Z798" i="5"/>
  <c r="AA798" i="5" s="1" a="1"/>
  <c r="AA798" i="5" s="1"/>
  <c r="W798" i="5"/>
  <c r="V798" i="5"/>
  <c r="W830" i="5"/>
  <c r="Z830" i="5"/>
  <c r="AA830" i="5" s="1" a="1"/>
  <c r="AA830" i="5" s="1"/>
  <c r="V830" i="5"/>
  <c r="W862" i="5"/>
  <c r="Z862" i="5"/>
  <c r="AA862" i="5" s="1" a="1"/>
  <c r="AA862" i="5" s="1"/>
  <c r="V862" i="5"/>
  <c r="Z894" i="5"/>
  <c r="AA894" i="5" s="1" a="1"/>
  <c r="AA894" i="5" s="1"/>
  <c r="W894" i="5"/>
  <c r="V894" i="5"/>
  <c r="Z926" i="5"/>
  <c r="AA926" i="5" s="1" a="1"/>
  <c r="AA926" i="5" s="1"/>
  <c r="W926" i="5"/>
  <c r="V926" i="5"/>
  <c r="W958" i="5"/>
  <c r="V958" i="5"/>
  <c r="Z958" i="5"/>
  <c r="AA958" i="5" s="1" a="1"/>
  <c r="AA958" i="5" s="1"/>
  <c r="Z990" i="5"/>
  <c r="AA990" i="5" s="1" a="1"/>
  <c r="AA990" i="5" s="1"/>
  <c r="W990" i="5"/>
  <c r="V990" i="5"/>
  <c r="W994" i="5"/>
  <c r="Z994" i="5"/>
  <c r="AA994" i="5" s="1" a="1"/>
  <c r="AA994" i="5" s="1"/>
  <c r="V994" i="5"/>
  <c r="W287" i="5"/>
  <c r="Z287" i="5"/>
  <c r="AA287" i="5" s="1" a="1"/>
  <c r="AA287" i="5" s="1"/>
  <c r="V287" i="5"/>
  <c r="W415" i="5"/>
  <c r="Z415" i="5"/>
  <c r="AA415" i="5" s="1" a="1"/>
  <c r="AA415" i="5" s="1"/>
  <c r="V415" i="5"/>
  <c r="W607" i="5"/>
  <c r="V607" i="5"/>
  <c r="Z607" i="5"/>
  <c r="AA607" i="5" s="1" a="1"/>
  <c r="AA607" i="5" s="1"/>
  <c r="W671" i="5"/>
  <c r="Z671" i="5"/>
  <c r="AA671" i="5" s="1" a="1"/>
  <c r="AA671" i="5" s="1"/>
  <c r="V671" i="5"/>
  <c r="V799" i="5"/>
  <c r="W799" i="5"/>
  <c r="Z799" i="5"/>
  <c r="AA799" i="5" s="1" a="1"/>
  <c r="AA799" i="5" s="1"/>
  <c r="Z63" i="5"/>
  <c r="AA63" i="5" s="1" a="1"/>
  <c r="AA63" i="5" s="1"/>
  <c r="W63" i="5"/>
  <c r="V63" i="5"/>
  <c r="Z127" i="5"/>
  <c r="AA127" i="5" s="1" a="1"/>
  <c r="AA127" i="5" s="1"/>
  <c r="W127" i="5"/>
  <c r="V127" i="5"/>
  <c r="Z191" i="5"/>
  <c r="AA191" i="5" s="1" a="1"/>
  <c r="AA191" i="5" s="1"/>
  <c r="W191" i="5"/>
  <c r="V191" i="5"/>
  <c r="Z223" i="5"/>
  <c r="AA223" i="5" s="1" a="1"/>
  <c r="AA223" i="5" s="1"/>
  <c r="W223" i="5"/>
  <c r="V223" i="5"/>
  <c r="V479" i="5"/>
  <c r="Z479" i="5"/>
  <c r="AA479" i="5" s="1" a="1"/>
  <c r="AA479" i="5" s="1"/>
  <c r="W479" i="5"/>
  <c r="V511" i="5"/>
  <c r="Z511" i="5"/>
  <c r="AA511" i="5" s="1" a="1"/>
  <c r="AA511" i="5" s="1"/>
  <c r="W511" i="5"/>
  <c r="V863" i="5"/>
  <c r="W863" i="5"/>
  <c r="Z863" i="5"/>
  <c r="AA863" i="5" s="1" a="1"/>
  <c r="AA863" i="5" s="1"/>
  <c r="V777" i="5"/>
  <c r="W777" i="5"/>
  <c r="Z777" i="5"/>
  <c r="AA777" i="5" s="1" a="1"/>
  <c r="AA777" i="5" s="1"/>
  <c r="V905" i="5"/>
  <c r="Z905" i="5"/>
  <c r="AA905" i="5" s="1" a="1"/>
  <c r="AA905" i="5" s="1"/>
  <c r="W905" i="5"/>
  <c r="W680" i="5"/>
  <c r="V680" i="5"/>
  <c r="Z680" i="5"/>
  <c r="AA680" i="5" s="1" a="1"/>
  <c r="AA680" i="5" s="1"/>
  <c r="Z720" i="5"/>
  <c r="AA720" i="5" s="1" a="1"/>
  <c r="AA720" i="5" s="1"/>
  <c r="V720" i="5"/>
  <c r="W720" i="5"/>
  <c r="W784" i="5"/>
  <c r="Z784" i="5"/>
  <c r="AA784" i="5" s="1" a="1"/>
  <c r="AA784" i="5" s="1"/>
  <c r="V784" i="5"/>
  <c r="Z929" i="5"/>
  <c r="AA929" i="5" s="1" a="1"/>
  <c r="AA929" i="5" s="1"/>
  <c r="W929" i="5"/>
  <c r="V929" i="5"/>
  <c r="Z41" i="5"/>
  <c r="AA41" i="5" s="1" a="1"/>
  <c r="AA41" i="5" s="1"/>
  <c r="W41" i="5"/>
  <c r="V41" i="5"/>
  <c r="Z73" i="5"/>
  <c r="AA73" i="5" s="1" a="1"/>
  <c r="AA73" i="5" s="1"/>
  <c r="W73" i="5"/>
  <c r="V73" i="5"/>
  <c r="Z105" i="5"/>
  <c r="AA105" i="5" s="1" a="1"/>
  <c r="AA105" i="5" s="1"/>
  <c r="W105" i="5"/>
  <c r="V105" i="5"/>
  <c r="Z137" i="5"/>
  <c r="AA137" i="5" s="1" a="1"/>
  <c r="AA137" i="5" s="1"/>
  <c r="W137" i="5"/>
  <c r="V137" i="5"/>
  <c r="V201" i="5"/>
  <c r="Z201" i="5"/>
  <c r="AA201" i="5" s="1" a="1"/>
  <c r="AA201" i="5" s="1"/>
  <c r="W201" i="5"/>
  <c r="V457" i="5"/>
  <c r="Z457" i="5"/>
  <c r="AA457" i="5" s="1" a="1"/>
  <c r="AA457" i="5" s="1"/>
  <c r="W457" i="5"/>
  <c r="W633" i="5"/>
  <c r="V633" i="5"/>
  <c r="Z633" i="5"/>
  <c r="AA633" i="5" s="1" a="1"/>
  <c r="AA633" i="5" s="1"/>
  <c r="Z338" i="5"/>
  <c r="AA338" i="5" s="1" a="1"/>
  <c r="AA338" i="5" s="1"/>
  <c r="W338" i="5"/>
  <c r="V338" i="5"/>
  <c r="Z658" i="5"/>
  <c r="AA658" i="5" s="1" a="1"/>
  <c r="AA658" i="5" s="1"/>
  <c r="W658" i="5"/>
  <c r="V658" i="5"/>
  <c r="Z690" i="5"/>
  <c r="AA690" i="5" s="1" a="1"/>
  <c r="AA690" i="5" s="1"/>
  <c r="V690" i="5"/>
  <c r="W690" i="5"/>
  <c r="Z722" i="5"/>
  <c r="AA722" i="5" s="1" a="1"/>
  <c r="AA722" i="5" s="1"/>
  <c r="V722" i="5"/>
  <c r="W722" i="5"/>
  <c r="Z59" i="5"/>
  <c r="AA59" i="5" s="1" a="1"/>
  <c r="AA59" i="5" s="1"/>
  <c r="W59" i="5"/>
  <c r="V59" i="5"/>
  <c r="Z91" i="5"/>
  <c r="AA91" i="5" s="1" a="1"/>
  <c r="AA91" i="5" s="1"/>
  <c r="W91" i="5"/>
  <c r="V91" i="5"/>
  <c r="Z123" i="5"/>
  <c r="AA123" i="5" s="1" a="1"/>
  <c r="AA123" i="5" s="1"/>
  <c r="W123" i="5"/>
  <c r="V123" i="5"/>
  <c r="Z219" i="5"/>
  <c r="AA219" i="5" s="1" a="1"/>
  <c r="AA219" i="5" s="1"/>
  <c r="W219" i="5"/>
  <c r="V219" i="5"/>
  <c r="V475" i="5"/>
  <c r="Z475" i="5"/>
  <c r="AA475" i="5" s="1" a="1"/>
  <c r="AA475" i="5" s="1"/>
  <c r="W475" i="5"/>
  <c r="W763" i="5"/>
  <c r="V763" i="5"/>
  <c r="Z763" i="5"/>
  <c r="AA763" i="5" s="1" a="1"/>
  <c r="AA763" i="5" s="1"/>
  <c r="V891" i="5"/>
  <c r="W891" i="5"/>
  <c r="Z891" i="5"/>
  <c r="AA891" i="5" s="1" a="1"/>
  <c r="AA891" i="5" s="1"/>
  <c r="V268" i="5"/>
  <c r="W268" i="5"/>
  <c r="Z268" i="5"/>
  <c r="AA268" i="5" s="1" a="1"/>
  <c r="AA268" i="5" s="1"/>
  <c r="Z364" i="5"/>
  <c r="AA364" i="5" s="1" a="1"/>
  <c r="AA364" i="5" s="1"/>
  <c r="V364" i="5"/>
  <c r="W364" i="5"/>
  <c r="Z428" i="5"/>
  <c r="AA428" i="5" s="1" a="1"/>
  <c r="AA428" i="5" s="1"/>
  <c r="V428" i="5"/>
  <c r="W428" i="5"/>
  <c r="Z652" i="5"/>
  <c r="AA652" i="5" s="1" a="1"/>
  <c r="AA652" i="5" s="1"/>
  <c r="W652" i="5"/>
  <c r="V652" i="5"/>
  <c r="V716" i="5"/>
  <c r="W716" i="5"/>
  <c r="Z716" i="5"/>
  <c r="AA716" i="5" s="1" a="1"/>
  <c r="AA716" i="5" s="1"/>
  <c r="W844" i="5"/>
  <c r="Z844" i="5"/>
  <c r="AA844" i="5" s="1" a="1"/>
  <c r="AA844" i="5" s="1"/>
  <c r="V844" i="5"/>
  <c r="W117" i="5"/>
  <c r="Z117" i="5"/>
  <c r="AA117" i="5" s="1" a="1"/>
  <c r="AA117" i="5" s="1"/>
  <c r="V117" i="5"/>
  <c r="Z149" i="5"/>
  <c r="AA149" i="5" s="1" a="1"/>
  <c r="AA149" i="5" s="1"/>
  <c r="W149" i="5"/>
  <c r="V149" i="5"/>
  <c r="V181" i="5"/>
  <c r="Z181" i="5"/>
  <c r="AA181" i="5" s="1" a="1"/>
  <c r="AA181" i="5" s="1"/>
  <c r="W181" i="5"/>
  <c r="Z213" i="5"/>
  <c r="AA213" i="5" s="1" a="1"/>
  <c r="AA213" i="5" s="1"/>
  <c r="W213" i="5"/>
  <c r="V213" i="5"/>
  <c r="W245" i="5"/>
  <c r="Z245" i="5"/>
  <c r="AA245" i="5" s="1" a="1"/>
  <c r="AA245" i="5" s="1"/>
  <c r="V245" i="5"/>
  <c r="Z565" i="5"/>
  <c r="AA565" i="5" s="1" a="1"/>
  <c r="AA565" i="5" s="1"/>
  <c r="V565" i="5"/>
  <c r="W565" i="5"/>
  <c r="V821" i="5"/>
  <c r="Z821" i="5"/>
  <c r="AA821" i="5" s="1" a="1"/>
  <c r="AA821" i="5" s="1"/>
  <c r="W821" i="5"/>
  <c r="V885" i="5"/>
  <c r="W885" i="5"/>
  <c r="Z885" i="5"/>
  <c r="AA885" i="5" s="1" a="1"/>
  <c r="AA885" i="5" s="1"/>
  <c r="W917" i="5"/>
  <c r="Z917" i="5"/>
  <c r="AA917" i="5" s="1" a="1"/>
  <c r="AA917" i="5" s="1"/>
  <c r="V917" i="5"/>
  <c r="V414" i="5"/>
  <c r="Z414" i="5"/>
  <c r="AA414" i="5" s="1" a="1"/>
  <c r="AA414" i="5" s="1"/>
  <c r="W414" i="5"/>
  <c r="W446" i="5"/>
  <c r="Z446" i="5"/>
  <c r="AA446" i="5" s="1" a="1"/>
  <c r="AA446" i="5" s="1"/>
  <c r="V446" i="5"/>
  <c r="Z638" i="5"/>
  <c r="AA638" i="5" s="1" a="1"/>
  <c r="AA638" i="5" s="1"/>
  <c r="W638" i="5"/>
  <c r="V638" i="5"/>
  <c r="W670" i="5"/>
  <c r="Z670" i="5"/>
  <c r="AA670" i="5" s="1" a="1"/>
  <c r="AA670" i="5" s="1"/>
  <c r="V670" i="5"/>
  <c r="Z702" i="5"/>
  <c r="AA702" i="5" s="1" a="1"/>
  <c r="AA702" i="5" s="1"/>
  <c r="V702" i="5"/>
  <c r="W702" i="5"/>
  <c r="V766" i="5"/>
  <c r="W766" i="5"/>
  <c r="Z766" i="5"/>
  <c r="AA766" i="5" s="1" a="1"/>
  <c r="AA766" i="5" s="1"/>
  <c r="V31" i="5"/>
  <c r="Z31" i="5"/>
  <c r="AA31" i="5" s="1" a="1"/>
  <c r="AA31" i="5" s="1"/>
  <c r="W31" i="5"/>
  <c r="W159" i="5"/>
  <c r="Z159" i="5"/>
  <c r="AA159" i="5" s="1" a="1"/>
  <c r="AA159" i="5" s="1"/>
  <c r="V159" i="5"/>
  <c r="V255" i="5"/>
  <c r="Z255" i="5"/>
  <c r="AA255" i="5" s="1" a="1"/>
  <c r="AA255" i="5" s="1"/>
  <c r="W255" i="5"/>
  <c r="W383" i="5"/>
  <c r="V383" i="5"/>
  <c r="Z383" i="5"/>
  <c r="AA383" i="5" s="1" a="1"/>
  <c r="AA383" i="5" s="1"/>
  <c r="W703" i="5"/>
  <c r="Z703" i="5"/>
  <c r="AA703" i="5" s="1" a="1"/>
  <c r="AA703" i="5" s="1"/>
  <c r="V703" i="5"/>
  <c r="Z199" i="5"/>
  <c r="AA199" i="5" s="1" a="1"/>
  <c r="AA199" i="5" s="1"/>
  <c r="W199" i="5"/>
  <c r="V199" i="5"/>
  <c r="W263" i="5"/>
  <c r="Z263" i="5"/>
  <c r="AA263" i="5" s="1" a="1"/>
  <c r="AA263" i="5" s="1"/>
  <c r="V263" i="5"/>
  <c r="W327" i="5"/>
  <c r="Z327" i="5"/>
  <c r="AA327" i="5" s="1" a="1"/>
  <c r="AA327" i="5" s="1"/>
  <c r="V327" i="5"/>
  <c r="Z423" i="5"/>
  <c r="AA423" i="5" s="1" a="1"/>
  <c r="AA423" i="5" s="1"/>
  <c r="W423" i="5"/>
  <c r="V423" i="5"/>
  <c r="W551" i="5"/>
  <c r="V551" i="5"/>
  <c r="Z551" i="5"/>
  <c r="AA551" i="5" s="1" a="1"/>
  <c r="AA551" i="5" s="1"/>
  <c r="Z615" i="5"/>
  <c r="AA615" i="5" s="1" a="1"/>
  <c r="AA615" i="5" s="1"/>
  <c r="V615" i="5"/>
  <c r="W615" i="5"/>
  <c r="W679" i="5"/>
  <c r="Z679" i="5"/>
  <c r="AA679" i="5" s="1" a="1"/>
  <c r="AA679" i="5" s="1"/>
  <c r="V679" i="5"/>
  <c r="Z743" i="5"/>
  <c r="AA743" i="5" s="1" a="1"/>
  <c r="AA743" i="5" s="1"/>
  <c r="V743" i="5"/>
  <c r="W743" i="5"/>
  <c r="V807" i="5"/>
  <c r="Z807" i="5"/>
  <c r="AA807" i="5" s="1" a="1"/>
  <c r="AA807" i="5" s="1"/>
  <c r="W807" i="5"/>
  <c r="V871" i="5"/>
  <c r="W871" i="5"/>
  <c r="Z871" i="5"/>
  <c r="AA871" i="5" s="1" a="1"/>
  <c r="AA871" i="5" s="1"/>
  <c r="Z935" i="5"/>
  <c r="AA935" i="5" s="1" a="1"/>
  <c r="AA935" i="5" s="1"/>
  <c r="W935" i="5"/>
  <c r="V935" i="5"/>
  <c r="W999" i="5"/>
  <c r="Z999" i="5"/>
  <c r="AA999" i="5" s="1" a="1"/>
  <c r="AA999" i="5" s="1"/>
  <c r="V999" i="5"/>
  <c r="V921" i="5"/>
  <c r="Z921" i="5"/>
  <c r="AA921" i="5" s="1" a="1"/>
  <c r="AA921" i="5" s="1"/>
  <c r="W921" i="5"/>
  <c r="Z40" i="5"/>
  <c r="AA40" i="5" s="1" a="1"/>
  <c r="AA40" i="5" s="1"/>
  <c r="W40" i="5"/>
  <c r="V40" i="5"/>
  <c r="Z104" i="5"/>
  <c r="AA104" i="5" s="1" a="1"/>
  <c r="AA104" i="5" s="1"/>
  <c r="W104" i="5"/>
  <c r="V104" i="5"/>
  <c r="Z168" i="5"/>
  <c r="AA168" i="5" s="1" a="1"/>
  <c r="AA168" i="5" s="1"/>
  <c r="V168" i="5"/>
  <c r="W168" i="5"/>
  <c r="W232" i="5"/>
  <c r="Z232" i="5"/>
  <c r="AA232" i="5" s="1" a="1"/>
  <c r="AA232" i="5" s="1"/>
  <c r="V232" i="5"/>
  <c r="Z296" i="5"/>
  <c r="AA296" i="5" s="1" a="1"/>
  <c r="AA296" i="5" s="1"/>
  <c r="W296" i="5"/>
  <c r="V296" i="5"/>
  <c r="Z328" i="5"/>
  <c r="AA328" i="5" s="1" a="1"/>
  <c r="AA328" i="5" s="1"/>
  <c r="W328" i="5"/>
  <c r="V328" i="5"/>
  <c r="V400" i="5"/>
  <c r="Z400" i="5"/>
  <c r="AA400" i="5" s="1" a="1"/>
  <c r="AA400" i="5" s="1"/>
  <c r="W400" i="5"/>
  <c r="Z432" i="5"/>
  <c r="AA432" i="5" s="1" a="1"/>
  <c r="AA432" i="5" s="1"/>
  <c r="W432" i="5"/>
  <c r="V432" i="5"/>
  <c r="Z464" i="5"/>
  <c r="AA464" i="5" s="1" a="1"/>
  <c r="AA464" i="5" s="1"/>
  <c r="W464" i="5"/>
  <c r="V464" i="5"/>
  <c r="Z496" i="5"/>
  <c r="AA496" i="5" s="1" a="1"/>
  <c r="AA496" i="5" s="1"/>
  <c r="W496" i="5"/>
  <c r="V496" i="5"/>
  <c r="W560" i="5"/>
  <c r="Z560" i="5"/>
  <c r="AA560" i="5" s="1" a="1"/>
  <c r="AA560" i="5" s="1"/>
  <c r="V560" i="5"/>
  <c r="W592" i="5"/>
  <c r="Z592" i="5"/>
  <c r="AA592" i="5" s="1" a="1"/>
  <c r="AA592" i="5" s="1"/>
  <c r="V592" i="5"/>
  <c r="W624" i="5"/>
  <c r="Z624" i="5"/>
  <c r="AA624" i="5" s="1" a="1"/>
  <c r="AA624" i="5" s="1"/>
  <c r="V624" i="5"/>
  <c r="V728" i="5"/>
  <c r="W728" i="5"/>
  <c r="Z728" i="5"/>
  <c r="AA728" i="5" s="1" a="1"/>
  <c r="AA728" i="5" s="1"/>
  <c r="W760" i="5"/>
  <c r="Z760" i="5"/>
  <c r="AA760" i="5" s="1" a="1"/>
  <c r="AA760" i="5" s="1"/>
  <c r="V760" i="5"/>
  <c r="W792" i="5"/>
  <c r="Z792" i="5"/>
  <c r="AA792" i="5" s="1" a="1"/>
  <c r="AA792" i="5" s="1"/>
  <c r="V792" i="5"/>
  <c r="W824" i="5"/>
  <c r="Z824" i="5"/>
  <c r="AA824" i="5" s="1" a="1"/>
  <c r="AA824" i="5" s="1"/>
  <c r="V824" i="5"/>
  <c r="W856" i="5"/>
  <c r="Z856" i="5"/>
  <c r="AA856" i="5" s="1" a="1"/>
  <c r="AA856" i="5" s="1"/>
  <c r="V856" i="5"/>
  <c r="Z896" i="5"/>
  <c r="AA896" i="5" s="1" a="1"/>
  <c r="AA896" i="5" s="1"/>
  <c r="W896" i="5"/>
  <c r="V896" i="5"/>
  <c r="Z928" i="5"/>
  <c r="AA928" i="5" s="1" a="1"/>
  <c r="AA928" i="5" s="1"/>
  <c r="W928" i="5"/>
  <c r="V928" i="5"/>
  <c r="V960" i="5"/>
  <c r="Z960" i="5"/>
  <c r="AA960" i="5" s="1" a="1"/>
  <c r="AA960" i="5" s="1"/>
  <c r="W960" i="5"/>
  <c r="V1000" i="5"/>
  <c r="Z1000" i="5"/>
  <c r="AA1000" i="5" s="1" a="1"/>
  <c r="AA1000" i="5" s="1"/>
  <c r="W1000" i="5"/>
  <c r="V785" i="5"/>
  <c r="Z785" i="5"/>
  <c r="AA785" i="5" s="1" a="1"/>
  <c r="AA785" i="5" s="1"/>
  <c r="W785" i="5"/>
  <c r="V881" i="5"/>
  <c r="Z881" i="5"/>
  <c r="AA881" i="5" s="1" a="1"/>
  <c r="AA881" i="5" s="1"/>
  <c r="W881" i="5"/>
  <c r="Z945" i="5"/>
  <c r="AA945" i="5" s="1" a="1"/>
  <c r="AA945" i="5" s="1"/>
  <c r="W945" i="5"/>
  <c r="V945" i="5"/>
  <c r="Z145" i="5"/>
  <c r="AA145" i="5" s="1" a="1"/>
  <c r="AA145" i="5" s="1"/>
  <c r="W145" i="5"/>
  <c r="V145" i="5"/>
  <c r="W209" i="5"/>
  <c r="Z209" i="5"/>
  <c r="AA209" i="5" s="1" a="1"/>
  <c r="AA209" i="5" s="1"/>
  <c r="V209" i="5"/>
  <c r="V273" i="5"/>
  <c r="W273" i="5"/>
  <c r="Z273" i="5"/>
  <c r="AA273" i="5" s="1" a="1"/>
  <c r="AA273" i="5" s="1"/>
  <c r="W305" i="5"/>
  <c r="Z305" i="5"/>
  <c r="AA305" i="5" s="1" a="1"/>
  <c r="AA305" i="5" s="1"/>
  <c r="V305" i="5"/>
  <c r="W401" i="5"/>
  <c r="Z401" i="5"/>
  <c r="AA401" i="5" s="1" a="1"/>
  <c r="AA401" i="5" s="1"/>
  <c r="V401" i="5"/>
  <c r="Z433" i="5"/>
  <c r="AA433" i="5" s="1" a="1"/>
  <c r="AA433" i="5" s="1"/>
  <c r="V433" i="5"/>
  <c r="W433" i="5"/>
  <c r="V465" i="5"/>
  <c r="Z465" i="5"/>
  <c r="AA465" i="5" s="1" a="1"/>
  <c r="AA465" i="5" s="1"/>
  <c r="W465" i="5"/>
  <c r="Z497" i="5"/>
  <c r="AA497" i="5" s="1" a="1"/>
  <c r="AA497" i="5" s="1"/>
  <c r="V497" i="5"/>
  <c r="W497" i="5"/>
  <c r="W537" i="5"/>
  <c r="V537" i="5"/>
  <c r="Z537" i="5"/>
  <c r="AA537" i="5" s="1" a="1"/>
  <c r="AA537" i="5" s="1"/>
  <c r="Z569" i="5"/>
  <c r="AA569" i="5" s="1" a="1"/>
  <c r="AA569" i="5" s="1"/>
  <c r="V569" i="5"/>
  <c r="W569" i="5"/>
  <c r="W609" i="5"/>
  <c r="V609" i="5"/>
  <c r="Z609" i="5"/>
  <c r="AA609" i="5" s="1" a="1"/>
  <c r="AA609" i="5" s="1"/>
  <c r="W641" i="5"/>
  <c r="Z641" i="5"/>
  <c r="AA641" i="5" s="1" a="1"/>
  <c r="AA641" i="5" s="1"/>
  <c r="V641" i="5"/>
  <c r="W689" i="5"/>
  <c r="Z689" i="5"/>
  <c r="AA689" i="5" s="1" a="1"/>
  <c r="AA689" i="5" s="1"/>
  <c r="V689" i="5"/>
  <c r="V809" i="5"/>
  <c r="Z809" i="5"/>
  <c r="AA809" i="5" s="1" a="1"/>
  <c r="AA809" i="5" s="1"/>
  <c r="W809" i="5"/>
  <c r="Z26" i="5"/>
  <c r="AA26" i="5" s="1" a="1"/>
  <c r="AA26" i="5" s="1"/>
  <c r="W26" i="5"/>
  <c r="V26" i="5"/>
  <c r="Z58" i="5"/>
  <c r="AA58" i="5" s="1" a="1"/>
  <c r="AA58" i="5" s="1"/>
  <c r="W58" i="5"/>
  <c r="V58" i="5"/>
  <c r="Z90" i="5"/>
  <c r="AA90" i="5" s="1" a="1"/>
  <c r="AA90" i="5" s="1"/>
  <c r="W90" i="5"/>
  <c r="V90" i="5"/>
  <c r="Z122" i="5"/>
  <c r="AA122" i="5" s="1" a="1"/>
  <c r="AA122" i="5" s="1"/>
  <c r="W122" i="5"/>
  <c r="V122" i="5"/>
  <c r="Z154" i="5"/>
  <c r="AA154" i="5" s="1" a="1"/>
  <c r="AA154" i="5" s="1"/>
  <c r="V154" i="5"/>
  <c r="W154" i="5"/>
  <c r="V186" i="5"/>
  <c r="Z186" i="5"/>
  <c r="AA186" i="5" s="1" a="1"/>
  <c r="AA186" i="5" s="1"/>
  <c r="W186" i="5"/>
  <c r="Z218" i="5"/>
  <c r="AA218" i="5" s="1" a="1"/>
  <c r="AA218" i="5" s="1"/>
  <c r="W218" i="5"/>
  <c r="V218" i="5"/>
  <c r="W250" i="5"/>
  <c r="Z250" i="5"/>
  <c r="AA250" i="5" s="1" a="1"/>
  <c r="AA250" i="5" s="1"/>
  <c r="V250" i="5"/>
  <c r="W282" i="5"/>
  <c r="Z282" i="5"/>
  <c r="AA282" i="5" s="1" a="1"/>
  <c r="AA282" i="5" s="1"/>
  <c r="V282" i="5"/>
  <c r="Z314" i="5"/>
  <c r="AA314" i="5" s="1" a="1"/>
  <c r="AA314" i="5" s="1"/>
  <c r="W314" i="5"/>
  <c r="V314" i="5"/>
  <c r="V378" i="5"/>
  <c r="Z378" i="5"/>
  <c r="AA378" i="5" s="1" a="1"/>
  <c r="AA378" i="5" s="1"/>
  <c r="W378" i="5"/>
  <c r="Z442" i="5"/>
  <c r="AA442" i="5" s="1" a="1"/>
  <c r="AA442" i="5" s="1"/>
  <c r="W442" i="5"/>
  <c r="V442" i="5"/>
  <c r="W474" i="5"/>
  <c r="Z474" i="5"/>
  <c r="AA474" i="5" s="1" a="1"/>
  <c r="AA474" i="5" s="1"/>
  <c r="V474" i="5"/>
  <c r="Z506" i="5"/>
  <c r="AA506" i="5" s="1" a="1"/>
  <c r="AA506" i="5" s="1"/>
  <c r="W506" i="5"/>
  <c r="V506" i="5"/>
  <c r="W538" i="5"/>
  <c r="Z538" i="5"/>
  <c r="AA538" i="5" s="1" a="1"/>
  <c r="AA538" i="5" s="1"/>
  <c r="V538" i="5"/>
  <c r="W570" i="5"/>
  <c r="V570" i="5"/>
  <c r="Z570" i="5"/>
  <c r="AA570" i="5" s="1" a="1"/>
  <c r="AA570" i="5" s="1"/>
  <c r="W602" i="5"/>
  <c r="Z602" i="5"/>
  <c r="AA602" i="5" s="1" a="1"/>
  <c r="AA602" i="5" s="1"/>
  <c r="V602" i="5"/>
  <c r="V730" i="5"/>
  <c r="Z730" i="5"/>
  <c r="AA730" i="5" s="1" a="1"/>
  <c r="AA730" i="5" s="1"/>
  <c r="W730" i="5"/>
  <c r="W762" i="5"/>
  <c r="V762" i="5"/>
  <c r="Z762" i="5"/>
  <c r="AA762" i="5" s="1" a="1"/>
  <c r="AA762" i="5" s="1"/>
  <c r="W794" i="5"/>
  <c r="Z794" i="5"/>
  <c r="AA794" i="5" s="1" a="1"/>
  <c r="AA794" i="5" s="1"/>
  <c r="V794" i="5"/>
  <c r="W826" i="5"/>
  <c r="Z826" i="5"/>
  <c r="AA826" i="5" s="1" a="1"/>
  <c r="AA826" i="5" s="1"/>
  <c r="V826" i="5"/>
  <c r="Z858" i="5"/>
  <c r="AA858" i="5" s="1" a="1"/>
  <c r="AA858" i="5" s="1"/>
  <c r="W858" i="5"/>
  <c r="V858" i="5"/>
  <c r="W890" i="5"/>
  <c r="Z890" i="5"/>
  <c r="AA890" i="5" s="1" a="1"/>
  <c r="AA890" i="5" s="1"/>
  <c r="V890" i="5"/>
  <c r="V35" i="5"/>
  <c r="W35" i="5"/>
  <c r="Z35" i="5"/>
  <c r="AA35" i="5" s="1" a="1"/>
  <c r="AA35" i="5" s="1"/>
  <c r="Z131" i="5"/>
  <c r="AA131" i="5" s="1" a="1"/>
  <c r="AA131" i="5" s="1"/>
  <c r="W131" i="5"/>
  <c r="V131" i="5"/>
  <c r="Z195" i="5"/>
  <c r="AA195" i="5" s="1" a="1"/>
  <c r="AA195" i="5" s="1"/>
  <c r="W195" i="5"/>
  <c r="V195" i="5"/>
  <c r="W259" i="5"/>
  <c r="Z259" i="5"/>
  <c r="AA259" i="5" s="1" a="1"/>
  <c r="AA259" i="5" s="1"/>
  <c r="V259" i="5"/>
  <c r="Z291" i="5"/>
  <c r="AA291" i="5" s="1" a="1"/>
  <c r="AA291" i="5" s="1"/>
  <c r="W291" i="5"/>
  <c r="V291" i="5"/>
  <c r="Z323" i="5"/>
  <c r="AA323" i="5" s="1" a="1"/>
  <c r="AA323" i="5" s="1"/>
  <c r="W323" i="5"/>
  <c r="V323" i="5"/>
  <c r="V355" i="5"/>
  <c r="Z355" i="5"/>
  <c r="AA355" i="5" s="1" a="1"/>
  <c r="AA355" i="5" s="1"/>
  <c r="W355" i="5"/>
  <c r="Z387" i="5"/>
  <c r="AA387" i="5" s="1" a="1"/>
  <c r="AA387" i="5" s="1"/>
  <c r="W387" i="5"/>
  <c r="V387" i="5"/>
  <c r="Z419" i="5"/>
  <c r="AA419" i="5" s="1" a="1"/>
  <c r="AA419" i="5" s="1"/>
  <c r="W419" i="5"/>
  <c r="V419" i="5"/>
  <c r="V451" i="5"/>
  <c r="Z451" i="5"/>
  <c r="AA451" i="5" s="1" a="1"/>
  <c r="AA451" i="5" s="1"/>
  <c r="W451" i="5"/>
  <c r="V515" i="5"/>
  <c r="Z515" i="5"/>
  <c r="AA515" i="5" s="1" a="1"/>
  <c r="AA515" i="5" s="1"/>
  <c r="W515" i="5"/>
  <c r="Z547" i="5"/>
  <c r="AA547" i="5" s="1" a="1"/>
  <c r="AA547" i="5" s="1"/>
  <c r="V547" i="5"/>
  <c r="W547" i="5"/>
  <c r="Z579" i="5"/>
  <c r="AA579" i="5" s="1" a="1"/>
  <c r="AA579" i="5" s="1"/>
  <c r="V579" i="5"/>
  <c r="W579" i="5"/>
  <c r="W611" i="5"/>
  <c r="V611" i="5"/>
  <c r="Z611" i="5"/>
  <c r="AA611" i="5" s="1" a="1"/>
  <c r="AA611" i="5" s="1"/>
  <c r="Z643" i="5"/>
  <c r="AA643" i="5" s="1" a="1"/>
  <c r="AA643" i="5" s="1"/>
  <c r="W643" i="5"/>
  <c r="V643" i="5"/>
  <c r="Z675" i="5"/>
  <c r="AA675" i="5" s="1" a="1"/>
  <c r="AA675" i="5" s="1"/>
  <c r="W675" i="5"/>
  <c r="V675" i="5"/>
  <c r="W707" i="5"/>
  <c r="Z707" i="5"/>
  <c r="AA707" i="5" s="1" a="1"/>
  <c r="AA707" i="5" s="1"/>
  <c r="V707" i="5"/>
  <c r="V739" i="5"/>
  <c r="W739" i="5"/>
  <c r="Z739" i="5"/>
  <c r="AA739" i="5" s="1" a="1"/>
  <c r="AA739" i="5" s="1"/>
  <c r="V771" i="5"/>
  <c r="Z771" i="5"/>
  <c r="AA771" i="5" s="1" a="1"/>
  <c r="AA771" i="5" s="1"/>
  <c r="W771" i="5"/>
  <c r="V803" i="5"/>
  <c r="W803" i="5"/>
  <c r="Z803" i="5"/>
  <c r="AA803" i="5" s="1" a="1"/>
  <c r="AA803" i="5" s="1"/>
  <c r="Z835" i="5"/>
  <c r="AA835" i="5" s="1" a="1"/>
  <c r="AA835" i="5" s="1"/>
  <c r="W835" i="5"/>
  <c r="V835" i="5"/>
  <c r="V867" i="5"/>
  <c r="W867" i="5"/>
  <c r="Z867" i="5"/>
  <c r="AA867" i="5" s="1" a="1"/>
  <c r="AA867" i="5" s="1"/>
  <c r="V899" i="5"/>
  <c r="W899" i="5"/>
  <c r="Z899" i="5"/>
  <c r="AA899" i="5" s="1" a="1"/>
  <c r="AA899" i="5" s="1"/>
  <c r="Z931" i="5"/>
  <c r="AA931" i="5" s="1" a="1"/>
  <c r="AA931" i="5" s="1"/>
  <c r="W931" i="5"/>
  <c r="V931" i="5"/>
  <c r="Z963" i="5"/>
  <c r="AA963" i="5" s="1" a="1"/>
  <c r="AA963" i="5" s="1"/>
  <c r="W963" i="5"/>
  <c r="V963" i="5"/>
  <c r="Z995" i="5"/>
  <c r="AA995" i="5" s="1" a="1"/>
  <c r="AA995" i="5" s="1"/>
  <c r="W995" i="5"/>
  <c r="V995" i="5"/>
  <c r="Z20" i="5"/>
  <c r="AA20" i="5" s="1" a="1"/>
  <c r="AA20" i="5" s="1"/>
  <c r="W20" i="5"/>
  <c r="V20" i="5"/>
  <c r="Z52" i="5"/>
  <c r="AA52" i="5" s="1" a="1"/>
  <c r="AA52" i="5" s="1"/>
  <c r="V52" i="5"/>
  <c r="W52" i="5"/>
  <c r="Z84" i="5"/>
  <c r="AA84" i="5" s="1" a="1"/>
  <c r="AA84" i="5" s="1"/>
  <c r="W84" i="5"/>
  <c r="V84" i="5"/>
  <c r="Z116" i="5"/>
  <c r="AA116" i="5" s="1" a="1"/>
  <c r="AA116" i="5" s="1"/>
  <c r="W116" i="5"/>
  <c r="V116" i="5"/>
  <c r="Z148" i="5"/>
  <c r="AA148" i="5" s="1" a="1"/>
  <c r="AA148" i="5" s="1"/>
  <c r="W148" i="5"/>
  <c r="V148" i="5"/>
  <c r="W180" i="5"/>
  <c r="Z180" i="5"/>
  <c r="AA180" i="5" s="1" a="1"/>
  <c r="AA180" i="5" s="1"/>
  <c r="V180" i="5"/>
  <c r="Z212" i="5"/>
  <c r="AA212" i="5" s="1" a="1"/>
  <c r="AA212" i="5" s="1"/>
  <c r="W212" i="5"/>
  <c r="V212" i="5"/>
  <c r="W244" i="5"/>
  <c r="Z244" i="5"/>
  <c r="AA244" i="5" s="1" a="1"/>
  <c r="AA244" i="5" s="1"/>
  <c r="V244" i="5"/>
  <c r="Z276" i="5"/>
  <c r="AA276" i="5" s="1" a="1"/>
  <c r="AA276" i="5" s="1"/>
  <c r="W276" i="5"/>
  <c r="V276" i="5"/>
  <c r="W308" i="5"/>
  <c r="Z308" i="5"/>
  <c r="AA308" i="5" s="1" a="1"/>
  <c r="AA308" i="5" s="1"/>
  <c r="V308" i="5"/>
  <c r="Z340" i="5"/>
  <c r="AA340" i="5" s="1" a="1"/>
  <c r="AA340" i="5" s="1"/>
  <c r="W340" i="5"/>
  <c r="V340" i="5"/>
  <c r="W468" i="5"/>
  <c r="Z468" i="5"/>
  <c r="AA468" i="5" s="1" a="1"/>
  <c r="AA468" i="5" s="1"/>
  <c r="V468" i="5"/>
  <c r="Z500" i="5"/>
  <c r="AA500" i="5" s="1" a="1"/>
  <c r="AA500" i="5" s="1"/>
  <c r="W500" i="5"/>
  <c r="V500" i="5"/>
  <c r="Z532" i="5"/>
  <c r="AA532" i="5" s="1" a="1"/>
  <c r="AA532" i="5" s="1"/>
  <c r="W532" i="5"/>
  <c r="V532" i="5"/>
  <c r="W564" i="5"/>
  <c r="Z564" i="5"/>
  <c r="AA564" i="5" s="1" a="1"/>
  <c r="AA564" i="5" s="1"/>
  <c r="V564" i="5"/>
  <c r="W596" i="5"/>
  <c r="Z596" i="5"/>
  <c r="AA596" i="5" s="1" a="1"/>
  <c r="AA596" i="5" s="1"/>
  <c r="V596" i="5"/>
  <c r="W628" i="5"/>
  <c r="Z628" i="5"/>
  <c r="AA628" i="5" s="1" a="1"/>
  <c r="AA628" i="5" s="1"/>
  <c r="V628" i="5"/>
  <c r="Z660" i="5"/>
  <c r="AA660" i="5" s="1" a="1"/>
  <c r="AA660" i="5" s="1"/>
  <c r="W660" i="5"/>
  <c r="V660" i="5"/>
  <c r="Z756" i="5"/>
  <c r="AA756" i="5" s="1" a="1"/>
  <c r="AA756" i="5" s="1"/>
  <c r="W756" i="5"/>
  <c r="V756" i="5"/>
  <c r="V788" i="5"/>
  <c r="W788" i="5"/>
  <c r="Z788" i="5"/>
  <c r="AA788" i="5" s="1" a="1"/>
  <c r="AA788" i="5" s="1"/>
  <c r="W820" i="5"/>
  <c r="Z820" i="5"/>
  <c r="AA820" i="5" s="1" a="1"/>
  <c r="AA820" i="5" s="1"/>
  <c r="V820" i="5"/>
  <c r="W852" i="5"/>
  <c r="Z852" i="5"/>
  <c r="AA852" i="5" s="1" a="1"/>
  <c r="AA852" i="5" s="1"/>
  <c r="V852" i="5"/>
  <c r="Z884" i="5"/>
  <c r="AA884" i="5" s="1" a="1"/>
  <c r="AA884" i="5" s="1"/>
  <c r="W884" i="5"/>
  <c r="V884" i="5"/>
  <c r="Z916" i="5"/>
  <c r="AA916" i="5" s="1" a="1"/>
  <c r="AA916" i="5" s="1"/>
  <c r="W916" i="5"/>
  <c r="V916" i="5"/>
  <c r="W980" i="5"/>
  <c r="Z980" i="5"/>
  <c r="AA980" i="5" s="1" a="1"/>
  <c r="AA980" i="5" s="1"/>
  <c r="V980" i="5"/>
  <c r="V29" i="5"/>
  <c r="Z29" i="5"/>
  <c r="AA29" i="5" s="1" a="1"/>
  <c r="AA29" i="5" s="1"/>
  <c r="W29" i="5"/>
  <c r="Z93" i="5"/>
  <c r="AA93" i="5" s="1" a="1"/>
  <c r="AA93" i="5" s="1"/>
  <c r="W93" i="5"/>
  <c r="V93" i="5"/>
  <c r="W157" i="5"/>
  <c r="Z157" i="5"/>
  <c r="AA157" i="5" s="1" a="1"/>
  <c r="AA157" i="5" s="1"/>
  <c r="V157" i="5"/>
  <c r="Z253" i="5"/>
  <c r="AA253" i="5" s="1" a="1"/>
  <c r="AA253" i="5" s="1"/>
  <c r="W253" i="5"/>
  <c r="V253" i="5"/>
  <c r="V285" i="5"/>
  <c r="Z285" i="5"/>
  <c r="AA285" i="5" s="1" a="1"/>
  <c r="AA285" i="5" s="1"/>
  <c r="W285" i="5"/>
  <c r="Z317" i="5"/>
  <c r="AA317" i="5" s="1" a="1"/>
  <c r="AA317" i="5" s="1"/>
  <c r="W317" i="5"/>
  <c r="V317" i="5"/>
  <c r="W349" i="5"/>
  <c r="Z349" i="5"/>
  <c r="AA349" i="5" s="1" a="1"/>
  <c r="AA349" i="5" s="1"/>
  <c r="V349" i="5"/>
  <c r="W381" i="5"/>
  <c r="Z381" i="5"/>
  <c r="AA381" i="5" s="1" a="1"/>
  <c r="AA381" i="5" s="1"/>
  <c r="V381" i="5"/>
  <c r="Z413" i="5"/>
  <c r="AA413" i="5" s="1" a="1"/>
  <c r="AA413" i="5" s="1"/>
  <c r="W413" i="5"/>
  <c r="V413" i="5"/>
  <c r="V445" i="5"/>
  <c r="Z445" i="5"/>
  <c r="AA445" i="5" s="1" a="1"/>
  <c r="AA445" i="5" s="1"/>
  <c r="W445" i="5"/>
  <c r="V477" i="5"/>
  <c r="W477" i="5"/>
  <c r="Z477" i="5"/>
  <c r="AA477" i="5" s="1" a="1"/>
  <c r="AA477" i="5" s="1"/>
  <c r="V509" i="5"/>
  <c r="Z509" i="5"/>
  <c r="AA509" i="5" s="1" a="1"/>
  <c r="AA509" i="5" s="1"/>
  <c r="W509" i="5"/>
  <c r="Z541" i="5"/>
  <c r="AA541" i="5" s="1" a="1"/>
  <c r="AA541" i="5" s="1"/>
  <c r="V541" i="5"/>
  <c r="W541" i="5"/>
  <c r="W573" i="5"/>
  <c r="Z573" i="5"/>
  <c r="AA573" i="5" s="1" a="1"/>
  <c r="AA573" i="5" s="1"/>
  <c r="V573" i="5"/>
  <c r="Z605" i="5"/>
  <c r="AA605" i="5" s="1" a="1"/>
  <c r="AA605" i="5" s="1"/>
  <c r="V605" i="5"/>
  <c r="W605" i="5"/>
  <c r="W637" i="5"/>
  <c r="Z637" i="5"/>
  <c r="AA637" i="5" s="1" a="1"/>
  <c r="AA637" i="5" s="1"/>
  <c r="V637" i="5"/>
  <c r="W669" i="5"/>
  <c r="Z669" i="5"/>
  <c r="AA669" i="5" s="1" a="1"/>
  <c r="AA669" i="5" s="1"/>
  <c r="V669" i="5"/>
  <c r="Z701" i="5"/>
  <c r="AA701" i="5" s="1" a="1"/>
  <c r="AA701" i="5" s="1"/>
  <c r="W701" i="5"/>
  <c r="V701" i="5"/>
  <c r="Z765" i="5"/>
  <c r="AA765" i="5" s="1" a="1"/>
  <c r="AA765" i="5" s="1"/>
  <c r="V765" i="5"/>
  <c r="W765" i="5"/>
  <c r="V797" i="5"/>
  <c r="W797" i="5"/>
  <c r="Z797" i="5"/>
  <c r="AA797" i="5" s="1" a="1"/>
  <c r="AA797" i="5" s="1"/>
  <c r="V829" i="5"/>
  <c r="W829" i="5"/>
  <c r="Z829" i="5"/>
  <c r="AA829" i="5" s="1" a="1"/>
  <c r="AA829" i="5" s="1"/>
  <c r="V861" i="5"/>
  <c r="W861" i="5"/>
  <c r="Z861" i="5"/>
  <c r="AA861" i="5" s="1" a="1"/>
  <c r="AA861" i="5" s="1"/>
  <c r="V893" i="5"/>
  <c r="Z893" i="5"/>
  <c r="AA893" i="5" s="1" a="1"/>
  <c r="AA893" i="5" s="1"/>
  <c r="W893" i="5"/>
  <c r="Z925" i="5"/>
  <c r="AA925" i="5" s="1" a="1"/>
  <c r="AA925" i="5" s="1"/>
  <c r="V925" i="5"/>
  <c r="W925" i="5"/>
  <c r="W957" i="5"/>
  <c r="V957" i="5"/>
  <c r="Z957" i="5"/>
  <c r="AA957" i="5" s="1" a="1"/>
  <c r="AA957" i="5" s="1"/>
  <c r="Z989" i="5"/>
  <c r="AA989" i="5" s="1" a="1"/>
  <c r="AA989" i="5" s="1"/>
  <c r="W989" i="5"/>
  <c r="V989" i="5"/>
  <c r="Z38" i="5"/>
  <c r="AA38" i="5" s="1" a="1"/>
  <c r="AA38" i="5" s="1"/>
  <c r="W38" i="5"/>
  <c r="V38" i="5"/>
  <c r="Z70" i="5"/>
  <c r="AA70" i="5" s="1" a="1"/>
  <c r="AA70" i="5" s="1"/>
  <c r="W70" i="5"/>
  <c r="V70" i="5"/>
  <c r="Z102" i="5"/>
  <c r="AA102" i="5" s="1" a="1"/>
  <c r="AA102" i="5" s="1"/>
  <c r="W102" i="5"/>
  <c r="V102" i="5"/>
  <c r="Z134" i="5"/>
  <c r="AA134" i="5" s="1" a="1"/>
  <c r="AA134" i="5" s="1"/>
  <c r="W134" i="5"/>
  <c r="V134" i="5"/>
  <c r="Z166" i="5"/>
  <c r="AA166" i="5" s="1" a="1"/>
  <c r="AA166" i="5" s="1"/>
  <c r="V166" i="5"/>
  <c r="W166" i="5"/>
  <c r="Z198" i="5"/>
  <c r="AA198" i="5" s="1" a="1"/>
  <c r="AA198" i="5" s="1"/>
  <c r="W198" i="5"/>
  <c r="V198" i="5"/>
  <c r="Z230" i="5"/>
  <c r="AA230" i="5" s="1" a="1"/>
  <c r="AA230" i="5" s="1"/>
  <c r="W230" i="5"/>
  <c r="V230" i="5"/>
  <c r="V262" i="5"/>
  <c r="Z262" i="5"/>
  <c r="AA262" i="5" s="1" a="1"/>
  <c r="AA262" i="5" s="1"/>
  <c r="W262" i="5"/>
  <c r="Z294" i="5"/>
  <c r="AA294" i="5" s="1" a="1"/>
  <c r="AA294" i="5" s="1"/>
  <c r="W294" i="5"/>
  <c r="V294" i="5"/>
  <c r="Z326" i="5"/>
  <c r="AA326" i="5" s="1" a="1"/>
  <c r="AA326" i="5" s="1"/>
  <c r="W326" i="5"/>
  <c r="V326" i="5"/>
  <c r="Z358" i="5"/>
  <c r="AA358" i="5" s="1" a="1"/>
  <c r="AA358" i="5" s="1"/>
  <c r="V358" i="5"/>
  <c r="W358" i="5"/>
  <c r="Z390" i="5"/>
  <c r="AA390" i="5" s="1" a="1"/>
  <c r="AA390" i="5" s="1"/>
  <c r="W390" i="5"/>
  <c r="V390" i="5"/>
  <c r="W454" i="5"/>
  <c r="Z454" i="5"/>
  <c r="AA454" i="5" s="1" a="1"/>
  <c r="AA454" i="5" s="1"/>
  <c r="V454" i="5"/>
  <c r="Z486" i="5"/>
  <c r="AA486" i="5" s="1" a="1"/>
  <c r="AA486" i="5" s="1"/>
  <c r="V486" i="5"/>
  <c r="W486" i="5"/>
  <c r="Z518" i="5"/>
  <c r="AA518" i="5" s="1" a="1"/>
  <c r="AA518" i="5" s="1"/>
  <c r="W518" i="5"/>
  <c r="V518" i="5"/>
  <c r="Z550" i="5"/>
  <c r="AA550" i="5" s="1" a="1"/>
  <c r="AA550" i="5" s="1"/>
  <c r="W550" i="5"/>
  <c r="V550" i="5"/>
  <c r="W582" i="5"/>
  <c r="Z582" i="5"/>
  <c r="AA582" i="5" s="1" a="1"/>
  <c r="AA582" i="5" s="1"/>
  <c r="V582" i="5"/>
  <c r="W614" i="5"/>
  <c r="Z614" i="5"/>
  <c r="AA614" i="5" s="1" a="1"/>
  <c r="AA614" i="5" s="1"/>
  <c r="V614" i="5"/>
  <c r="Z646" i="5"/>
  <c r="AA646" i="5" s="1" a="1"/>
  <c r="AA646" i="5" s="1"/>
  <c r="W646" i="5"/>
  <c r="V646" i="5"/>
  <c r="V742" i="5"/>
  <c r="Z742" i="5"/>
  <c r="AA742" i="5" s="1" a="1"/>
  <c r="AA742" i="5" s="1"/>
  <c r="W742" i="5"/>
  <c r="Z806" i="5"/>
  <c r="AA806" i="5" s="1" a="1"/>
  <c r="AA806" i="5" s="1"/>
  <c r="W806" i="5"/>
  <c r="V806" i="5"/>
  <c r="W838" i="5"/>
  <c r="Z838" i="5"/>
  <c r="AA838" i="5" s="1" a="1"/>
  <c r="AA838" i="5" s="1"/>
  <c r="V838" i="5"/>
  <c r="Z870" i="5"/>
  <c r="AA870" i="5" s="1" a="1"/>
  <c r="AA870" i="5" s="1"/>
  <c r="W870" i="5"/>
  <c r="V870" i="5"/>
  <c r="Z902" i="5"/>
  <c r="AA902" i="5" s="1" a="1"/>
  <c r="AA902" i="5" s="1"/>
  <c r="W902" i="5"/>
  <c r="V902" i="5"/>
  <c r="Z966" i="5"/>
  <c r="AA966" i="5" s="1" a="1"/>
  <c r="AA966" i="5" s="1"/>
  <c r="V966" i="5"/>
  <c r="W966" i="5"/>
  <c r="V998" i="5"/>
  <c r="Z998" i="5"/>
  <c r="AA998" i="5" s="1" a="1"/>
  <c r="AA998" i="5" s="1"/>
  <c r="W998" i="5"/>
  <c r="X767" i="5" l="1"/>
  <c r="Y767" i="5" s="1"/>
  <c r="X319" i="5"/>
  <c r="Y319" i="5" s="1"/>
  <c r="X750" i="5"/>
  <c r="Y750" i="5" s="1"/>
  <c r="X837" i="5"/>
  <c r="Y837" i="5" s="1"/>
  <c r="X572" i="5"/>
  <c r="Y572" i="5" s="1"/>
  <c r="X284" i="5"/>
  <c r="Y284" i="5" s="1"/>
  <c r="X610" i="5"/>
  <c r="Y610" i="5" s="1"/>
  <c r="X575" i="5"/>
  <c r="Y575" i="5" s="1"/>
  <c r="X711" i="5"/>
  <c r="Y711" i="5" s="1"/>
  <c r="X167" i="5"/>
  <c r="Y167" i="5" s="1"/>
  <c r="X790" i="5"/>
  <c r="Y790" i="5" s="1"/>
  <c r="X470" i="5"/>
  <c r="Y470" i="5" s="1"/>
  <c r="X333" i="5"/>
  <c r="Y333" i="5" s="1"/>
  <c r="X883" i="5"/>
  <c r="Y883" i="5" s="1"/>
  <c r="X499" i="5"/>
  <c r="Y499" i="5" s="1"/>
  <c r="X426" i="5"/>
  <c r="Y426" i="5" s="1"/>
  <c r="X937" i="5"/>
  <c r="Y937" i="5" s="1"/>
  <c r="X751" i="5"/>
  <c r="Y751" i="5" s="1"/>
  <c r="X494" i="5"/>
  <c r="Y494" i="5" s="1"/>
  <c r="X936" i="5"/>
  <c r="Y936" i="5" s="1"/>
  <c r="X879" i="5"/>
  <c r="Y879" i="5" s="1"/>
  <c r="X864" i="5"/>
  <c r="Y864" i="5" s="1"/>
  <c r="X261" i="5"/>
  <c r="Y261" i="5" s="1"/>
  <c r="X454" i="5"/>
  <c r="Y454" i="5" s="1"/>
  <c r="X349" i="5"/>
  <c r="Y349" i="5" s="1"/>
  <c r="X596" i="5"/>
  <c r="Y596" i="5" s="1"/>
  <c r="X244" i="5"/>
  <c r="Y244" i="5" s="1"/>
  <c r="X602" i="5"/>
  <c r="Y602" i="5" s="1"/>
  <c r="X282" i="5"/>
  <c r="Y282" i="5" s="1"/>
  <c r="X792" i="5"/>
  <c r="Y792" i="5" s="1"/>
  <c r="X159" i="5"/>
  <c r="Y159" i="5" s="1"/>
  <c r="X917" i="5"/>
  <c r="Y917" i="5" s="1"/>
  <c r="X117" i="5"/>
  <c r="Y117" i="5" s="1"/>
  <c r="X862" i="5"/>
  <c r="Y862" i="5" s="1"/>
  <c r="X478" i="5"/>
  <c r="Y478" i="5" s="1"/>
  <c r="X437" i="5"/>
  <c r="Y437" i="5" s="1"/>
  <c r="X780" i="5"/>
  <c r="Y780" i="5" s="1"/>
  <c r="X955" i="5"/>
  <c r="Y955" i="5" s="1"/>
  <c r="X347" i="5"/>
  <c r="Y347" i="5" s="1"/>
  <c r="X676" i="5"/>
  <c r="Y676" i="5" s="1"/>
  <c r="X819" i="5"/>
  <c r="Y819" i="5" s="1"/>
  <c r="X889" i="5"/>
  <c r="Y889" i="5" s="1"/>
  <c r="X374" i="5"/>
  <c r="Y374" i="5" s="1"/>
  <c r="X557" i="5"/>
  <c r="Y557" i="5" s="1"/>
  <c r="X260" i="5"/>
  <c r="Y260" i="5" s="1"/>
  <c r="X737" i="5"/>
  <c r="Y737" i="5" s="1"/>
  <c r="X593" i="5"/>
  <c r="Y593" i="5" s="1"/>
  <c r="X954" i="5"/>
  <c r="Y954" i="5" s="1"/>
  <c r="X581" i="5"/>
  <c r="Y581" i="5" s="1"/>
  <c r="X591" i="5"/>
  <c r="Y591" i="5" s="1"/>
  <c r="X462" i="5"/>
  <c r="Y462" i="5" s="1"/>
  <c r="X613" i="5"/>
  <c r="Y613" i="5" s="1"/>
  <c r="X764" i="5"/>
  <c r="Y764" i="5" s="1"/>
  <c r="X875" i="5"/>
  <c r="Y875" i="5" s="1"/>
  <c r="X505" i="5"/>
  <c r="Y505" i="5" s="1"/>
  <c r="X904" i="5"/>
  <c r="Y904" i="5" s="1"/>
  <c r="X736" i="5"/>
  <c r="Y736" i="5" s="1"/>
  <c r="X136" i="5"/>
  <c r="Y136" i="5" s="1"/>
  <c r="X839" i="5"/>
  <c r="Y839" i="5" s="1"/>
  <c r="X807" i="5"/>
  <c r="Y807" i="5" s="1"/>
  <c r="X201" i="5"/>
  <c r="Y201" i="5" s="1"/>
  <c r="X30" i="5"/>
  <c r="Y30" i="5" s="1"/>
  <c r="X1001" i="5"/>
  <c r="Y1001" i="5" s="1"/>
  <c r="X483" i="5"/>
  <c r="Y483" i="5" s="1"/>
  <c r="X146" i="5"/>
  <c r="Y146" i="5" s="1"/>
  <c r="X952" i="5"/>
  <c r="Y952" i="5" s="1"/>
  <c r="X584" i="5"/>
  <c r="Y584" i="5" s="1"/>
  <c r="X598" i="5"/>
  <c r="Y598" i="5" s="1"/>
  <c r="X612" i="5"/>
  <c r="Y612" i="5" s="1"/>
  <c r="X691" i="5"/>
  <c r="Y691" i="5" s="1"/>
  <c r="X554" i="5"/>
  <c r="Y554" i="5" s="1"/>
  <c r="X298" i="5"/>
  <c r="Y298" i="5" s="1"/>
  <c r="X880" i="5"/>
  <c r="Y880" i="5" s="1"/>
  <c r="X279" i="5"/>
  <c r="Y279" i="5" s="1"/>
  <c r="X846" i="5"/>
  <c r="Y846" i="5" s="1"/>
  <c r="X622" i="5"/>
  <c r="Y622" i="5" s="1"/>
  <c r="X229" i="5"/>
  <c r="Y229" i="5" s="1"/>
  <c r="X37" i="5"/>
  <c r="Y37" i="5" s="1"/>
  <c r="X412" i="5"/>
  <c r="Y412" i="5" s="1"/>
  <c r="X898" i="5"/>
  <c r="Y898" i="5" s="1"/>
  <c r="X194" i="5"/>
  <c r="Y194" i="5" s="1"/>
  <c r="X649" i="5"/>
  <c r="Y649" i="5" s="1"/>
  <c r="X655" i="5"/>
  <c r="Y655" i="5" s="1"/>
  <c r="X367" i="5"/>
  <c r="Y367" i="5" s="1"/>
  <c r="X337" i="5"/>
  <c r="Y337" i="5" s="1"/>
  <c r="X797" i="5"/>
  <c r="Y797" i="5" s="1"/>
  <c r="X52" i="5"/>
  <c r="Y52" i="5" s="1"/>
  <c r="X899" i="5"/>
  <c r="Y899" i="5" s="1"/>
  <c r="X547" i="5"/>
  <c r="Y547" i="5" s="1"/>
  <c r="X871" i="5"/>
  <c r="Y871" i="5" s="1"/>
  <c r="X734" i="5"/>
  <c r="Y734" i="5" s="1"/>
  <c r="X597" i="5"/>
  <c r="Y597" i="5" s="1"/>
  <c r="X603" i="5"/>
  <c r="Y603" i="5" s="1"/>
  <c r="X648" i="5"/>
  <c r="Y648" i="5" s="1"/>
  <c r="X735" i="5"/>
  <c r="Y735" i="5" s="1"/>
  <c r="X351" i="5"/>
  <c r="Y351" i="5" s="1"/>
  <c r="X672" i="5"/>
  <c r="Y672" i="5" s="1"/>
  <c r="X375" i="5"/>
  <c r="Y375" i="5" s="1"/>
  <c r="X51" i="5"/>
  <c r="Y51" i="5" s="1"/>
  <c r="X280" i="5"/>
  <c r="Y280" i="5" s="1"/>
  <c r="X974" i="5"/>
  <c r="Y974" i="5" s="1"/>
  <c r="X302" i="5"/>
  <c r="Y302" i="5" s="1"/>
  <c r="X46" i="5"/>
  <c r="Y46" i="5" s="1"/>
  <c r="X549" i="5"/>
  <c r="Y549" i="5" s="1"/>
  <c r="X101" i="5"/>
  <c r="Y101" i="5" s="1"/>
  <c r="X796" i="5"/>
  <c r="Y796" i="5" s="1"/>
  <c r="X476" i="5"/>
  <c r="Y476" i="5" s="1"/>
  <c r="X188" i="5"/>
  <c r="Y188" i="5" s="1"/>
  <c r="X715" i="5"/>
  <c r="Y715" i="5" s="1"/>
  <c r="X866" i="5"/>
  <c r="Y866" i="5" s="1"/>
  <c r="X514" i="5"/>
  <c r="Y514" i="5" s="1"/>
  <c r="X162" i="5"/>
  <c r="Y162" i="5" s="1"/>
  <c r="X345" i="5"/>
  <c r="Y345" i="5" s="1"/>
  <c r="X768" i="5"/>
  <c r="Y768" i="5" s="1"/>
  <c r="X536" i="5"/>
  <c r="Y536" i="5" s="1"/>
  <c r="X112" i="5"/>
  <c r="Y112" i="5" s="1"/>
  <c r="X975" i="5"/>
  <c r="Y975" i="5" s="1"/>
  <c r="X911" i="5"/>
  <c r="Y911" i="5" s="1"/>
  <c r="X710" i="5"/>
  <c r="Y710" i="5" s="1"/>
  <c r="X946" i="5"/>
  <c r="Y946" i="5" s="1"/>
  <c r="X241" i="5"/>
  <c r="Y241" i="5" s="1"/>
  <c r="X741" i="5"/>
  <c r="Y741" i="5" s="1"/>
  <c r="X907" i="5"/>
  <c r="Y907" i="5" s="1"/>
  <c r="X523" i="5"/>
  <c r="Y523" i="5" s="1"/>
  <c r="X817" i="5"/>
  <c r="Y817" i="5" s="1"/>
  <c r="X272" i="5"/>
  <c r="Y272" i="5" s="1"/>
  <c r="X16" i="5"/>
  <c r="Y16" i="5" s="1"/>
  <c r="X849" i="5"/>
  <c r="Y849" i="5" s="1"/>
  <c r="X391" i="5"/>
  <c r="Y391" i="5" s="1"/>
  <c r="X573" i="5"/>
  <c r="Y573" i="5" s="1"/>
  <c r="X564" i="5"/>
  <c r="Y564" i="5" s="1"/>
  <c r="X707" i="5"/>
  <c r="Y707" i="5" s="1"/>
  <c r="X250" i="5"/>
  <c r="Y250" i="5" s="1"/>
  <c r="X760" i="5"/>
  <c r="Y760" i="5" s="1"/>
  <c r="X999" i="5"/>
  <c r="Y999" i="5" s="1"/>
  <c r="X844" i="5"/>
  <c r="Y844" i="5" s="1"/>
  <c r="X722" i="5"/>
  <c r="Y722" i="5" s="1"/>
  <c r="X415" i="5"/>
  <c r="Y415" i="5" s="1"/>
  <c r="X830" i="5"/>
  <c r="Y830" i="5" s="1"/>
  <c r="X662" i="5"/>
  <c r="Y662" i="5" s="1"/>
  <c r="X947" i="5"/>
  <c r="Y947" i="5" s="1"/>
  <c r="X791" i="5"/>
  <c r="Y791" i="5" s="1"/>
  <c r="X566" i="5"/>
  <c r="Y566" i="5" s="1"/>
  <c r="X877" i="5"/>
  <c r="Y877" i="5" s="1"/>
  <c r="X685" i="5"/>
  <c r="Y685" i="5" s="1"/>
  <c r="X964" i="5"/>
  <c r="Y964" i="5" s="1"/>
  <c r="X580" i="5"/>
  <c r="Y580" i="5" s="1"/>
  <c r="X659" i="5"/>
  <c r="Y659" i="5" s="1"/>
  <c r="X874" i="5"/>
  <c r="Y874" i="5" s="1"/>
  <c r="X354" i="5"/>
  <c r="Y354" i="5" s="1"/>
  <c r="X623" i="5"/>
  <c r="Y623" i="5" s="1"/>
  <c r="X331" i="5"/>
  <c r="Y331" i="5" s="1"/>
  <c r="X436" i="5"/>
  <c r="Y436" i="5" s="1"/>
  <c r="X71" i="5"/>
  <c r="Y71" i="5" s="1"/>
  <c r="X295" i="5"/>
  <c r="Y295" i="5" s="1"/>
  <c r="X829" i="5"/>
  <c r="Y829" i="5" s="1"/>
  <c r="X716" i="5"/>
  <c r="Y716" i="5" s="1"/>
  <c r="X515" i="5"/>
  <c r="Y515" i="5" s="1"/>
  <c r="X569" i="5"/>
  <c r="Y569" i="5" s="1"/>
  <c r="X743" i="5"/>
  <c r="Y743" i="5" s="1"/>
  <c r="X614" i="5"/>
  <c r="Y614" i="5" s="1"/>
  <c r="X326" i="5"/>
  <c r="Y326" i="5" s="1"/>
  <c r="X771" i="5"/>
  <c r="Y771" i="5" s="1"/>
  <c r="X730" i="5"/>
  <c r="Y730" i="5" s="1"/>
  <c r="X579" i="5"/>
  <c r="Y579" i="5" s="1"/>
  <c r="X728" i="5"/>
  <c r="Y728" i="5" s="1"/>
  <c r="X168" i="5"/>
  <c r="Y168" i="5" s="1"/>
  <c r="X766" i="5"/>
  <c r="Y766" i="5" s="1"/>
  <c r="X364" i="5"/>
  <c r="Y364" i="5" s="1"/>
  <c r="X646" i="5"/>
  <c r="Y646" i="5" s="1"/>
  <c r="X486" i="5"/>
  <c r="Y486" i="5" s="1"/>
  <c r="X102" i="5"/>
  <c r="Y102" i="5" s="1"/>
  <c r="X925" i="5"/>
  <c r="Y925" i="5" s="1"/>
  <c r="X477" i="5"/>
  <c r="Y477" i="5" s="1"/>
  <c r="X49" i="5"/>
  <c r="Y49" i="5" s="1"/>
  <c r="X647" i="5"/>
  <c r="Y647" i="5" s="1"/>
  <c r="X519" i="5"/>
  <c r="Y519" i="5" s="1"/>
  <c r="X262" i="5"/>
  <c r="Y262" i="5" s="1"/>
  <c r="X70" i="5"/>
  <c r="Y70" i="5" s="1"/>
  <c r="X445" i="5"/>
  <c r="Y445" i="5" s="1"/>
  <c r="X253" i="5"/>
  <c r="Y253" i="5" s="1"/>
  <c r="X820" i="5"/>
  <c r="Y820" i="5" s="1"/>
  <c r="X500" i="5"/>
  <c r="Y500" i="5" s="1"/>
  <c r="X148" i="5"/>
  <c r="Y148" i="5" s="1"/>
  <c r="X643" i="5"/>
  <c r="Y643" i="5" s="1"/>
  <c r="X858" i="5"/>
  <c r="Y858" i="5" s="1"/>
  <c r="X506" i="5"/>
  <c r="Y506" i="5" s="1"/>
  <c r="X641" i="5"/>
  <c r="Y641" i="5" s="1"/>
  <c r="X305" i="5"/>
  <c r="Y305" i="5" s="1"/>
  <c r="X624" i="5"/>
  <c r="Y624" i="5" s="1"/>
  <c r="X296" i="5"/>
  <c r="Y296" i="5" s="1"/>
  <c r="X551" i="5"/>
  <c r="Y551" i="5" s="1"/>
  <c r="X263" i="5"/>
  <c r="Y263" i="5" s="1"/>
  <c r="X652" i="5"/>
  <c r="Y652" i="5" s="1"/>
  <c r="X763" i="5"/>
  <c r="Y763" i="5" s="1"/>
  <c r="X123" i="5"/>
  <c r="Y123" i="5" s="1"/>
  <c r="X905" i="5"/>
  <c r="Y905" i="5" s="1"/>
  <c r="X191" i="5"/>
  <c r="Y191" i="5" s="1"/>
  <c r="X607" i="5"/>
  <c r="Y607" i="5" s="1"/>
  <c r="X994" i="5"/>
  <c r="Y994" i="5" s="1"/>
  <c r="X318" i="5"/>
  <c r="Y318" i="5" s="1"/>
  <c r="X62" i="5"/>
  <c r="Y62" i="5" s="1"/>
  <c r="X693" i="5"/>
  <c r="Y693" i="5" s="1"/>
  <c r="X972" i="5"/>
  <c r="Y972" i="5" s="1"/>
  <c r="X908" i="5"/>
  <c r="Y908" i="5" s="1"/>
  <c r="X620" i="5"/>
  <c r="Y620" i="5" s="1"/>
  <c r="X300" i="5"/>
  <c r="Y300" i="5" s="1"/>
  <c r="X986" i="5"/>
  <c r="Y986" i="5" s="1"/>
  <c r="X699" i="5"/>
  <c r="Y699" i="5" s="1"/>
  <c r="X539" i="5"/>
  <c r="Y539" i="5" s="1"/>
  <c r="X594" i="5"/>
  <c r="Y594" i="5" s="1"/>
  <c r="X306" i="5"/>
  <c r="Y306" i="5" s="1"/>
  <c r="X50" i="5"/>
  <c r="Y50" i="5" s="1"/>
  <c r="X769" i="5"/>
  <c r="Y769" i="5" s="1"/>
  <c r="X561" i="5"/>
  <c r="Y561" i="5" s="1"/>
  <c r="X425" i="5"/>
  <c r="Y425" i="5" s="1"/>
  <c r="X361" i="5"/>
  <c r="Y361" i="5" s="1"/>
  <c r="X970" i="5"/>
  <c r="Y970" i="5" s="1"/>
  <c r="X848" i="5"/>
  <c r="Y848" i="5" s="1"/>
  <c r="X488" i="5"/>
  <c r="Y488" i="5" s="1"/>
  <c r="X224" i="5"/>
  <c r="Y224" i="5" s="1"/>
  <c r="X833" i="5"/>
  <c r="Y833" i="5" s="1"/>
  <c r="X927" i="5"/>
  <c r="Y927" i="5" s="1"/>
  <c r="X694" i="5"/>
  <c r="Y694" i="5" s="1"/>
  <c r="X406" i="5"/>
  <c r="Y406" i="5" s="1"/>
  <c r="X932" i="5"/>
  <c r="Y932" i="5" s="1"/>
  <c r="X953" i="5"/>
  <c r="Y953" i="5" s="1"/>
  <c r="X787" i="5"/>
  <c r="Y787" i="5" s="1"/>
  <c r="X531" i="5"/>
  <c r="Y531" i="5" s="1"/>
  <c r="X151" i="5"/>
  <c r="Y151" i="5" s="1"/>
  <c r="X24" i="5"/>
  <c r="Y24" i="5" s="1"/>
  <c r="X822" i="5"/>
  <c r="Y822" i="5" s="1"/>
  <c r="X502" i="5"/>
  <c r="Y502" i="5" s="1"/>
  <c r="X182" i="5"/>
  <c r="Y182" i="5" s="1"/>
  <c r="X813" i="5"/>
  <c r="Y813" i="5" s="1"/>
  <c r="X717" i="5"/>
  <c r="Y717" i="5" s="1"/>
  <c r="X868" i="5"/>
  <c r="Y868" i="5" s="1"/>
  <c r="X516" i="5"/>
  <c r="Y516" i="5" s="1"/>
  <c r="X228" i="5"/>
  <c r="Y228" i="5" s="1"/>
  <c r="X851" i="5"/>
  <c r="Y851" i="5" s="1"/>
  <c r="X467" i="5"/>
  <c r="Y467" i="5" s="1"/>
  <c r="X371" i="5"/>
  <c r="Y371" i="5" s="1"/>
  <c r="X275" i="5"/>
  <c r="Y275" i="5" s="1"/>
  <c r="X810" i="5"/>
  <c r="Y810" i="5" s="1"/>
  <c r="X458" i="5"/>
  <c r="Y458" i="5" s="1"/>
  <c r="X394" i="5"/>
  <c r="Y394" i="5" s="1"/>
  <c r="X202" i="5"/>
  <c r="Y202" i="5" s="1"/>
  <c r="X657" i="5"/>
  <c r="Y657" i="5" s="1"/>
  <c r="X385" i="5"/>
  <c r="Y385" i="5" s="1"/>
  <c r="X161" i="5"/>
  <c r="Y161" i="5" s="1"/>
  <c r="X977" i="5"/>
  <c r="Y977" i="5" s="1"/>
  <c r="X744" i="5"/>
  <c r="Y744" i="5" s="1"/>
  <c r="X695" i="5"/>
  <c r="Y695" i="5" s="1"/>
  <c r="X503" i="5"/>
  <c r="Y503" i="5" s="1"/>
  <c r="X271" i="5"/>
  <c r="Y271" i="5" s="1"/>
  <c r="X636" i="5"/>
  <c r="Y636" i="5" s="1"/>
  <c r="X939" i="5"/>
  <c r="Y939" i="5" s="1"/>
  <c r="X43" i="5"/>
  <c r="Y43" i="5" s="1"/>
  <c r="X185" i="5"/>
  <c r="Y185" i="5" s="1"/>
  <c r="X696" i="5"/>
  <c r="Y696" i="5" s="1"/>
  <c r="X745" i="5"/>
  <c r="Y745" i="5" s="1"/>
  <c r="X47" i="5"/>
  <c r="Y47" i="5" s="1"/>
  <c r="X95" i="5"/>
  <c r="Y95" i="5" s="1"/>
  <c r="X788" i="5"/>
  <c r="Y788" i="5" s="1"/>
  <c r="X532" i="5"/>
  <c r="Y532" i="5" s="1"/>
  <c r="X931" i="5"/>
  <c r="Y931" i="5" s="1"/>
  <c r="X867" i="5"/>
  <c r="Y867" i="5" s="1"/>
  <c r="X675" i="5"/>
  <c r="Y675" i="5" s="1"/>
  <c r="X387" i="5"/>
  <c r="Y387" i="5" s="1"/>
  <c r="X218" i="5"/>
  <c r="Y218" i="5" s="1"/>
  <c r="X497" i="5"/>
  <c r="Y497" i="5" s="1"/>
  <c r="X273" i="5"/>
  <c r="Y273" i="5" s="1"/>
  <c r="X328" i="5"/>
  <c r="Y328" i="5" s="1"/>
  <c r="X935" i="5"/>
  <c r="Y935" i="5" s="1"/>
  <c r="X615" i="5"/>
  <c r="Y615" i="5" s="1"/>
  <c r="X219" i="5"/>
  <c r="Y219" i="5" s="1"/>
  <c r="X690" i="5"/>
  <c r="Y690" i="5" s="1"/>
  <c r="X223" i="5"/>
  <c r="Y223" i="5" s="1"/>
  <c r="X798" i="5"/>
  <c r="Y798" i="5" s="1"/>
  <c r="X94" i="5"/>
  <c r="Y94" i="5" s="1"/>
  <c r="X332" i="5"/>
  <c r="Y332" i="5" s="1"/>
  <c r="X44" i="5"/>
  <c r="Y44" i="5" s="1"/>
  <c r="X571" i="5"/>
  <c r="Y571" i="5" s="1"/>
  <c r="X82" i="5"/>
  <c r="Y82" i="5" s="1"/>
  <c r="X601" i="5"/>
  <c r="Y601" i="5" s="1"/>
  <c r="X520" i="5"/>
  <c r="Y520" i="5" s="1"/>
  <c r="X959" i="5"/>
  <c r="Y959" i="5" s="1"/>
  <c r="X45" i="5"/>
  <c r="Y45" i="5" s="1"/>
  <c r="X714" i="5"/>
  <c r="Y714" i="5" s="1"/>
  <c r="X913" i="5"/>
  <c r="Y913" i="5" s="1"/>
  <c r="X640" i="5"/>
  <c r="Y640" i="5" s="1"/>
  <c r="X631" i="5"/>
  <c r="Y631" i="5" s="1"/>
  <c r="X183" i="5"/>
  <c r="Y183" i="5" s="1"/>
  <c r="X88" i="5"/>
  <c r="Y88" i="5" s="1"/>
  <c r="X825" i="5"/>
  <c r="Y825" i="5" s="1"/>
  <c r="X919" i="5"/>
  <c r="Y919" i="5" s="1"/>
  <c r="X535" i="5"/>
  <c r="Y535" i="5" s="1"/>
  <c r="X783" i="5"/>
  <c r="Y783" i="5" s="1"/>
  <c r="X854" i="5"/>
  <c r="Y854" i="5" s="1"/>
  <c r="X534" i="5"/>
  <c r="Y534" i="5" s="1"/>
  <c r="X173" i="5"/>
  <c r="Y173" i="5" s="1"/>
  <c r="X490" i="5"/>
  <c r="Y490" i="5" s="1"/>
  <c r="X234" i="5"/>
  <c r="Y234" i="5" s="1"/>
  <c r="X431" i="5"/>
  <c r="Y431" i="5" s="1"/>
  <c r="X654" i="5"/>
  <c r="Y654" i="5" s="1"/>
  <c r="X444" i="5"/>
  <c r="Y444" i="5" s="1"/>
  <c r="X107" i="5"/>
  <c r="Y107" i="5" s="1"/>
  <c r="X217" i="5"/>
  <c r="Y217" i="5" s="1"/>
  <c r="X440" i="5"/>
  <c r="Y440" i="5" s="1"/>
  <c r="X79" i="5"/>
  <c r="Y79" i="5" s="1"/>
  <c r="X713" i="5"/>
  <c r="Y713" i="5" s="1"/>
  <c r="X334" i="5"/>
  <c r="Y334" i="5" s="1"/>
  <c r="X78" i="5"/>
  <c r="Y78" i="5" s="1"/>
  <c r="X773" i="5"/>
  <c r="Y773" i="5" s="1"/>
  <c r="X924" i="5"/>
  <c r="Y924" i="5" s="1"/>
  <c r="X828" i="5"/>
  <c r="Y828" i="5" s="1"/>
  <c r="X508" i="5"/>
  <c r="Y508" i="5" s="1"/>
  <c r="X220" i="5"/>
  <c r="Y220" i="5" s="1"/>
  <c r="X971" i="5"/>
  <c r="Y971" i="5" s="1"/>
  <c r="X651" i="5"/>
  <c r="Y651" i="5" s="1"/>
  <c r="X546" i="5"/>
  <c r="Y546" i="5" s="1"/>
  <c r="X800" i="5"/>
  <c r="Y800" i="5" s="1"/>
  <c r="X472" i="5"/>
  <c r="Y472" i="5" s="1"/>
  <c r="X144" i="5"/>
  <c r="Y144" i="5" s="1"/>
  <c r="X360" i="5"/>
  <c r="Y360" i="5" s="1"/>
  <c r="X422" i="5"/>
  <c r="Y422" i="5" s="1"/>
  <c r="X67" i="5"/>
  <c r="Y67" i="5" s="1"/>
  <c r="X135" i="5"/>
  <c r="Y135" i="5" s="1"/>
  <c r="X158" i="5"/>
  <c r="Y158" i="5" s="1"/>
  <c r="X897" i="5"/>
  <c r="Y897" i="5" s="1"/>
  <c r="X238" i="5"/>
  <c r="Y238" i="5" s="1"/>
  <c r="X380" i="5"/>
  <c r="Y380" i="5" s="1"/>
  <c r="X386" i="5"/>
  <c r="Y386" i="5" s="1"/>
  <c r="X281" i="5"/>
  <c r="Y281" i="5" s="1"/>
  <c r="X264" i="5"/>
  <c r="Y264" i="5" s="1"/>
  <c r="X103" i="5"/>
  <c r="Y103" i="5" s="1"/>
  <c r="X294" i="5"/>
  <c r="Y294" i="5" s="1"/>
  <c r="X38" i="5"/>
  <c r="Y38" i="5" s="1"/>
  <c r="X29" i="5"/>
  <c r="Y29" i="5" s="1"/>
  <c r="X116" i="5"/>
  <c r="Y116" i="5" s="1"/>
  <c r="X803" i="5"/>
  <c r="Y803" i="5" s="1"/>
  <c r="X323" i="5"/>
  <c r="Y323" i="5" s="1"/>
  <c r="X570" i="5"/>
  <c r="Y570" i="5" s="1"/>
  <c r="X378" i="5"/>
  <c r="Y378" i="5" s="1"/>
  <c r="X433" i="5"/>
  <c r="Y433" i="5" s="1"/>
  <c r="X928" i="5"/>
  <c r="Y928" i="5" s="1"/>
  <c r="X199" i="5"/>
  <c r="Y199" i="5" s="1"/>
  <c r="X181" i="5"/>
  <c r="Y181" i="5" s="1"/>
  <c r="X268" i="5"/>
  <c r="Y268" i="5" s="1"/>
  <c r="X91" i="5"/>
  <c r="Y91" i="5" s="1"/>
  <c r="X777" i="5"/>
  <c r="Y777" i="5" s="1"/>
  <c r="X127" i="5"/>
  <c r="Y127" i="5" s="1"/>
  <c r="X799" i="5"/>
  <c r="Y799" i="5" s="1"/>
  <c r="X990" i="5"/>
  <c r="Y990" i="5" s="1"/>
  <c r="X606" i="5"/>
  <c r="Y606" i="5" s="1"/>
  <c r="X661" i="5"/>
  <c r="Y661" i="5" s="1"/>
  <c r="X940" i="5"/>
  <c r="Y940" i="5" s="1"/>
  <c r="X562" i="5"/>
  <c r="Y562" i="5" s="1"/>
  <c r="X393" i="5"/>
  <c r="Y393" i="5" s="1"/>
  <c r="X753" i="5"/>
  <c r="Y753" i="5" s="1"/>
  <c r="X392" i="5"/>
  <c r="Y392" i="5" s="1"/>
  <c r="X192" i="5"/>
  <c r="Y192" i="5" s="1"/>
  <c r="X941" i="5"/>
  <c r="Y941" i="5" s="1"/>
  <c r="X193" i="5"/>
  <c r="Y193" i="5" s="1"/>
  <c r="X727" i="5"/>
  <c r="Y727" i="5" s="1"/>
  <c r="X119" i="5"/>
  <c r="Y119" i="5" s="1"/>
  <c r="X335" i="5"/>
  <c r="Y335" i="5" s="1"/>
  <c r="X150" i="5"/>
  <c r="Y150" i="5" s="1"/>
  <c r="X781" i="5"/>
  <c r="Y781" i="5" s="1"/>
  <c r="X525" i="5"/>
  <c r="Y525" i="5" s="1"/>
  <c r="X484" i="5"/>
  <c r="Y484" i="5" s="1"/>
  <c r="X388" i="5"/>
  <c r="Y388" i="5" s="1"/>
  <c r="X755" i="5"/>
  <c r="Y755" i="5" s="1"/>
  <c r="X435" i="5"/>
  <c r="Y435" i="5" s="1"/>
  <c r="X339" i="5"/>
  <c r="Y339" i="5" s="1"/>
  <c r="X243" i="5"/>
  <c r="Y243" i="5" s="1"/>
  <c r="X353" i="5"/>
  <c r="Y353" i="5" s="1"/>
  <c r="X216" i="5"/>
  <c r="Y216" i="5" s="1"/>
  <c r="X439" i="5"/>
  <c r="Y439" i="5" s="1"/>
  <c r="X686" i="5"/>
  <c r="Y686" i="5" s="1"/>
  <c r="X933" i="5"/>
  <c r="Y933" i="5" s="1"/>
  <c r="X197" i="5"/>
  <c r="Y197" i="5" s="1"/>
  <c r="X747" i="5"/>
  <c r="Y747" i="5" s="1"/>
  <c r="X121" i="5"/>
  <c r="Y121" i="5" s="1"/>
  <c r="X664" i="5"/>
  <c r="Y664" i="5" s="1"/>
  <c r="X166" i="5"/>
  <c r="Y166" i="5" s="1"/>
  <c r="X605" i="5"/>
  <c r="Y605" i="5" s="1"/>
  <c r="X303" i="5"/>
  <c r="Y303" i="5" s="1"/>
  <c r="X718" i="5"/>
  <c r="Y718" i="5" s="1"/>
  <c r="X366" i="5"/>
  <c r="Y366" i="5" s="1"/>
  <c r="X110" i="5"/>
  <c r="Y110" i="5" s="1"/>
  <c r="X453" i="5"/>
  <c r="Y453" i="5" s="1"/>
  <c r="X540" i="5"/>
  <c r="Y540" i="5" s="1"/>
  <c r="X395" i="5"/>
  <c r="Y395" i="5" s="1"/>
  <c r="X978" i="5"/>
  <c r="Y978" i="5" s="1"/>
  <c r="X938" i="5"/>
  <c r="Y938" i="5" s="1"/>
  <c r="X832" i="5"/>
  <c r="Y832" i="5" s="1"/>
  <c r="X504" i="5"/>
  <c r="Y504" i="5" s="1"/>
  <c r="X176" i="5"/>
  <c r="Y176" i="5" s="1"/>
  <c r="X99" i="5"/>
  <c r="Y99" i="5" s="1"/>
  <c r="X369" i="5"/>
  <c r="Y369" i="5" s="1"/>
  <c r="X72" i="5"/>
  <c r="Y72" i="5" s="1"/>
  <c r="X359" i="5"/>
  <c r="Y359" i="5" s="1"/>
  <c r="X254" i="5"/>
  <c r="Y254" i="5" s="1"/>
  <c r="X857" i="5"/>
  <c r="Y857" i="5" s="1"/>
  <c r="X852" i="5"/>
  <c r="Y852" i="5" s="1"/>
  <c r="X180" i="5"/>
  <c r="Y180" i="5" s="1"/>
  <c r="X890" i="5"/>
  <c r="Y890" i="5" s="1"/>
  <c r="X538" i="5"/>
  <c r="Y538" i="5" s="1"/>
  <c r="X689" i="5"/>
  <c r="Y689" i="5" s="1"/>
  <c r="X401" i="5"/>
  <c r="Y401" i="5" s="1"/>
  <c r="X327" i="5"/>
  <c r="Y327" i="5" s="1"/>
  <c r="X784" i="5"/>
  <c r="Y784" i="5" s="1"/>
  <c r="X287" i="5"/>
  <c r="Y287" i="5" s="1"/>
  <c r="X350" i="5"/>
  <c r="Y350" i="5" s="1"/>
  <c r="X155" i="5"/>
  <c r="Y155" i="5" s="1"/>
  <c r="X626" i="5"/>
  <c r="Y626" i="5" s="1"/>
  <c r="X169" i="5"/>
  <c r="Y169" i="5" s="1"/>
  <c r="X888" i="5"/>
  <c r="Y888" i="5" s="1"/>
  <c r="X930" i="5"/>
  <c r="Y930" i="5" s="1"/>
  <c r="X663" i="5"/>
  <c r="Y663" i="5" s="1"/>
  <c r="X214" i="5"/>
  <c r="Y214" i="5" s="1"/>
  <c r="X653" i="5"/>
  <c r="Y653" i="5" s="1"/>
  <c r="X397" i="5"/>
  <c r="Y397" i="5" s="1"/>
  <c r="X900" i="5"/>
  <c r="Y900" i="5" s="1"/>
  <c r="X548" i="5"/>
  <c r="Y548" i="5" s="1"/>
  <c r="X979" i="5"/>
  <c r="Y979" i="5" s="1"/>
  <c r="X307" i="5"/>
  <c r="Y307" i="5" s="1"/>
  <c r="X842" i="5"/>
  <c r="Y842" i="5" s="1"/>
  <c r="X417" i="5"/>
  <c r="Y417" i="5" s="1"/>
  <c r="X776" i="5"/>
  <c r="Y776" i="5" s="1"/>
  <c r="X312" i="5"/>
  <c r="Y312" i="5" s="1"/>
  <c r="X719" i="5"/>
  <c r="Y719" i="5" s="1"/>
  <c r="X255" i="5"/>
  <c r="Y255" i="5" s="1"/>
  <c r="X414" i="5"/>
  <c r="Y414" i="5" s="1"/>
  <c r="X420" i="5"/>
  <c r="Y420" i="5" s="1"/>
  <c r="X311" i="5"/>
  <c r="Y311" i="5" s="1"/>
  <c r="X749" i="5"/>
  <c r="Y749" i="5" s="1"/>
  <c r="X493" i="5"/>
  <c r="Y493" i="5" s="1"/>
  <c r="X19" i="5"/>
  <c r="Y19" i="5" s="1"/>
  <c r="X912" i="5"/>
  <c r="Y912" i="5" s="1"/>
  <c r="X459" i="5"/>
  <c r="Y459" i="5" s="1"/>
  <c r="X174" i="5"/>
  <c r="Y174" i="5" s="1"/>
  <c r="X805" i="5"/>
  <c r="Y805" i="5" s="1"/>
  <c r="X604" i="5"/>
  <c r="Y604" i="5" s="1"/>
  <c r="X252" i="5"/>
  <c r="Y252" i="5" s="1"/>
  <c r="X299" i="5"/>
  <c r="Y299" i="5" s="1"/>
  <c r="X171" i="5"/>
  <c r="Y171" i="5" s="1"/>
  <c r="X482" i="5"/>
  <c r="Y482" i="5" s="1"/>
  <c r="X409" i="5"/>
  <c r="Y409" i="5" s="1"/>
  <c r="X943" i="5"/>
  <c r="Y943" i="5" s="1"/>
  <c r="X774" i="5"/>
  <c r="Y774" i="5" s="1"/>
  <c r="X227" i="5"/>
  <c r="Y227" i="5" s="1"/>
  <c r="X698" i="5"/>
  <c r="Y698" i="5" s="1"/>
  <c r="AC738" i="5" a="1"/>
  <c r="AC738" i="5" s="1"/>
  <c r="AB738" i="5"/>
  <c r="AD738" i="5"/>
  <c r="AB482" i="5"/>
  <c r="AD482" i="5"/>
  <c r="AC482" i="5" a="1"/>
  <c r="AC482" i="5" s="1"/>
  <c r="AB130" i="5"/>
  <c r="AD130" i="5"/>
  <c r="AC130" i="5" a="1"/>
  <c r="AC130" i="5" s="1"/>
  <c r="AB34" i="5"/>
  <c r="AD34" i="5"/>
  <c r="AC34" i="5" a="1"/>
  <c r="AC34" i="5" s="1"/>
  <c r="AD473" i="5"/>
  <c r="AB473" i="5"/>
  <c r="AC473" i="5" a="1"/>
  <c r="AC473" i="5" s="1"/>
  <c r="AB377" i="5"/>
  <c r="AD377" i="5"/>
  <c r="AC377" i="5" a="1"/>
  <c r="AC377" i="5" s="1"/>
  <c r="AB313" i="5"/>
  <c r="AC313" i="5" a="1"/>
  <c r="AC313" i="5" s="1"/>
  <c r="AD313" i="5"/>
  <c r="AB897" i="5"/>
  <c r="AD897" i="5"/>
  <c r="AC897" i="5" a="1"/>
  <c r="AC897" i="5" s="1"/>
  <c r="AB80" i="5"/>
  <c r="AD80" i="5"/>
  <c r="AC80" i="5" a="1"/>
  <c r="AC80" i="5" s="1"/>
  <c r="AB865" i="5"/>
  <c r="AD865" i="5"/>
  <c r="AC865" i="5" a="1"/>
  <c r="AC865" i="5" s="1"/>
  <c r="AB943" i="5"/>
  <c r="AD943" i="5"/>
  <c r="AC943" i="5" a="1"/>
  <c r="AC943" i="5" s="1"/>
  <c r="AB774" i="5"/>
  <c r="AD774" i="5"/>
  <c r="AC774" i="5" a="1"/>
  <c r="AC774" i="5" s="1"/>
  <c r="AD221" i="5"/>
  <c r="AB221" i="5"/>
  <c r="AC221" i="5" a="1"/>
  <c r="AC221" i="5" s="1"/>
  <c r="AB227" i="5"/>
  <c r="AD227" i="5"/>
  <c r="AC227" i="5" a="1"/>
  <c r="AC227" i="5" s="1"/>
  <c r="AB698" i="5"/>
  <c r="AD698" i="5"/>
  <c r="AC698" i="5" a="1"/>
  <c r="AC698" i="5" s="1"/>
  <c r="AD410" i="5"/>
  <c r="AB410" i="5"/>
  <c r="AC410" i="5" a="1"/>
  <c r="AC410" i="5" s="1"/>
  <c r="AB368" i="5"/>
  <c r="AD368" i="5"/>
  <c r="AC368" i="5" a="1"/>
  <c r="AC368" i="5" s="1"/>
  <c r="AD775" i="5"/>
  <c r="AC775" i="5" a="1"/>
  <c r="AC775" i="5" s="1"/>
  <c r="AB775" i="5"/>
  <c r="AB71" i="5"/>
  <c r="AD71" i="5"/>
  <c r="AC71" i="5" a="1"/>
  <c r="AC71" i="5" s="1"/>
  <c r="X793" i="5"/>
  <c r="Y793" i="5" s="1"/>
  <c r="AB903" i="5"/>
  <c r="AD903" i="5"/>
  <c r="AC903" i="5" a="1"/>
  <c r="AC903" i="5" s="1"/>
  <c r="AD295" i="5"/>
  <c r="AC295" i="5" a="1"/>
  <c r="AC295" i="5" s="1"/>
  <c r="AB295" i="5"/>
  <c r="AD767" i="5"/>
  <c r="AC767" i="5" a="1"/>
  <c r="AC767" i="5" s="1"/>
  <c r="AB767" i="5"/>
  <c r="X447" i="5"/>
  <c r="Y447" i="5" s="1"/>
  <c r="AD797" i="5"/>
  <c r="AC797" i="5" a="1"/>
  <c r="AC797" i="5" s="1"/>
  <c r="AB797" i="5"/>
  <c r="AB340" i="5"/>
  <c r="AD340" i="5"/>
  <c r="AC340" i="5" a="1"/>
  <c r="AC340" i="5" s="1"/>
  <c r="AB899" i="5"/>
  <c r="AD899" i="5"/>
  <c r="AC899" i="5" a="1"/>
  <c r="AC899" i="5" s="1"/>
  <c r="AB569" i="5"/>
  <c r="AD569" i="5"/>
  <c r="AC569" i="5" a="1"/>
  <c r="AC569" i="5" s="1"/>
  <c r="AD168" i="5"/>
  <c r="AB168" i="5"/>
  <c r="AC168" i="5" a="1"/>
  <c r="AC168" i="5" s="1"/>
  <c r="AB59" i="5"/>
  <c r="AD59" i="5"/>
  <c r="AC59" i="5" a="1"/>
  <c r="AC59" i="5" s="1"/>
  <c r="AD511" i="5"/>
  <c r="AB511" i="5"/>
  <c r="AC511" i="5" a="1"/>
  <c r="AC511" i="5" s="1"/>
  <c r="AB478" i="5"/>
  <c r="AD478" i="5"/>
  <c r="AC478" i="5" a="1"/>
  <c r="AC478" i="5" s="1"/>
  <c r="AB780" i="5"/>
  <c r="AD780" i="5"/>
  <c r="AC780" i="5" a="1"/>
  <c r="AC780" i="5" s="1"/>
  <c r="AB955" i="5"/>
  <c r="AC955" i="5" a="1"/>
  <c r="AC955" i="5" s="1"/>
  <c r="AD955" i="5"/>
  <c r="AB530" i="5"/>
  <c r="AD530" i="5"/>
  <c r="AC530" i="5" a="1"/>
  <c r="AC530" i="5" s="1"/>
  <c r="AB146" i="5"/>
  <c r="AD146" i="5"/>
  <c r="AC146" i="5" a="1"/>
  <c r="AC146" i="5" s="1"/>
  <c r="AB752" i="5"/>
  <c r="AD752" i="5"/>
  <c r="AC752" i="5" a="1"/>
  <c r="AC752" i="5" s="1"/>
  <c r="AD761" i="5"/>
  <c r="AC761" i="5" a="1"/>
  <c r="AC761" i="5" s="1"/>
  <c r="AB761" i="5"/>
  <c r="AB374" i="5"/>
  <c r="AD374" i="5"/>
  <c r="AC374" i="5" a="1"/>
  <c r="AC374" i="5" s="1"/>
  <c r="AB877" i="5"/>
  <c r="AD877" i="5"/>
  <c r="AC877" i="5" a="1"/>
  <c r="AC877" i="5" s="1"/>
  <c r="AB557" i="5"/>
  <c r="AD557" i="5"/>
  <c r="AC557" i="5" a="1"/>
  <c r="AC557" i="5" s="1"/>
  <c r="AD563" i="5"/>
  <c r="AB563" i="5"/>
  <c r="AC563" i="5" a="1"/>
  <c r="AC563" i="5" s="1"/>
  <c r="AB83" i="5"/>
  <c r="AD83" i="5"/>
  <c r="AC83" i="5" a="1"/>
  <c r="AC83" i="5" s="1"/>
  <c r="AC554" i="5" a="1"/>
  <c r="AC554" i="5" s="1"/>
  <c r="AB554" i="5"/>
  <c r="AD554" i="5"/>
  <c r="AB593" i="5"/>
  <c r="AD593" i="5"/>
  <c r="AC593" i="5" a="1"/>
  <c r="AC593" i="5" s="1"/>
  <c r="AB321" i="5"/>
  <c r="AC321" i="5" a="1"/>
  <c r="AC321" i="5" s="1"/>
  <c r="AD321" i="5"/>
  <c r="AB880" i="5"/>
  <c r="AD880" i="5"/>
  <c r="AC880" i="5" a="1"/>
  <c r="AC880" i="5" s="1"/>
  <c r="AB280" i="5"/>
  <c r="AD280" i="5"/>
  <c r="AC280" i="5" a="1"/>
  <c r="AC280" i="5" s="1"/>
  <c r="AD279" i="5"/>
  <c r="AC279" i="5" a="1"/>
  <c r="AC279" i="5" s="1"/>
  <c r="AB279" i="5"/>
  <c r="AB674" i="5"/>
  <c r="AD674" i="5"/>
  <c r="AC674" i="5" a="1"/>
  <c r="AC674" i="5" s="1"/>
  <c r="AB89" i="5"/>
  <c r="AD89" i="5"/>
  <c r="AC89" i="5" a="1"/>
  <c r="AC89" i="5" s="1"/>
  <c r="AC558" i="5" a="1"/>
  <c r="AC558" i="5" s="1"/>
  <c r="AB558" i="5"/>
  <c r="AD558" i="5"/>
  <c r="AB174" i="5"/>
  <c r="AD174" i="5"/>
  <c r="AC174" i="5" a="1"/>
  <c r="AC174" i="5" s="1"/>
  <c r="AB421" i="5"/>
  <c r="AC421" i="5" a="1"/>
  <c r="AC421" i="5" s="1"/>
  <c r="AD421" i="5"/>
  <c r="AC604" i="5" a="1"/>
  <c r="AC604" i="5" s="1"/>
  <c r="AB604" i="5"/>
  <c r="AD604" i="5"/>
  <c r="AB156" i="5"/>
  <c r="AD156" i="5"/>
  <c r="AC156" i="5" a="1"/>
  <c r="AC156" i="5" s="1"/>
  <c r="AD299" i="5"/>
  <c r="AC299" i="5" a="1"/>
  <c r="AC299" i="5" s="1"/>
  <c r="AB299" i="5"/>
  <c r="AB171" i="5"/>
  <c r="AD171" i="5"/>
  <c r="AC171" i="5" a="1"/>
  <c r="AC171" i="5" s="1"/>
  <c r="AD998" i="5"/>
  <c r="AC998" i="5" a="1"/>
  <c r="AC998" i="5" s="1"/>
  <c r="AB998" i="5"/>
  <c r="X870" i="5"/>
  <c r="Y870" i="5" s="1"/>
  <c r="AB806" i="5"/>
  <c r="AD806" i="5"/>
  <c r="AC806" i="5" a="1"/>
  <c r="AC806" i="5" s="1"/>
  <c r="AC614" i="5" a="1"/>
  <c r="AC614" i="5" s="1"/>
  <c r="AB614" i="5"/>
  <c r="AD614" i="5"/>
  <c r="X518" i="5"/>
  <c r="Y518" i="5" s="1"/>
  <c r="X230" i="5"/>
  <c r="Y230" i="5" s="1"/>
  <c r="AD166" i="5"/>
  <c r="AB166" i="5"/>
  <c r="AC166" i="5" a="1"/>
  <c r="AC166" i="5" s="1"/>
  <c r="AB957" i="5"/>
  <c r="AC957" i="5" a="1"/>
  <c r="AC957" i="5" s="1"/>
  <c r="AD957" i="5"/>
  <c r="X893" i="5"/>
  <c r="Y893" i="5" s="1"/>
  <c r="X669" i="5"/>
  <c r="Y669" i="5" s="1"/>
  <c r="AB605" i="5"/>
  <c r="AD605" i="5"/>
  <c r="AC605" i="5" a="1"/>
  <c r="AC605" i="5" s="1"/>
  <c r="AB509" i="5"/>
  <c r="AD509" i="5"/>
  <c r="AC509" i="5" a="1"/>
  <c r="AC509" i="5" s="1"/>
  <c r="X413" i="5"/>
  <c r="Y413" i="5" s="1"/>
  <c r="AB916" i="5"/>
  <c r="AD916" i="5"/>
  <c r="AC916" i="5" a="1"/>
  <c r="AC916" i="5" s="1"/>
  <c r="AB820" i="5"/>
  <c r="AD820" i="5"/>
  <c r="AC820" i="5" a="1"/>
  <c r="AC820" i="5" s="1"/>
  <c r="X660" i="5"/>
  <c r="Y660" i="5" s="1"/>
  <c r="X308" i="5"/>
  <c r="Y308" i="5" s="1"/>
  <c r="AB995" i="5"/>
  <c r="AD995" i="5"/>
  <c r="AC995" i="5" a="1"/>
  <c r="AC995" i="5" s="1"/>
  <c r="AD803" i="5"/>
  <c r="AC803" i="5" a="1"/>
  <c r="AC803" i="5" s="1"/>
  <c r="AB803" i="5"/>
  <c r="X739" i="5"/>
  <c r="Y739" i="5" s="1"/>
  <c r="X451" i="5"/>
  <c r="Y451" i="5" s="1"/>
  <c r="AD355" i="5"/>
  <c r="AB355" i="5"/>
  <c r="AC355" i="5" a="1"/>
  <c r="AC355" i="5" s="1"/>
  <c r="X259" i="5"/>
  <c r="Y259" i="5" s="1"/>
  <c r="AB131" i="5"/>
  <c r="AD131" i="5"/>
  <c r="AC131" i="5" a="1"/>
  <c r="AC131" i="5" s="1"/>
  <c r="AB762" i="5"/>
  <c r="AD762" i="5"/>
  <c r="AC762" i="5" a="1"/>
  <c r="AC762" i="5" s="1"/>
  <c r="AB186" i="5"/>
  <c r="AD186" i="5"/>
  <c r="AC186" i="5" a="1"/>
  <c r="AC186" i="5" s="1"/>
  <c r="X90" i="5"/>
  <c r="Y90" i="5" s="1"/>
  <c r="AB26" i="5"/>
  <c r="AD26" i="5"/>
  <c r="AC26" i="5" a="1"/>
  <c r="AC26" i="5" s="1"/>
  <c r="AB641" i="5"/>
  <c r="AC641" i="5" a="1"/>
  <c r="AC641" i="5" s="1"/>
  <c r="AD641" i="5"/>
  <c r="AB537" i="5"/>
  <c r="AC537" i="5" a="1"/>
  <c r="AC537" i="5" s="1"/>
  <c r="AD537" i="5"/>
  <c r="X465" i="5"/>
  <c r="Y465" i="5" s="1"/>
  <c r="AD305" i="5"/>
  <c r="AC305" i="5" a="1"/>
  <c r="AC305" i="5" s="1"/>
  <c r="AB305" i="5"/>
  <c r="X145" i="5"/>
  <c r="Y145" i="5" s="1"/>
  <c r="X881" i="5"/>
  <c r="Y881" i="5" s="1"/>
  <c r="AD960" i="5"/>
  <c r="AB960" i="5"/>
  <c r="AC960" i="5" a="1"/>
  <c r="AC960" i="5" s="1"/>
  <c r="X856" i="5"/>
  <c r="Y856" i="5" s="1"/>
  <c r="AC624" i="5" a="1"/>
  <c r="AC624" i="5" s="1"/>
  <c r="AB624" i="5"/>
  <c r="AD624" i="5"/>
  <c r="X496" i="5"/>
  <c r="Y496" i="5" s="1"/>
  <c r="AB432" i="5"/>
  <c r="AD432" i="5"/>
  <c r="AC432" i="5" a="1"/>
  <c r="AC432" i="5" s="1"/>
  <c r="X104" i="5"/>
  <c r="Y104" i="5" s="1"/>
  <c r="X921" i="5"/>
  <c r="Y921" i="5" s="1"/>
  <c r="X679" i="5"/>
  <c r="Y679" i="5" s="1"/>
  <c r="AB263" i="5"/>
  <c r="AD263" i="5"/>
  <c r="AC263" i="5" a="1"/>
  <c r="AC263" i="5" s="1"/>
  <c r="AC383" i="5" a="1"/>
  <c r="AC383" i="5" s="1"/>
  <c r="AB383" i="5"/>
  <c r="AD383" i="5"/>
  <c r="X702" i="5"/>
  <c r="Y702" i="5" s="1"/>
  <c r="X446" i="5"/>
  <c r="Y446" i="5" s="1"/>
  <c r="X565" i="5"/>
  <c r="Y565" i="5" s="1"/>
  <c r="AB268" i="5"/>
  <c r="AD268" i="5"/>
  <c r="AC268" i="5" a="1"/>
  <c r="AC268" i="5" s="1"/>
  <c r="AB658" i="5"/>
  <c r="AD658" i="5"/>
  <c r="AC658" i="5" a="1"/>
  <c r="AC658" i="5" s="1"/>
  <c r="AB457" i="5"/>
  <c r="AD457" i="5"/>
  <c r="AC457" i="5" a="1"/>
  <c r="AC457" i="5" s="1"/>
  <c r="X105" i="5"/>
  <c r="Y105" i="5" s="1"/>
  <c r="AB41" i="5"/>
  <c r="AD41" i="5"/>
  <c r="AC41" i="5" a="1"/>
  <c r="AC41" i="5" s="1"/>
  <c r="X720" i="5"/>
  <c r="Y720" i="5" s="1"/>
  <c r="AD777" i="5"/>
  <c r="AC777" i="5" a="1"/>
  <c r="AC777" i="5" s="1"/>
  <c r="AB777" i="5"/>
  <c r="X511" i="5"/>
  <c r="Y511" i="5" s="1"/>
  <c r="AD799" i="5"/>
  <c r="AC799" i="5" a="1"/>
  <c r="AC799" i="5" s="1"/>
  <c r="AB799" i="5"/>
  <c r="AD994" i="5"/>
  <c r="AC994" i="5" a="1"/>
  <c r="AC994" i="5" s="1"/>
  <c r="AB994" i="5"/>
  <c r="X926" i="5"/>
  <c r="Y926" i="5" s="1"/>
  <c r="X542" i="5"/>
  <c r="Y542" i="5" s="1"/>
  <c r="AB318" i="5"/>
  <c r="AD318" i="5"/>
  <c r="AC318" i="5" a="1"/>
  <c r="AC318" i="5" s="1"/>
  <c r="X222" i="5"/>
  <c r="Y222" i="5" s="1"/>
  <c r="AB158" i="5"/>
  <c r="AD158" i="5"/>
  <c r="AC158" i="5" a="1"/>
  <c r="AC158" i="5" s="1"/>
  <c r="X949" i="5"/>
  <c r="Y949" i="5" s="1"/>
  <c r="AD789" i="5"/>
  <c r="AB789" i="5"/>
  <c r="AC789" i="5" a="1"/>
  <c r="AC789" i="5" s="1"/>
  <c r="AB693" i="5"/>
  <c r="AC693" i="5" a="1"/>
  <c r="AC693" i="5" s="1"/>
  <c r="AD693" i="5"/>
  <c r="X501" i="5"/>
  <c r="Y501" i="5" s="1"/>
  <c r="X405" i="5"/>
  <c r="Y405" i="5" s="1"/>
  <c r="X309" i="5"/>
  <c r="Y309" i="5" s="1"/>
  <c r="AB85" i="5"/>
  <c r="AD85" i="5"/>
  <c r="AC85" i="5" a="1"/>
  <c r="AC85" i="5" s="1"/>
  <c r="X876" i="5"/>
  <c r="Y876" i="5" s="1"/>
  <c r="AC620" i="5" a="1"/>
  <c r="AC620" i="5" s="1"/>
  <c r="AB620" i="5"/>
  <c r="AD620" i="5"/>
  <c r="X524" i="5"/>
  <c r="Y524" i="5" s="1"/>
  <c r="AB460" i="5"/>
  <c r="AD460" i="5"/>
  <c r="AC460" i="5" a="1"/>
  <c r="AC460" i="5" s="1"/>
  <c r="X172" i="5"/>
  <c r="Y172" i="5" s="1"/>
  <c r="AB108" i="5"/>
  <c r="AD108" i="5"/>
  <c r="AC108" i="5" a="1"/>
  <c r="AC108" i="5" s="1"/>
  <c r="AD986" i="5"/>
  <c r="AC986" i="5" a="1"/>
  <c r="AC986" i="5" s="1"/>
  <c r="AB986" i="5"/>
  <c r="AB923" i="5"/>
  <c r="AD923" i="5"/>
  <c r="AC923" i="5" a="1"/>
  <c r="AC923" i="5" s="1"/>
  <c r="X827" i="5"/>
  <c r="Y827" i="5" s="1"/>
  <c r="AB699" i="5"/>
  <c r="AC699" i="5" a="1"/>
  <c r="AC699" i="5" s="1"/>
  <c r="AD699" i="5"/>
  <c r="X411" i="5"/>
  <c r="Y411" i="5" s="1"/>
  <c r="X315" i="5"/>
  <c r="Y315" i="5" s="1"/>
  <c r="X251" i="5"/>
  <c r="Y251" i="5" s="1"/>
  <c r="AB27" i="5"/>
  <c r="AD27" i="5"/>
  <c r="AC27" i="5" a="1"/>
  <c r="AC27" i="5" s="1"/>
  <c r="X850" i="5"/>
  <c r="Y850" i="5" s="1"/>
  <c r="X786" i="5"/>
  <c r="Y786" i="5" s="1"/>
  <c r="X498" i="5"/>
  <c r="Y498" i="5" s="1"/>
  <c r="AB434" i="5"/>
  <c r="AD434" i="5"/>
  <c r="AC434" i="5" a="1"/>
  <c r="AC434" i="5" s="1"/>
  <c r="X210" i="5"/>
  <c r="Y210" i="5" s="1"/>
  <c r="X673" i="5"/>
  <c r="Y673" i="5" s="1"/>
  <c r="AB425" i="5"/>
  <c r="AD425" i="5"/>
  <c r="AC425" i="5" a="1"/>
  <c r="AC425" i="5" s="1"/>
  <c r="X329" i="5"/>
  <c r="Y329" i="5" s="1"/>
  <c r="AD265" i="5"/>
  <c r="AB265" i="5"/>
  <c r="AC265" i="5" a="1"/>
  <c r="AC265" i="5" s="1"/>
  <c r="AD970" i="5"/>
  <c r="AC970" i="5" a="1"/>
  <c r="AC970" i="5" s="1"/>
  <c r="AB970" i="5"/>
  <c r="AD753" i="5"/>
  <c r="AC753" i="5" a="1"/>
  <c r="AC753" i="5" s="1"/>
  <c r="AB753" i="5"/>
  <c r="AB848" i="5"/>
  <c r="AD848" i="5"/>
  <c r="AC848" i="5" a="1"/>
  <c r="AC848" i="5" s="1"/>
  <c r="AB320" i="5"/>
  <c r="AD320" i="5"/>
  <c r="AC320" i="5" a="1"/>
  <c r="AC320" i="5" s="1"/>
  <c r="X128" i="5"/>
  <c r="Y128" i="5" s="1"/>
  <c r="AB64" i="5"/>
  <c r="AD64" i="5"/>
  <c r="AC64" i="5" a="1"/>
  <c r="AC64" i="5" s="1"/>
  <c r="AD833" i="5"/>
  <c r="AB833" i="5"/>
  <c r="AC833" i="5" a="1"/>
  <c r="AC833" i="5" s="1"/>
  <c r="X991" i="5"/>
  <c r="Y991" i="5" s="1"/>
  <c r="AD927" i="5"/>
  <c r="AB927" i="5"/>
  <c r="AC927" i="5" a="1"/>
  <c r="AC927" i="5" s="1"/>
  <c r="AB406" i="5"/>
  <c r="AD406" i="5"/>
  <c r="AC406" i="5" a="1"/>
  <c r="AC406" i="5" s="1"/>
  <c r="X205" i="5"/>
  <c r="Y205" i="5" s="1"/>
  <c r="AB109" i="5"/>
  <c r="AD109" i="5"/>
  <c r="AC109" i="5" a="1"/>
  <c r="AC109" i="5" s="1"/>
  <c r="AB932" i="5"/>
  <c r="AC932" i="5" a="1"/>
  <c r="AC932" i="5" s="1"/>
  <c r="AD932" i="5"/>
  <c r="X644" i="5"/>
  <c r="Y644" i="5" s="1"/>
  <c r="AD787" i="5"/>
  <c r="AB787" i="5"/>
  <c r="AC787" i="5" a="1"/>
  <c r="AC787" i="5" s="1"/>
  <c r="X211" i="5"/>
  <c r="Y211" i="5" s="1"/>
  <c r="AB147" i="5"/>
  <c r="AD147" i="5"/>
  <c r="AC147" i="5" a="1"/>
  <c r="AC147" i="5" s="1"/>
  <c r="X682" i="5"/>
  <c r="Y682" i="5" s="1"/>
  <c r="AD97" i="5"/>
  <c r="AB97" i="5"/>
  <c r="AC97" i="5" a="1"/>
  <c r="AC97" i="5" s="1"/>
  <c r="X944" i="5"/>
  <c r="Y944" i="5" s="1"/>
  <c r="AB448" i="5"/>
  <c r="AD448" i="5"/>
  <c r="AC448" i="5" a="1"/>
  <c r="AC448" i="5" s="1"/>
  <c r="X761" i="5"/>
  <c r="Y761" i="5" s="1"/>
  <c r="X471" i="5"/>
  <c r="Y471" i="5" s="1"/>
  <c r="X512" i="5"/>
  <c r="Y512" i="5" s="1"/>
  <c r="AB184" i="5"/>
  <c r="AD184" i="5"/>
  <c r="AC184" i="5" a="1"/>
  <c r="AC184" i="5" s="1"/>
  <c r="X983" i="5"/>
  <c r="Y983" i="5" s="1"/>
  <c r="X855" i="5"/>
  <c r="Y855" i="5" s="1"/>
  <c r="X599" i="5"/>
  <c r="Y599" i="5" s="1"/>
  <c r="AB87" i="5"/>
  <c r="AD87" i="5"/>
  <c r="AC87" i="5" a="1"/>
  <c r="AC87" i="5" s="1"/>
  <c r="X399" i="5"/>
  <c r="Y399" i="5" s="1"/>
  <c r="X985" i="5"/>
  <c r="Y985" i="5" s="1"/>
  <c r="AB918" i="5"/>
  <c r="AD918" i="5"/>
  <c r="AC918" i="5" a="1"/>
  <c r="AC918" i="5" s="1"/>
  <c r="AB822" i="5"/>
  <c r="AD822" i="5"/>
  <c r="AC822" i="5" a="1"/>
  <c r="AC822" i="5" s="1"/>
  <c r="AD726" i="5"/>
  <c r="AB726" i="5"/>
  <c r="AC726" i="5" a="1"/>
  <c r="AC726" i="5" s="1"/>
  <c r="X342" i="5"/>
  <c r="Y342" i="5" s="1"/>
  <c r="AD278" i="5"/>
  <c r="AB278" i="5"/>
  <c r="AC278" i="5" a="1"/>
  <c r="AC278" i="5" s="1"/>
  <c r="X86" i="5"/>
  <c r="Y86" i="5" s="1"/>
  <c r="AB22" i="5"/>
  <c r="AD22" i="5"/>
  <c r="AC22" i="5" a="1"/>
  <c r="AC22" i="5" s="1"/>
  <c r="AB781" i="5"/>
  <c r="AC781" i="5" a="1"/>
  <c r="AC781" i="5" s="1"/>
  <c r="AD781" i="5"/>
  <c r="X621" i="5"/>
  <c r="Y621" i="5" s="1"/>
  <c r="AB525" i="5"/>
  <c r="AD525" i="5"/>
  <c r="AC525" i="5" a="1"/>
  <c r="AC525" i="5" s="1"/>
  <c r="X461" i="5"/>
  <c r="Y461" i="5" s="1"/>
  <c r="AD365" i="5"/>
  <c r="AC365" i="5" a="1"/>
  <c r="AC365" i="5" s="1"/>
  <c r="AB365" i="5"/>
  <c r="X269" i="5"/>
  <c r="Y269" i="5" s="1"/>
  <c r="AB996" i="5"/>
  <c r="AC996" i="5" a="1"/>
  <c r="AC996" i="5" s="1"/>
  <c r="AD996" i="5"/>
  <c r="AB868" i="5"/>
  <c r="AD868" i="5"/>
  <c r="AC868" i="5" a="1"/>
  <c r="AC868" i="5" s="1"/>
  <c r="X772" i="5"/>
  <c r="Y772" i="5" s="1"/>
  <c r="AB324" i="5"/>
  <c r="AD324" i="5"/>
  <c r="AC324" i="5" a="1"/>
  <c r="AC324" i="5" s="1"/>
  <c r="AB228" i="5"/>
  <c r="AD228" i="5"/>
  <c r="AC228" i="5" a="1"/>
  <c r="AC228" i="5" s="1"/>
  <c r="X132" i="5"/>
  <c r="Y132" i="5" s="1"/>
  <c r="AB68" i="5"/>
  <c r="AD68" i="5"/>
  <c r="AC68" i="5" a="1"/>
  <c r="AC68" i="5" s="1"/>
  <c r="X915" i="5"/>
  <c r="Y915" i="5" s="1"/>
  <c r="AD755" i="5"/>
  <c r="AC755" i="5" a="1"/>
  <c r="AC755" i="5" s="1"/>
  <c r="AB755" i="5"/>
  <c r="X563" i="5"/>
  <c r="Y563" i="5" s="1"/>
  <c r="AB435" i="5"/>
  <c r="AD435" i="5"/>
  <c r="AC435" i="5" a="1"/>
  <c r="AC435" i="5" s="1"/>
  <c r="AB371" i="5"/>
  <c r="AD371" i="5"/>
  <c r="AC371" i="5" a="1"/>
  <c r="AC371" i="5" s="1"/>
  <c r="AD275" i="5"/>
  <c r="AC275" i="5" a="1"/>
  <c r="AC275" i="5" s="1"/>
  <c r="AB275" i="5"/>
  <c r="X906" i="5"/>
  <c r="Y906" i="5" s="1"/>
  <c r="AB810" i="5"/>
  <c r="AD810" i="5"/>
  <c r="AC810" i="5" a="1"/>
  <c r="AC810" i="5" s="1"/>
  <c r="X618" i="5"/>
  <c r="Y618" i="5" s="1"/>
  <c r="X362" i="5"/>
  <c r="Y362" i="5" s="1"/>
  <c r="X106" i="5"/>
  <c r="Y106" i="5" s="1"/>
  <c r="AB42" i="5"/>
  <c r="AD42" i="5"/>
  <c r="AC42" i="5" a="1"/>
  <c r="AC42" i="5" s="1"/>
  <c r="AB657" i="5"/>
  <c r="AC657" i="5" a="1"/>
  <c r="AC657" i="5" s="1"/>
  <c r="AD657" i="5"/>
  <c r="AD553" i="5"/>
  <c r="AB553" i="5"/>
  <c r="AC553" i="5" a="1"/>
  <c r="AC553" i="5" s="1"/>
  <c r="X481" i="5"/>
  <c r="Y481" i="5" s="1"/>
  <c r="X289" i="5"/>
  <c r="Y289" i="5" s="1"/>
  <c r="AB977" i="5"/>
  <c r="AD977" i="5"/>
  <c r="AC977" i="5" a="1"/>
  <c r="AC977" i="5" s="1"/>
  <c r="X984" i="5"/>
  <c r="Y984" i="5" s="1"/>
  <c r="AB744" i="5"/>
  <c r="AD744" i="5"/>
  <c r="AC744" i="5" a="1"/>
  <c r="AC744" i="5" s="1"/>
  <c r="X544" i="5"/>
  <c r="Y544" i="5" s="1"/>
  <c r="X416" i="5"/>
  <c r="Y416" i="5" s="1"/>
  <c r="X56" i="5"/>
  <c r="Y56" i="5" s="1"/>
  <c r="X887" i="5"/>
  <c r="Y887" i="5" s="1"/>
  <c r="AB695" i="5"/>
  <c r="AC695" i="5" a="1"/>
  <c r="AC695" i="5" s="1"/>
  <c r="AD695" i="5"/>
  <c r="X559" i="5"/>
  <c r="Y559" i="5" s="1"/>
  <c r="X143" i="5"/>
  <c r="Y143" i="5" s="1"/>
  <c r="AB430" i="5"/>
  <c r="AD430" i="5"/>
  <c r="AC430" i="5" a="1"/>
  <c r="AC430" i="5" s="1"/>
  <c r="AB133" i="5"/>
  <c r="AD133" i="5"/>
  <c r="AC133" i="5" a="1"/>
  <c r="AC133" i="5" s="1"/>
  <c r="AD235" i="5"/>
  <c r="AB235" i="5"/>
  <c r="AC235" i="5" a="1"/>
  <c r="AC235" i="5" s="1"/>
  <c r="X642" i="5"/>
  <c r="Y642" i="5" s="1"/>
  <c r="X418" i="5"/>
  <c r="Y418" i="5" s="1"/>
  <c r="AB185" i="5"/>
  <c r="AD185" i="5"/>
  <c r="AC185" i="5" a="1"/>
  <c r="AC185" i="5" s="1"/>
  <c r="X57" i="5"/>
  <c r="Y57" i="5" s="1"/>
  <c r="AB696" i="5"/>
  <c r="AD696" i="5"/>
  <c r="AC696" i="5" a="1"/>
  <c r="AC696" i="5" s="1"/>
  <c r="AB376" i="5"/>
  <c r="AD376" i="5"/>
  <c r="AC376" i="5" a="1"/>
  <c r="AC376" i="5" s="1"/>
  <c r="AB175" i="5"/>
  <c r="AD175" i="5"/>
  <c r="AC175" i="5" a="1"/>
  <c r="AC175" i="5" s="1"/>
  <c r="AB591" i="5"/>
  <c r="AD591" i="5"/>
  <c r="AC591" i="5" a="1"/>
  <c r="AC591" i="5" s="1"/>
  <c r="X878" i="5"/>
  <c r="Y878" i="5" s="1"/>
  <c r="X782" i="5"/>
  <c r="Y782" i="5" s="1"/>
  <c r="AC622" i="5" a="1"/>
  <c r="AC622" i="5" s="1"/>
  <c r="AB622" i="5"/>
  <c r="AD622" i="5"/>
  <c r="X526" i="5"/>
  <c r="Y526" i="5" s="1"/>
  <c r="AB462" i="5"/>
  <c r="AD462" i="5"/>
  <c r="AC462" i="5" a="1"/>
  <c r="AC462" i="5" s="1"/>
  <c r="X965" i="5"/>
  <c r="Y965" i="5" s="1"/>
  <c r="X869" i="5"/>
  <c r="Y869" i="5" s="1"/>
  <c r="X677" i="5"/>
  <c r="Y677" i="5" s="1"/>
  <c r="AB613" i="5"/>
  <c r="AD613" i="5"/>
  <c r="AC613" i="5" a="1"/>
  <c r="AC613" i="5" s="1"/>
  <c r="AB485" i="5"/>
  <c r="AD485" i="5"/>
  <c r="AC485" i="5" a="1"/>
  <c r="AC485" i="5" s="1"/>
  <c r="X389" i="5"/>
  <c r="Y389" i="5" s="1"/>
  <c r="AD325" i="5"/>
  <c r="AC325" i="5" a="1"/>
  <c r="AC325" i="5" s="1"/>
  <c r="AB325" i="5"/>
  <c r="AB229" i="5"/>
  <c r="AD229" i="5"/>
  <c r="AC229" i="5" a="1"/>
  <c r="AC229" i="5" s="1"/>
  <c r="X988" i="5"/>
  <c r="Y988" i="5" s="1"/>
  <c r="X732" i="5"/>
  <c r="Y732" i="5" s="1"/>
  <c r="AD316" i="5"/>
  <c r="AB316" i="5"/>
  <c r="AC316" i="5" a="1"/>
  <c r="AC316" i="5" s="1"/>
  <c r="X124" i="5"/>
  <c r="Y124" i="5" s="1"/>
  <c r="AB60" i="5"/>
  <c r="AD60" i="5"/>
  <c r="AC60" i="5" a="1"/>
  <c r="AC60" i="5" s="1"/>
  <c r="X843" i="5"/>
  <c r="Y843" i="5" s="1"/>
  <c r="X779" i="5"/>
  <c r="Y779" i="5" s="1"/>
  <c r="AB555" i="5"/>
  <c r="AD555" i="5"/>
  <c r="AC555" i="5" a="1"/>
  <c r="AC555" i="5" s="1"/>
  <c r="X491" i="5"/>
  <c r="Y491" i="5" s="1"/>
  <c r="X363" i="5"/>
  <c r="Y363" i="5" s="1"/>
  <c r="X267" i="5"/>
  <c r="Y267" i="5" s="1"/>
  <c r="AB898" i="5"/>
  <c r="AD898" i="5"/>
  <c r="AC898" i="5" a="1"/>
  <c r="AC898" i="5" s="1"/>
  <c r="X802" i="5"/>
  <c r="Y802" i="5" s="1"/>
  <c r="X738" i="5"/>
  <c r="Y738" i="5" s="1"/>
  <c r="X290" i="5"/>
  <c r="Y290" i="5" s="1"/>
  <c r="AB194" i="5"/>
  <c r="AD194" i="5"/>
  <c r="AC194" i="5" a="1"/>
  <c r="AC194" i="5" s="1"/>
  <c r="X98" i="5"/>
  <c r="Y98" i="5" s="1"/>
  <c r="X34" i="5"/>
  <c r="Y34" i="5" s="1"/>
  <c r="AB649" i="5"/>
  <c r="AC649" i="5" a="1"/>
  <c r="AC649" i="5" s="1"/>
  <c r="AD649" i="5"/>
  <c r="AB545" i="5"/>
  <c r="AC545" i="5" a="1"/>
  <c r="AC545" i="5" s="1"/>
  <c r="AD545" i="5"/>
  <c r="X473" i="5"/>
  <c r="Y473" i="5" s="1"/>
  <c r="X377" i="5"/>
  <c r="Y377" i="5" s="1"/>
  <c r="AB153" i="5"/>
  <c r="AD153" i="5"/>
  <c r="AC153" i="5" a="1"/>
  <c r="AC153" i="5" s="1"/>
  <c r="X976" i="5"/>
  <c r="Y976" i="5" s="1"/>
  <c r="AB904" i="5"/>
  <c r="AD904" i="5"/>
  <c r="AC904" i="5" a="1"/>
  <c r="AC904" i="5" s="1"/>
  <c r="X632" i="5"/>
  <c r="Y632" i="5" s="1"/>
  <c r="AC568" i="5" a="1"/>
  <c r="AC568" i="5" s="1"/>
  <c r="AB568" i="5"/>
  <c r="AD568" i="5"/>
  <c r="X304" i="5"/>
  <c r="Y304" i="5" s="1"/>
  <c r="AD240" i="5"/>
  <c r="AB240" i="5"/>
  <c r="AC240" i="5" a="1"/>
  <c r="AC240" i="5" s="1"/>
  <c r="X48" i="5"/>
  <c r="Y48" i="5" s="1"/>
  <c r="X865" i="5"/>
  <c r="Y865" i="5" s="1"/>
  <c r="AB911" i="5"/>
  <c r="AD911" i="5"/>
  <c r="AC911" i="5" a="1"/>
  <c r="AC911" i="5" s="1"/>
  <c r="X847" i="5"/>
  <c r="Y847" i="5" s="1"/>
  <c r="AB655" i="5"/>
  <c r="AC655" i="5" a="1"/>
  <c r="AC655" i="5" s="1"/>
  <c r="AD655" i="5"/>
  <c r="X239" i="5"/>
  <c r="Y239" i="5" s="1"/>
  <c r="X189" i="5"/>
  <c r="Y189" i="5" s="1"/>
  <c r="AD61" i="5"/>
  <c r="AB61" i="5"/>
  <c r="AC61" i="5" a="1"/>
  <c r="AC61" i="5" s="1"/>
  <c r="X692" i="5"/>
  <c r="Y692" i="5" s="1"/>
  <c r="AB372" i="5"/>
  <c r="AD372" i="5"/>
  <c r="AC372" i="5" a="1"/>
  <c r="AC372" i="5" s="1"/>
  <c r="X666" i="5"/>
  <c r="Y666" i="5" s="1"/>
  <c r="X410" i="5"/>
  <c r="Y410" i="5" s="1"/>
  <c r="AD337" i="5"/>
  <c r="AB337" i="5"/>
  <c r="AC337" i="5" a="1"/>
  <c r="AC337" i="5" s="1"/>
  <c r="X113" i="5"/>
  <c r="Y113" i="5" s="1"/>
  <c r="AB49" i="5"/>
  <c r="AD49" i="5"/>
  <c r="AC49" i="5" a="1"/>
  <c r="AC49" i="5" s="1"/>
  <c r="X688" i="5"/>
  <c r="Y688" i="5" s="1"/>
  <c r="X775" i="5"/>
  <c r="Y775" i="5" s="1"/>
  <c r="X39" i="5"/>
  <c r="Y39" i="5" s="1"/>
  <c r="AD200" i="5"/>
  <c r="AB200" i="5"/>
  <c r="AC200" i="5" a="1"/>
  <c r="AC200" i="5" s="1"/>
  <c r="AD962" i="5"/>
  <c r="AC962" i="5" a="1"/>
  <c r="AC962" i="5" s="1"/>
  <c r="AB962" i="5"/>
  <c r="X968" i="5"/>
  <c r="Y968" i="5" s="1"/>
  <c r="X903" i="5"/>
  <c r="Y903" i="5" s="1"/>
  <c r="AD701" i="5"/>
  <c r="AC701" i="5" a="1"/>
  <c r="AC701" i="5" s="1"/>
  <c r="AB701" i="5"/>
  <c r="AB93" i="5"/>
  <c r="AD93" i="5"/>
  <c r="AC93" i="5" a="1"/>
  <c r="AC93" i="5" s="1"/>
  <c r="AB244" i="5"/>
  <c r="AD244" i="5"/>
  <c r="AC244" i="5" a="1"/>
  <c r="AC244" i="5" s="1"/>
  <c r="AD835" i="5"/>
  <c r="AC835" i="5" a="1"/>
  <c r="AC835" i="5" s="1"/>
  <c r="AB835" i="5"/>
  <c r="AB579" i="5"/>
  <c r="AD579" i="5"/>
  <c r="AC579" i="5" a="1"/>
  <c r="AC579" i="5" s="1"/>
  <c r="AB291" i="5"/>
  <c r="AC291" i="5" a="1"/>
  <c r="AC291" i="5" s="1"/>
  <c r="AD291" i="5"/>
  <c r="AD442" i="5"/>
  <c r="AB442" i="5"/>
  <c r="AC442" i="5" a="1"/>
  <c r="AC442" i="5" s="1"/>
  <c r="AD921" i="5"/>
  <c r="AB921" i="5"/>
  <c r="AC921" i="5" a="1"/>
  <c r="AC921" i="5" s="1"/>
  <c r="AB638" i="5"/>
  <c r="AD638" i="5"/>
  <c r="AC638" i="5" a="1"/>
  <c r="AC638" i="5" s="1"/>
  <c r="AD213" i="5"/>
  <c r="AB213" i="5"/>
  <c r="AC213" i="5" a="1"/>
  <c r="AC213" i="5" s="1"/>
  <c r="AB63" i="5"/>
  <c r="AD63" i="5"/>
  <c r="AC63" i="5" a="1"/>
  <c r="AC63" i="5" s="1"/>
  <c r="AB734" i="5"/>
  <c r="AC734" i="5" a="1"/>
  <c r="AC734" i="5" s="1"/>
  <c r="AD734" i="5"/>
  <c r="AB405" i="5"/>
  <c r="AD405" i="5"/>
  <c r="AC405" i="5" a="1"/>
  <c r="AC405" i="5" s="1"/>
  <c r="AC952" i="5" a="1"/>
  <c r="AC952" i="5" s="1"/>
  <c r="AB952" i="5"/>
  <c r="AD952" i="5"/>
  <c r="AC399" i="5" a="1"/>
  <c r="AC399" i="5" s="1"/>
  <c r="AB399" i="5"/>
  <c r="AD399" i="5"/>
  <c r="AB758" i="5"/>
  <c r="AD758" i="5"/>
  <c r="AC758" i="5" a="1"/>
  <c r="AC758" i="5" s="1"/>
  <c r="AD461" i="5"/>
  <c r="AB461" i="5"/>
  <c r="AC461" i="5" a="1"/>
  <c r="AC461" i="5" s="1"/>
  <c r="AB746" i="5"/>
  <c r="AD746" i="5"/>
  <c r="AC746" i="5" a="1"/>
  <c r="AC746" i="5" s="1"/>
  <c r="AB298" i="5"/>
  <c r="AD298" i="5"/>
  <c r="AC298" i="5" a="1"/>
  <c r="AC298" i="5" s="1"/>
  <c r="AC416" i="5" a="1"/>
  <c r="AC416" i="5" s="1"/>
  <c r="AD416" i="5"/>
  <c r="AB416" i="5"/>
  <c r="AB152" i="5"/>
  <c r="AD152" i="5"/>
  <c r="AC152" i="5" a="1"/>
  <c r="AC152" i="5" s="1"/>
  <c r="AD559" i="5"/>
  <c r="AB559" i="5"/>
  <c r="AC559" i="5" a="1"/>
  <c r="AC559" i="5" s="1"/>
  <c r="AB846" i="5"/>
  <c r="AD846" i="5"/>
  <c r="AC846" i="5" a="1"/>
  <c r="AC846" i="5" s="1"/>
  <c r="AB581" i="5"/>
  <c r="AD581" i="5"/>
  <c r="AC581" i="5" a="1"/>
  <c r="AC581" i="5" s="1"/>
  <c r="AB418" i="5"/>
  <c r="AD418" i="5"/>
  <c r="AC418" i="5" a="1"/>
  <c r="AC418" i="5" s="1"/>
  <c r="X998" i="5"/>
  <c r="Y998" i="5" s="1"/>
  <c r="X390" i="5"/>
  <c r="Y390" i="5" s="1"/>
  <c r="AD326" i="5"/>
  <c r="AB326" i="5"/>
  <c r="AC326" i="5" a="1"/>
  <c r="AC326" i="5" s="1"/>
  <c r="X134" i="5"/>
  <c r="Y134" i="5" s="1"/>
  <c r="AB70" i="5"/>
  <c r="AD70" i="5"/>
  <c r="AC70" i="5" a="1"/>
  <c r="AC70" i="5" s="1"/>
  <c r="X957" i="5"/>
  <c r="Y957" i="5" s="1"/>
  <c r="AB861" i="5"/>
  <c r="AD861" i="5"/>
  <c r="AC861" i="5" a="1"/>
  <c r="AC861" i="5" s="1"/>
  <c r="AB669" i="5"/>
  <c r="AC669" i="5" a="1"/>
  <c r="AC669" i="5" s="1"/>
  <c r="AD669" i="5"/>
  <c r="X509" i="5"/>
  <c r="Y509" i="5" s="1"/>
  <c r="X317" i="5"/>
  <c r="Y317" i="5" s="1"/>
  <c r="AB253" i="5"/>
  <c r="AD253" i="5"/>
  <c r="AC253" i="5" a="1"/>
  <c r="AC253" i="5" s="1"/>
  <c r="AB29" i="5"/>
  <c r="AD29" i="5"/>
  <c r="AC29" i="5" a="1"/>
  <c r="AC29" i="5" s="1"/>
  <c r="X884" i="5"/>
  <c r="Y884" i="5" s="1"/>
  <c r="AD500" i="5"/>
  <c r="AB500" i="5"/>
  <c r="AC500" i="5" a="1"/>
  <c r="AC500" i="5" s="1"/>
  <c r="AB308" i="5"/>
  <c r="AD308" i="5"/>
  <c r="AC308" i="5" a="1"/>
  <c r="AC308" i="5" s="1"/>
  <c r="X212" i="5"/>
  <c r="Y212" i="5" s="1"/>
  <c r="AB148" i="5"/>
  <c r="AD148" i="5"/>
  <c r="AC148" i="5" a="1"/>
  <c r="AC148" i="5" s="1"/>
  <c r="X963" i="5"/>
  <c r="Y963" i="5" s="1"/>
  <c r="AD643" i="5"/>
  <c r="AC643" i="5" a="1"/>
  <c r="AC643" i="5" s="1"/>
  <c r="AB643" i="5"/>
  <c r="X419" i="5"/>
  <c r="Y419" i="5" s="1"/>
  <c r="X355" i="5"/>
  <c r="Y355" i="5" s="1"/>
  <c r="AB259" i="5"/>
  <c r="AD259" i="5"/>
  <c r="AC259" i="5" a="1"/>
  <c r="AC259" i="5" s="1"/>
  <c r="AB35" i="5"/>
  <c r="AD35" i="5"/>
  <c r="AC35" i="5" a="1"/>
  <c r="AC35" i="5" s="1"/>
  <c r="AB858" i="5"/>
  <c r="AD858" i="5"/>
  <c r="AC858" i="5" a="1"/>
  <c r="AC858" i="5" s="1"/>
  <c r="X762" i="5"/>
  <c r="Y762" i="5" s="1"/>
  <c r="AC570" i="5" a="1"/>
  <c r="AC570" i="5" s="1"/>
  <c r="AB570" i="5"/>
  <c r="AD570" i="5"/>
  <c r="AB506" i="5"/>
  <c r="AD506" i="5"/>
  <c r="AC506" i="5" a="1"/>
  <c r="AC506" i="5" s="1"/>
  <c r="AB378" i="5"/>
  <c r="AD378" i="5"/>
  <c r="AC378" i="5" a="1"/>
  <c r="AC378" i="5" s="1"/>
  <c r="X186" i="5"/>
  <c r="Y186" i="5" s="1"/>
  <c r="X537" i="5"/>
  <c r="Y537" i="5" s="1"/>
  <c r="X960" i="5"/>
  <c r="Y960" i="5" s="1"/>
  <c r="AB856" i="5"/>
  <c r="AD856" i="5"/>
  <c r="AC856" i="5" a="1"/>
  <c r="AC856" i="5" s="1"/>
  <c r="AB296" i="5"/>
  <c r="AD296" i="5"/>
  <c r="AC296" i="5" a="1"/>
  <c r="AC296" i="5" s="1"/>
  <c r="AB679" i="5"/>
  <c r="AC679" i="5" a="1"/>
  <c r="AC679" i="5" s="1"/>
  <c r="AD679" i="5"/>
  <c r="X423" i="5"/>
  <c r="Y423" i="5" s="1"/>
  <c r="X383" i="5"/>
  <c r="Y383" i="5" s="1"/>
  <c r="AB702" i="5"/>
  <c r="AD702" i="5"/>
  <c r="AC702" i="5" a="1"/>
  <c r="AC702" i="5" s="1"/>
  <c r="AB446" i="5"/>
  <c r="AD446" i="5"/>
  <c r="AC446" i="5" a="1"/>
  <c r="AC446" i="5" s="1"/>
  <c r="AB885" i="5"/>
  <c r="AD885" i="5"/>
  <c r="AC885" i="5" a="1"/>
  <c r="AC885" i="5" s="1"/>
  <c r="AB565" i="5"/>
  <c r="AD565" i="5"/>
  <c r="AC565" i="5" a="1"/>
  <c r="AC565" i="5" s="1"/>
  <c r="AB181" i="5"/>
  <c r="AD181" i="5"/>
  <c r="AC181" i="5" a="1"/>
  <c r="AC181" i="5" s="1"/>
  <c r="AB652" i="5"/>
  <c r="AD652" i="5"/>
  <c r="AC652" i="5" a="1"/>
  <c r="AC652" i="5" s="1"/>
  <c r="AB123" i="5"/>
  <c r="AD123" i="5"/>
  <c r="AC123" i="5" a="1"/>
  <c r="AC123" i="5" s="1"/>
  <c r="X338" i="5"/>
  <c r="Y338" i="5" s="1"/>
  <c r="X457" i="5"/>
  <c r="Y457" i="5" s="1"/>
  <c r="X929" i="5"/>
  <c r="Y929" i="5" s="1"/>
  <c r="AB720" i="5"/>
  <c r="AD720" i="5"/>
  <c r="AC720" i="5" a="1"/>
  <c r="AC720" i="5" s="1"/>
  <c r="AB191" i="5"/>
  <c r="AD191" i="5"/>
  <c r="AC191" i="5" a="1"/>
  <c r="AC191" i="5" s="1"/>
  <c r="X126" i="5"/>
  <c r="Y126" i="5" s="1"/>
  <c r="AB62" i="5"/>
  <c r="AD62" i="5"/>
  <c r="AC62" i="5" a="1"/>
  <c r="AC62" i="5" s="1"/>
  <c r="AB949" i="5"/>
  <c r="AC949" i="5" a="1"/>
  <c r="AC949" i="5" s="1"/>
  <c r="AD949" i="5"/>
  <c r="AD309" i="5"/>
  <c r="AC309" i="5" a="1"/>
  <c r="AC309" i="5" s="1"/>
  <c r="AB309" i="5"/>
  <c r="X53" i="5"/>
  <c r="Y53" i="5" s="1"/>
  <c r="AD972" i="5"/>
  <c r="AC972" i="5" a="1"/>
  <c r="AC972" i="5" s="1"/>
  <c r="AB972" i="5"/>
  <c r="AB876" i="5"/>
  <c r="AD876" i="5"/>
  <c r="AC876" i="5" a="1"/>
  <c r="AC876" i="5" s="1"/>
  <c r="X748" i="5"/>
  <c r="Y748" i="5" s="1"/>
  <c r="AB396" i="5"/>
  <c r="AD396" i="5"/>
  <c r="AC396" i="5" a="1"/>
  <c r="AC396" i="5" s="1"/>
  <c r="AD300" i="5"/>
  <c r="AB300" i="5"/>
  <c r="AC300" i="5" a="1"/>
  <c r="AC300" i="5" s="1"/>
  <c r="X76" i="5"/>
  <c r="Y76" i="5" s="1"/>
  <c r="X923" i="5"/>
  <c r="Y923" i="5" s="1"/>
  <c r="AB507" i="5"/>
  <c r="AD507" i="5"/>
  <c r="AC507" i="5" a="1"/>
  <c r="AC507" i="5" s="1"/>
  <c r="AD411" i="5"/>
  <c r="AB411" i="5"/>
  <c r="AC411" i="5" a="1"/>
  <c r="AC411" i="5" s="1"/>
  <c r="X187" i="5"/>
  <c r="Y187" i="5" s="1"/>
  <c r="X27" i="5"/>
  <c r="Y27" i="5" s="1"/>
  <c r="X754" i="5"/>
  <c r="Y754" i="5" s="1"/>
  <c r="AC594" i="5" a="1"/>
  <c r="AC594" i="5" s="1"/>
  <c r="AB594" i="5"/>
  <c r="AD594" i="5"/>
  <c r="AB306" i="5"/>
  <c r="AD306" i="5"/>
  <c r="AC306" i="5" a="1"/>
  <c r="AC306" i="5" s="1"/>
  <c r="X114" i="5"/>
  <c r="Y114" i="5" s="1"/>
  <c r="AD50" i="5"/>
  <c r="AB50" i="5"/>
  <c r="AC50" i="5" a="1"/>
  <c r="AC50" i="5" s="1"/>
  <c r="AD329" i="5"/>
  <c r="AC329" i="5" a="1"/>
  <c r="AC329" i="5" s="1"/>
  <c r="AB329" i="5"/>
  <c r="AB488" i="5"/>
  <c r="AD488" i="5"/>
  <c r="AC488" i="5" a="1"/>
  <c r="AC488" i="5" s="1"/>
  <c r="AD392" i="5"/>
  <c r="AB392" i="5"/>
  <c r="AC392" i="5" a="1"/>
  <c r="AC392" i="5" s="1"/>
  <c r="X288" i="5"/>
  <c r="Y288" i="5" s="1"/>
  <c r="AB224" i="5"/>
  <c r="AD224" i="5"/>
  <c r="AC224" i="5" a="1"/>
  <c r="AC224" i="5" s="1"/>
  <c r="AB895" i="5"/>
  <c r="AD895" i="5"/>
  <c r="AC895" i="5" a="1"/>
  <c r="AC895" i="5" s="1"/>
  <c r="AB205" i="5"/>
  <c r="AD205" i="5"/>
  <c r="AC205" i="5" a="1"/>
  <c r="AC205" i="5" s="1"/>
  <c r="X77" i="5"/>
  <c r="Y77" i="5" s="1"/>
  <c r="X115" i="5"/>
  <c r="Y115" i="5" s="1"/>
  <c r="AB682" i="5"/>
  <c r="AD682" i="5"/>
  <c r="AC682" i="5" a="1"/>
  <c r="AC682" i="5" s="1"/>
  <c r="AB193" i="5"/>
  <c r="AD193" i="5"/>
  <c r="AC193" i="5" a="1"/>
  <c r="AC193" i="5" s="1"/>
  <c r="X65" i="5"/>
  <c r="Y65" i="5" s="1"/>
  <c r="AB944" i="5"/>
  <c r="AD944" i="5"/>
  <c r="AC944" i="5" a="1"/>
  <c r="AC944" i="5" s="1"/>
  <c r="AB384" i="5"/>
  <c r="AD384" i="5"/>
  <c r="AC384" i="5" a="1"/>
  <c r="AC384" i="5" s="1"/>
  <c r="AD727" i="5"/>
  <c r="AC727" i="5" a="1"/>
  <c r="AC727" i="5" s="1"/>
  <c r="AB727" i="5"/>
  <c r="X247" i="5"/>
  <c r="Y247" i="5" s="1"/>
  <c r="AD151" i="5"/>
  <c r="AB151" i="5"/>
  <c r="AC151" i="5" a="1"/>
  <c r="AC151" i="5" s="1"/>
  <c r="X120" i="5"/>
  <c r="Y120" i="5" s="1"/>
  <c r="AB24" i="5"/>
  <c r="AD24" i="5"/>
  <c r="AC24" i="5" a="1"/>
  <c r="AC24" i="5" s="1"/>
  <c r="AB599" i="5"/>
  <c r="AD599" i="5"/>
  <c r="AC599" i="5" a="1"/>
  <c r="AC599" i="5" s="1"/>
  <c r="AB985" i="5"/>
  <c r="AD985" i="5"/>
  <c r="AC985" i="5" a="1"/>
  <c r="AC985" i="5" s="1"/>
  <c r="X886" i="5"/>
  <c r="Y886" i="5" s="1"/>
  <c r="X726" i="5"/>
  <c r="Y726" i="5" s="1"/>
  <c r="AB502" i="5"/>
  <c r="AD502" i="5"/>
  <c r="AC502" i="5" a="1"/>
  <c r="AC502" i="5" s="1"/>
  <c r="AD342" i="5"/>
  <c r="AB342" i="5"/>
  <c r="AC342" i="5" a="1"/>
  <c r="AC342" i="5" s="1"/>
  <c r="X246" i="5"/>
  <c r="Y246" i="5" s="1"/>
  <c r="AB182" i="5"/>
  <c r="AD182" i="5"/>
  <c r="AC182" i="5" a="1"/>
  <c r="AC182" i="5" s="1"/>
  <c r="X429" i="5"/>
  <c r="Y429" i="5" s="1"/>
  <c r="X365" i="5"/>
  <c r="Y365" i="5" s="1"/>
  <c r="AB772" i="5"/>
  <c r="AD772" i="5"/>
  <c r="AC772" i="5" a="1"/>
  <c r="AC772" i="5" s="1"/>
  <c r="AD516" i="5"/>
  <c r="AB516" i="5"/>
  <c r="AC516" i="5" a="1"/>
  <c r="AC516" i="5" s="1"/>
  <c r="AB388" i="5"/>
  <c r="AD388" i="5"/>
  <c r="AC388" i="5" a="1"/>
  <c r="AC388" i="5" s="1"/>
  <c r="X292" i="5"/>
  <c r="Y292" i="5" s="1"/>
  <c r="AC618" i="5" a="1"/>
  <c r="AC618" i="5" s="1"/>
  <c r="AB618" i="5"/>
  <c r="AD618" i="5"/>
  <c r="X522" i="5"/>
  <c r="Y522" i="5" s="1"/>
  <c r="AB458" i="5"/>
  <c r="AD458" i="5"/>
  <c r="AC458" i="5" a="1"/>
  <c r="AC458" i="5" s="1"/>
  <c r="AB266" i="5"/>
  <c r="AD266" i="5"/>
  <c r="AC266" i="5" a="1"/>
  <c r="AC266" i="5" s="1"/>
  <c r="AD202" i="5"/>
  <c r="AB202" i="5"/>
  <c r="AC202" i="5" a="1"/>
  <c r="AC202" i="5" s="1"/>
  <c r="X969" i="5"/>
  <c r="Y969" i="5" s="1"/>
  <c r="X553" i="5"/>
  <c r="Y553" i="5" s="1"/>
  <c r="AD385" i="5"/>
  <c r="AB385" i="5"/>
  <c r="AC385" i="5" a="1"/>
  <c r="AC385" i="5" s="1"/>
  <c r="AD289" i="5"/>
  <c r="AC289" i="5" a="1"/>
  <c r="AC289" i="5" s="1"/>
  <c r="AB289" i="5"/>
  <c r="X808" i="5"/>
  <c r="Y808" i="5" s="1"/>
  <c r="AC544" i="5" a="1"/>
  <c r="AC544" i="5" s="1"/>
  <c r="AB544" i="5"/>
  <c r="AD544" i="5"/>
  <c r="X344" i="5"/>
  <c r="Y344" i="5" s="1"/>
  <c r="AB823" i="5"/>
  <c r="AD823" i="5"/>
  <c r="AC823" i="5" a="1"/>
  <c r="AC823" i="5" s="1"/>
  <c r="AB439" i="5"/>
  <c r="AD439" i="5"/>
  <c r="AC439" i="5" a="1"/>
  <c r="AC439" i="5" s="1"/>
  <c r="AB686" i="5"/>
  <c r="AD686" i="5"/>
  <c r="AC686" i="5" a="1"/>
  <c r="AC686" i="5" s="1"/>
  <c r="X430" i="5"/>
  <c r="Y430" i="5" s="1"/>
  <c r="AB197" i="5"/>
  <c r="AD197" i="5"/>
  <c r="AC197" i="5" a="1"/>
  <c r="AC197" i="5" s="1"/>
  <c r="X69" i="5"/>
  <c r="Y69" i="5" s="1"/>
  <c r="AB636" i="5"/>
  <c r="AD636" i="5"/>
  <c r="AC636" i="5" a="1"/>
  <c r="AC636" i="5" s="1"/>
  <c r="AB747" i="5"/>
  <c r="AC747" i="5" a="1"/>
  <c r="AC747" i="5" s="1"/>
  <c r="AD747" i="5"/>
  <c r="X139" i="5"/>
  <c r="Y139" i="5" s="1"/>
  <c r="AB43" i="5"/>
  <c r="AD43" i="5"/>
  <c r="AC43" i="5" a="1"/>
  <c r="AC43" i="5" s="1"/>
  <c r="AB642" i="5"/>
  <c r="AD642" i="5"/>
  <c r="AC642" i="5" a="1"/>
  <c r="AC642" i="5" s="1"/>
  <c r="X376" i="5"/>
  <c r="Y376" i="5" s="1"/>
  <c r="X111" i="5"/>
  <c r="Y111" i="5" s="1"/>
  <c r="AB47" i="5"/>
  <c r="AD47" i="5"/>
  <c r="AC47" i="5" a="1"/>
  <c r="AC47" i="5" s="1"/>
  <c r="AB463" i="5"/>
  <c r="AD463" i="5"/>
  <c r="AC463" i="5" a="1"/>
  <c r="AC463" i="5" s="1"/>
  <c r="AD713" i="5"/>
  <c r="AC713" i="5" a="1"/>
  <c r="AC713" i="5" s="1"/>
  <c r="AB713" i="5"/>
  <c r="AB878" i="5"/>
  <c r="AD878" i="5"/>
  <c r="AC878" i="5" a="1"/>
  <c r="AC878" i="5" s="1"/>
  <c r="AB526" i="5"/>
  <c r="AD526" i="5"/>
  <c r="AC526" i="5" a="1"/>
  <c r="AC526" i="5" s="1"/>
  <c r="AD334" i="5"/>
  <c r="AB334" i="5"/>
  <c r="AC334" i="5" a="1"/>
  <c r="AC334" i="5" s="1"/>
  <c r="AB238" i="5"/>
  <c r="AD238" i="5"/>
  <c r="AC238" i="5" a="1"/>
  <c r="AC238" i="5" s="1"/>
  <c r="X142" i="5"/>
  <c r="Y142" i="5" s="1"/>
  <c r="AB78" i="5"/>
  <c r="AD78" i="5"/>
  <c r="AC78" i="5" a="1"/>
  <c r="AC78" i="5" s="1"/>
  <c r="AC773" i="5" a="1"/>
  <c r="AC773" i="5" s="1"/>
  <c r="AD773" i="5"/>
  <c r="AB773" i="5"/>
  <c r="AB677" i="5"/>
  <c r="AC677" i="5" a="1"/>
  <c r="AC677" i="5" s="1"/>
  <c r="AD677" i="5"/>
  <c r="AD549" i="5"/>
  <c r="AC549" i="5" a="1"/>
  <c r="AC549" i="5" s="1"/>
  <c r="AB549" i="5"/>
  <c r="X485" i="5"/>
  <c r="Y485" i="5" s="1"/>
  <c r="X293" i="5"/>
  <c r="Y293" i="5" s="1"/>
  <c r="X892" i="5"/>
  <c r="Y892" i="5" s="1"/>
  <c r="AD828" i="5"/>
  <c r="AB828" i="5"/>
  <c r="AC828" i="5" a="1"/>
  <c r="AC828" i="5" s="1"/>
  <c r="AB508" i="5"/>
  <c r="AD508" i="5"/>
  <c r="AC508" i="5" a="1"/>
  <c r="AC508" i="5" s="1"/>
  <c r="AB380" i="5"/>
  <c r="AD380" i="5"/>
  <c r="AC380" i="5" a="1"/>
  <c r="AC380" i="5" s="1"/>
  <c r="AB220" i="5"/>
  <c r="AD220" i="5"/>
  <c r="AC220" i="5" a="1"/>
  <c r="AC220" i="5" s="1"/>
  <c r="X28" i="5"/>
  <c r="Y28" i="5" s="1"/>
  <c r="AB971" i="5"/>
  <c r="AD971" i="5"/>
  <c r="AC971" i="5" a="1"/>
  <c r="AC971" i="5" s="1"/>
  <c r="AD843" i="5"/>
  <c r="AC843" i="5" a="1"/>
  <c r="AC843" i="5" s="1"/>
  <c r="AB843" i="5"/>
  <c r="AB651" i="5"/>
  <c r="AC651" i="5" a="1"/>
  <c r="AC651" i="5" s="1"/>
  <c r="AD651" i="5"/>
  <c r="X555" i="5"/>
  <c r="Y555" i="5" s="1"/>
  <c r="X427" i="5"/>
  <c r="Y427" i="5" s="1"/>
  <c r="AD363" i="5"/>
  <c r="AB363" i="5"/>
  <c r="AC363" i="5" a="1"/>
  <c r="AC363" i="5" s="1"/>
  <c r="AB267" i="5"/>
  <c r="AD267" i="5"/>
  <c r="AC267" i="5" a="1"/>
  <c r="AC267" i="5" s="1"/>
  <c r="X75" i="5"/>
  <c r="Y75" i="5" s="1"/>
  <c r="AB802" i="5"/>
  <c r="AD802" i="5"/>
  <c r="AC802" i="5" a="1"/>
  <c r="AC802" i="5" s="1"/>
  <c r="AC546" i="5" a="1"/>
  <c r="AC546" i="5" s="1"/>
  <c r="AB546" i="5"/>
  <c r="AD546" i="5"/>
  <c r="AB386" i="5"/>
  <c r="AD386" i="5"/>
  <c r="AC386" i="5" a="1"/>
  <c r="AC386" i="5" s="1"/>
  <c r="AD873" i="5"/>
  <c r="AB873" i="5"/>
  <c r="AC873" i="5" a="1"/>
  <c r="AC873" i="5" s="1"/>
  <c r="X545" i="5"/>
  <c r="Y545" i="5" s="1"/>
  <c r="AD281" i="5"/>
  <c r="AC281" i="5" a="1"/>
  <c r="AC281" i="5" s="1"/>
  <c r="AB281" i="5"/>
  <c r="AD976" i="5"/>
  <c r="AC976" i="5" a="1"/>
  <c r="AC976" i="5" s="1"/>
  <c r="AB976" i="5"/>
  <c r="AD800" i="5"/>
  <c r="AB800" i="5"/>
  <c r="AC800" i="5" a="1"/>
  <c r="AC800" i="5" s="1"/>
  <c r="AB632" i="5"/>
  <c r="AD632" i="5"/>
  <c r="AC632" i="5" a="1"/>
  <c r="AC632" i="5" s="1"/>
  <c r="AB472" i="5"/>
  <c r="AD472" i="5"/>
  <c r="AC472" i="5" a="1"/>
  <c r="AC472" i="5" s="1"/>
  <c r="X208" i="5"/>
  <c r="Y208" i="5" s="1"/>
  <c r="AB144" i="5"/>
  <c r="AD144" i="5"/>
  <c r="AC144" i="5" a="1"/>
  <c r="AC144" i="5" s="1"/>
  <c r="AD801" i="5"/>
  <c r="AC801" i="5" a="1"/>
  <c r="AC801" i="5" s="1"/>
  <c r="AB801" i="5"/>
  <c r="AD360" i="5"/>
  <c r="AB360" i="5"/>
  <c r="AC360" i="5" a="1"/>
  <c r="AC360" i="5" s="1"/>
  <c r="AB815" i="5"/>
  <c r="AD815" i="5"/>
  <c r="AC815" i="5" a="1"/>
  <c r="AC815" i="5" s="1"/>
  <c r="AB422" i="5"/>
  <c r="AD422" i="5"/>
  <c r="AC422" i="5" a="1"/>
  <c r="AC422" i="5" s="1"/>
  <c r="AB692" i="5"/>
  <c r="AD692" i="5"/>
  <c r="AC692" i="5" a="1"/>
  <c r="AC692" i="5" s="1"/>
  <c r="X372" i="5"/>
  <c r="Y372" i="5" s="1"/>
  <c r="X163" i="5"/>
  <c r="Y163" i="5" s="1"/>
  <c r="AB67" i="5"/>
  <c r="AD67" i="5"/>
  <c r="AC67" i="5" a="1"/>
  <c r="AC67" i="5" s="1"/>
  <c r="X346" i="5"/>
  <c r="Y346" i="5" s="1"/>
  <c r="AB17" i="5"/>
  <c r="AD17" i="5"/>
  <c r="AC17" i="5" a="1"/>
  <c r="AC17" i="5" s="1"/>
  <c r="AB688" i="5"/>
  <c r="AD688" i="5"/>
  <c r="AC688" i="5" a="1"/>
  <c r="AC688" i="5" s="1"/>
  <c r="AB264" i="5"/>
  <c r="AD264" i="5"/>
  <c r="AC264" i="5" a="1"/>
  <c r="AC264" i="5" s="1"/>
  <c r="AD135" i="5"/>
  <c r="AB135" i="5"/>
  <c r="AC135" i="5" a="1"/>
  <c r="AC135" i="5" s="1"/>
  <c r="X962" i="5"/>
  <c r="Y962" i="5" s="1"/>
  <c r="AD968" i="5"/>
  <c r="AC968" i="5" a="1"/>
  <c r="AC968" i="5" s="1"/>
  <c r="AB968" i="5"/>
  <c r="AB647" i="5"/>
  <c r="AC647" i="5" a="1"/>
  <c r="AC647" i="5" s="1"/>
  <c r="AD647" i="5"/>
  <c r="X231" i="5"/>
  <c r="Y231" i="5" s="1"/>
  <c r="AD319" i="5"/>
  <c r="AC319" i="5" a="1"/>
  <c r="AC319" i="5" s="1"/>
  <c r="AB319" i="5"/>
  <c r="AD122" i="5"/>
  <c r="AB122" i="5"/>
  <c r="AC122" i="5" a="1"/>
  <c r="AC122" i="5" s="1"/>
  <c r="AB465" i="5"/>
  <c r="AD465" i="5"/>
  <c r="AC465" i="5" a="1"/>
  <c r="AC465" i="5" s="1"/>
  <c r="AB896" i="5"/>
  <c r="AD896" i="5"/>
  <c r="AC896" i="5" a="1"/>
  <c r="AC896" i="5" s="1"/>
  <c r="AB871" i="5"/>
  <c r="AD871" i="5"/>
  <c r="AC871" i="5" a="1"/>
  <c r="AC871" i="5" s="1"/>
  <c r="AB159" i="5"/>
  <c r="AD159" i="5"/>
  <c r="AC159" i="5" a="1"/>
  <c r="AC159" i="5" s="1"/>
  <c r="AD364" i="5"/>
  <c r="AB364" i="5"/>
  <c r="AC364" i="5" a="1"/>
  <c r="AC364" i="5" s="1"/>
  <c r="AD347" i="5"/>
  <c r="AB347" i="5"/>
  <c r="AC347" i="5" a="1"/>
  <c r="AC347" i="5" s="1"/>
  <c r="AC786" i="5" a="1"/>
  <c r="AC786" i="5" s="1"/>
  <c r="AB786" i="5"/>
  <c r="AD786" i="5"/>
  <c r="AD424" i="5"/>
  <c r="AB424" i="5"/>
  <c r="AC424" i="5" a="1"/>
  <c r="AC424" i="5" s="1"/>
  <c r="AD735" i="5"/>
  <c r="AC735" i="5" a="1"/>
  <c r="AC735" i="5" s="1"/>
  <c r="AB735" i="5"/>
  <c r="AB676" i="5"/>
  <c r="AD676" i="5"/>
  <c r="AC676" i="5" a="1"/>
  <c r="AC676" i="5" s="1"/>
  <c r="AD471" i="5"/>
  <c r="AB471" i="5"/>
  <c r="AC471" i="5" a="1"/>
  <c r="AC471" i="5" s="1"/>
  <c r="AD207" i="5"/>
  <c r="AB207" i="5"/>
  <c r="AC207" i="5" a="1"/>
  <c r="AC207" i="5" s="1"/>
  <c r="AC598" i="5" a="1"/>
  <c r="AC598" i="5" s="1"/>
  <c r="AB598" i="5"/>
  <c r="AD598" i="5"/>
  <c r="AD621" i="5"/>
  <c r="AB621" i="5"/>
  <c r="AC621" i="5" a="1"/>
  <c r="AC621" i="5" s="1"/>
  <c r="AC612" i="5" a="1"/>
  <c r="AC612" i="5" s="1"/>
  <c r="AB612" i="5"/>
  <c r="AD612" i="5"/>
  <c r="AD164" i="5"/>
  <c r="AB164" i="5"/>
  <c r="AC164" i="5" a="1"/>
  <c r="AC164" i="5" s="1"/>
  <c r="AB691" i="5"/>
  <c r="AC691" i="5" a="1"/>
  <c r="AC691" i="5" s="1"/>
  <c r="AD691" i="5"/>
  <c r="AB742" i="5"/>
  <c r="AC742" i="5" a="1"/>
  <c r="AC742" i="5" s="1"/>
  <c r="AD742" i="5"/>
  <c r="AB518" i="5"/>
  <c r="AD518" i="5"/>
  <c r="AC518" i="5" a="1"/>
  <c r="AC518" i="5" s="1"/>
  <c r="AB573" i="5"/>
  <c r="AD573" i="5"/>
  <c r="AC573" i="5" a="1"/>
  <c r="AC573" i="5" s="1"/>
  <c r="AB413" i="5"/>
  <c r="AD413" i="5"/>
  <c r="AC413" i="5" a="1"/>
  <c r="AC413" i="5" s="1"/>
  <c r="X157" i="5"/>
  <c r="Y157" i="5" s="1"/>
  <c r="AB660" i="5"/>
  <c r="AD660" i="5"/>
  <c r="AC660" i="5" a="1"/>
  <c r="AC660" i="5" s="1"/>
  <c r="X468" i="5"/>
  <c r="Y468" i="5" s="1"/>
  <c r="AB52" i="5"/>
  <c r="AD52" i="5"/>
  <c r="AC52" i="5" a="1"/>
  <c r="AC52" i="5" s="1"/>
  <c r="AD611" i="5"/>
  <c r="AB611" i="5"/>
  <c r="AC611" i="5" a="1"/>
  <c r="AC611" i="5" s="1"/>
  <c r="X826" i="5"/>
  <c r="Y826" i="5" s="1"/>
  <c r="AB90" i="5"/>
  <c r="AD90" i="5"/>
  <c r="AC90" i="5" a="1"/>
  <c r="AC90" i="5" s="1"/>
  <c r="AD609" i="5"/>
  <c r="AB609" i="5"/>
  <c r="AC609" i="5" a="1"/>
  <c r="AC609" i="5" s="1"/>
  <c r="AC273" i="5" a="1"/>
  <c r="AC273" i="5" s="1"/>
  <c r="AB273" i="5"/>
  <c r="AD273" i="5"/>
  <c r="AD785" i="5"/>
  <c r="AC785" i="5" a="1"/>
  <c r="AC785" i="5" s="1"/>
  <c r="AB785" i="5"/>
  <c r="AB760" i="5"/>
  <c r="AD760" i="5"/>
  <c r="AC760" i="5" a="1"/>
  <c r="AC760" i="5" s="1"/>
  <c r="X592" i="5"/>
  <c r="Y592" i="5" s="1"/>
  <c r="AB400" i="5"/>
  <c r="AD400" i="5"/>
  <c r="AC400" i="5" a="1"/>
  <c r="AC400" i="5" s="1"/>
  <c r="AB104" i="5"/>
  <c r="AD104" i="5"/>
  <c r="AC104" i="5" a="1"/>
  <c r="AC104" i="5" s="1"/>
  <c r="AB31" i="5"/>
  <c r="AD31" i="5"/>
  <c r="AC31" i="5" a="1"/>
  <c r="AC31" i="5" s="1"/>
  <c r="X245" i="5"/>
  <c r="Y245" i="5" s="1"/>
  <c r="AB844" i="5"/>
  <c r="AD844" i="5"/>
  <c r="AC844" i="5" a="1"/>
  <c r="AC844" i="5" s="1"/>
  <c r="AB105" i="5"/>
  <c r="AD105" i="5"/>
  <c r="AC105" i="5" a="1"/>
  <c r="AC105" i="5" s="1"/>
  <c r="AB680" i="5"/>
  <c r="AD680" i="5"/>
  <c r="AC680" i="5" a="1"/>
  <c r="AC680" i="5" s="1"/>
  <c r="AB479" i="5"/>
  <c r="AD479" i="5"/>
  <c r="AC479" i="5" a="1"/>
  <c r="AC479" i="5" s="1"/>
  <c r="AD926" i="5"/>
  <c r="AB926" i="5"/>
  <c r="AC926" i="5" a="1"/>
  <c r="AC926" i="5" s="1"/>
  <c r="AC542" i="5" a="1"/>
  <c r="AC542" i="5" s="1"/>
  <c r="AB542" i="5"/>
  <c r="AD542" i="5"/>
  <c r="X286" i="5"/>
  <c r="Y286" i="5" s="1"/>
  <c r="AB469" i="5"/>
  <c r="AD469" i="5"/>
  <c r="AC469" i="5" a="1"/>
  <c r="AC469" i="5" s="1"/>
  <c r="X588" i="5"/>
  <c r="Y588" i="5" s="1"/>
  <c r="AD524" i="5"/>
  <c r="AB524" i="5"/>
  <c r="AC524" i="5" a="1"/>
  <c r="AC524" i="5" s="1"/>
  <c r="X236" i="5"/>
  <c r="Y236" i="5" s="1"/>
  <c r="X987" i="5"/>
  <c r="Y987" i="5" s="1"/>
  <c r="AB795" i="5"/>
  <c r="AC795" i="5" a="1"/>
  <c r="AC795" i="5" s="1"/>
  <c r="AD795" i="5"/>
  <c r="X667" i="5"/>
  <c r="Y667" i="5" s="1"/>
  <c r="AB603" i="5"/>
  <c r="AD603" i="5"/>
  <c r="AC603" i="5" a="1"/>
  <c r="AC603" i="5" s="1"/>
  <c r="AC379" i="5" a="1"/>
  <c r="AC379" i="5" s="1"/>
  <c r="AB379" i="5"/>
  <c r="AD379" i="5"/>
  <c r="AD315" i="5"/>
  <c r="AC315" i="5" a="1"/>
  <c r="AC315" i="5" s="1"/>
  <c r="AB315" i="5"/>
  <c r="X922" i="5"/>
  <c r="Y922" i="5" s="1"/>
  <c r="AB850" i="5"/>
  <c r="AD850" i="5"/>
  <c r="AC850" i="5" a="1"/>
  <c r="AC850" i="5" s="1"/>
  <c r="AD498" i="5"/>
  <c r="AB498" i="5"/>
  <c r="AC498" i="5" a="1"/>
  <c r="AC498" i="5" s="1"/>
  <c r="AB402" i="5"/>
  <c r="AD402" i="5"/>
  <c r="AC402" i="5" a="1"/>
  <c r="AC402" i="5" s="1"/>
  <c r="X274" i="5"/>
  <c r="Y274" i="5" s="1"/>
  <c r="AB210" i="5"/>
  <c r="AD210" i="5"/>
  <c r="AC210" i="5" a="1"/>
  <c r="AC210" i="5" s="1"/>
  <c r="X18" i="5"/>
  <c r="Y18" i="5" s="1"/>
  <c r="AB673" i="5"/>
  <c r="AC673" i="5" a="1"/>
  <c r="AC673" i="5" s="1"/>
  <c r="AD673" i="5"/>
  <c r="AB529" i="5"/>
  <c r="AD529" i="5"/>
  <c r="AC529" i="5" a="1"/>
  <c r="AC529" i="5" s="1"/>
  <c r="AB233" i="5"/>
  <c r="AD233" i="5"/>
  <c r="AC233" i="5" a="1"/>
  <c r="AC233" i="5" s="1"/>
  <c r="AB920" i="5"/>
  <c r="AD920" i="5"/>
  <c r="AC920" i="5" a="1"/>
  <c r="AC920" i="5" s="1"/>
  <c r="X816" i="5"/>
  <c r="Y816" i="5" s="1"/>
  <c r="AB648" i="5"/>
  <c r="AD648" i="5"/>
  <c r="AC648" i="5" a="1"/>
  <c r="AC648" i="5" s="1"/>
  <c r="AC552" i="5" a="1"/>
  <c r="AC552" i="5" s="1"/>
  <c r="AB552" i="5"/>
  <c r="AD552" i="5"/>
  <c r="X456" i="5"/>
  <c r="Y456" i="5" s="1"/>
  <c r="AB128" i="5"/>
  <c r="AD128" i="5"/>
  <c r="AC128" i="5" a="1"/>
  <c r="AC128" i="5" s="1"/>
  <c r="AB32" i="5"/>
  <c r="AD32" i="5"/>
  <c r="AC32" i="5" a="1"/>
  <c r="AC32" i="5" s="1"/>
  <c r="X697" i="5"/>
  <c r="Y697" i="5" s="1"/>
  <c r="AB991" i="5"/>
  <c r="AD991" i="5"/>
  <c r="AC991" i="5" a="1"/>
  <c r="AC991" i="5" s="1"/>
  <c r="X639" i="5"/>
  <c r="Y639" i="5" s="1"/>
  <c r="AD351" i="5"/>
  <c r="AB351" i="5"/>
  <c r="AC351" i="5" a="1"/>
  <c r="AC351" i="5" s="1"/>
  <c r="AD662" i="5"/>
  <c r="AB662" i="5"/>
  <c r="AC662" i="5" a="1"/>
  <c r="AC662" i="5" s="1"/>
  <c r="AB644" i="5"/>
  <c r="AD644" i="5"/>
  <c r="AC644" i="5" a="1"/>
  <c r="AC644" i="5" s="1"/>
  <c r="AB947" i="5"/>
  <c r="AD947" i="5"/>
  <c r="AC947" i="5" a="1"/>
  <c r="AC947" i="5" s="1"/>
  <c r="AB627" i="5"/>
  <c r="AD627" i="5"/>
  <c r="AC627" i="5" a="1"/>
  <c r="AC627" i="5" s="1"/>
  <c r="AD211" i="5"/>
  <c r="AB211" i="5"/>
  <c r="AC211" i="5" a="1"/>
  <c r="AC211" i="5" s="1"/>
  <c r="X650" i="5"/>
  <c r="Y650" i="5" s="1"/>
  <c r="X840" i="5"/>
  <c r="Y840" i="5" s="1"/>
  <c r="AB672" i="5"/>
  <c r="AD672" i="5"/>
  <c r="AC672" i="5" a="1"/>
  <c r="AC672" i="5" s="1"/>
  <c r="AB712" i="5"/>
  <c r="AD712" i="5"/>
  <c r="AC712" i="5" a="1"/>
  <c r="AC712" i="5" s="1"/>
  <c r="AB512" i="5"/>
  <c r="AD512" i="5"/>
  <c r="AC512" i="5" a="1"/>
  <c r="AC512" i="5" s="1"/>
  <c r="AB825" i="5"/>
  <c r="AD825" i="5"/>
  <c r="AC825" i="5" a="1"/>
  <c r="AC825" i="5" s="1"/>
  <c r="AD983" i="5"/>
  <c r="AB983" i="5"/>
  <c r="AC983" i="5" a="1"/>
  <c r="AC983" i="5" s="1"/>
  <c r="AD791" i="5"/>
  <c r="AB791" i="5"/>
  <c r="AC791" i="5" a="1"/>
  <c r="AC791" i="5" s="1"/>
  <c r="AB535" i="5"/>
  <c r="AD535" i="5"/>
  <c r="AC535" i="5" a="1"/>
  <c r="AC535" i="5" s="1"/>
  <c r="AD375" i="5"/>
  <c r="AB375" i="5"/>
  <c r="AC375" i="5" a="1"/>
  <c r="AC375" i="5" s="1"/>
  <c r="AB23" i="5"/>
  <c r="AD23" i="5"/>
  <c r="AC23" i="5" a="1"/>
  <c r="AC23" i="5" s="1"/>
  <c r="AC566" i="5" a="1"/>
  <c r="AC566" i="5" s="1"/>
  <c r="AB566" i="5"/>
  <c r="AD566" i="5"/>
  <c r="AB86" i="5"/>
  <c r="AD86" i="5"/>
  <c r="AC86" i="5" a="1"/>
  <c r="AC86" i="5" s="1"/>
  <c r="AB973" i="5"/>
  <c r="AD973" i="5"/>
  <c r="AC973" i="5" a="1"/>
  <c r="AC973" i="5" s="1"/>
  <c r="X845" i="5"/>
  <c r="Y845" i="5" s="1"/>
  <c r="AB685" i="5"/>
  <c r="AC685" i="5" a="1"/>
  <c r="AC685" i="5" s="1"/>
  <c r="AD685" i="5"/>
  <c r="AB269" i="5"/>
  <c r="AD269" i="5"/>
  <c r="AC269" i="5" a="1"/>
  <c r="AC269" i="5" s="1"/>
  <c r="AD964" i="5"/>
  <c r="AC964" i="5" a="1"/>
  <c r="AC964" i="5" s="1"/>
  <c r="AB964" i="5"/>
  <c r="X836" i="5"/>
  <c r="Y836" i="5" s="1"/>
  <c r="AC580" i="5" a="1"/>
  <c r="AC580" i="5" s="1"/>
  <c r="AB580" i="5"/>
  <c r="AD580" i="5"/>
  <c r="X196" i="5"/>
  <c r="Y196" i="5" s="1"/>
  <c r="AB132" i="5"/>
  <c r="AD132" i="5"/>
  <c r="AC132" i="5" a="1"/>
  <c r="AC132" i="5" s="1"/>
  <c r="AB36" i="5"/>
  <c r="AD36" i="5"/>
  <c r="AC36" i="5" a="1"/>
  <c r="AC36" i="5" s="1"/>
  <c r="AB659" i="5"/>
  <c r="AC659" i="5" a="1"/>
  <c r="AC659" i="5" s="1"/>
  <c r="AD659" i="5"/>
  <c r="AB51" i="5"/>
  <c r="AD51" i="5"/>
  <c r="AC51" i="5" a="1"/>
  <c r="AC51" i="5" s="1"/>
  <c r="AB874" i="5"/>
  <c r="AD874" i="5"/>
  <c r="AC874" i="5" a="1"/>
  <c r="AC874" i="5" s="1"/>
  <c r="X778" i="5"/>
  <c r="Y778" i="5" s="1"/>
  <c r="AB362" i="5"/>
  <c r="AD362" i="5"/>
  <c r="AC362" i="5" a="1"/>
  <c r="AC362" i="5" s="1"/>
  <c r="AB106" i="5"/>
  <c r="AD106" i="5"/>
  <c r="AC106" i="5" a="1"/>
  <c r="AC106" i="5" s="1"/>
  <c r="AD449" i="5"/>
  <c r="AB449" i="5"/>
  <c r="AC449" i="5" a="1"/>
  <c r="AC449" i="5" s="1"/>
  <c r="AB33" i="5"/>
  <c r="AD33" i="5"/>
  <c r="AC33" i="5" a="1"/>
  <c r="AC33" i="5" s="1"/>
  <c r="X841" i="5"/>
  <c r="Y841" i="5" s="1"/>
  <c r="AD984" i="5"/>
  <c r="AC984" i="5" a="1"/>
  <c r="AC984" i="5" s="1"/>
  <c r="AB984" i="5"/>
  <c r="X608" i="5"/>
  <c r="Y608" i="5" s="1"/>
  <c r="AB56" i="5"/>
  <c r="AD56" i="5"/>
  <c r="AC56" i="5" a="1"/>
  <c r="AC56" i="5" s="1"/>
  <c r="X567" i="5"/>
  <c r="Y567" i="5" s="1"/>
  <c r="AB215" i="5"/>
  <c r="AD215" i="5"/>
  <c r="AC215" i="5" a="1"/>
  <c r="AC215" i="5" s="1"/>
  <c r="AD431" i="5"/>
  <c r="AB431" i="5"/>
  <c r="AC431" i="5" a="1"/>
  <c r="AC431" i="5" s="1"/>
  <c r="AB143" i="5"/>
  <c r="AD143" i="5"/>
  <c r="AC143" i="5" a="1"/>
  <c r="AC143" i="5" s="1"/>
  <c r="AB444" i="5"/>
  <c r="AD444" i="5"/>
  <c r="AC444" i="5" a="1"/>
  <c r="AC444" i="5" s="1"/>
  <c r="AD354" i="5"/>
  <c r="AB354" i="5"/>
  <c r="AC354" i="5" a="1"/>
  <c r="AC354" i="5" s="1"/>
  <c r="AB57" i="5"/>
  <c r="AD57" i="5"/>
  <c r="AC57" i="5" a="1"/>
  <c r="AC57" i="5" s="1"/>
  <c r="AB623" i="5"/>
  <c r="AD623" i="5"/>
  <c r="AC623" i="5" a="1"/>
  <c r="AC623" i="5" s="1"/>
  <c r="AB750" i="5"/>
  <c r="AD750" i="5"/>
  <c r="AC750" i="5" a="1"/>
  <c r="AC750" i="5" s="1"/>
  <c r="X590" i="5"/>
  <c r="Y590" i="5" s="1"/>
  <c r="AB398" i="5"/>
  <c r="AD398" i="5"/>
  <c r="AC398" i="5" a="1"/>
  <c r="AC398" i="5" s="1"/>
  <c r="AB965" i="5"/>
  <c r="AD965" i="5"/>
  <c r="AC965" i="5" a="1"/>
  <c r="AC965" i="5" s="1"/>
  <c r="AD837" i="5"/>
  <c r="AC837" i="5" a="1"/>
  <c r="AC837" i="5" s="1"/>
  <c r="AB837" i="5"/>
  <c r="AD741" i="5"/>
  <c r="AC741" i="5" a="1"/>
  <c r="AC741" i="5" s="1"/>
  <c r="AB741" i="5"/>
  <c r="AB389" i="5"/>
  <c r="AD389" i="5"/>
  <c r="AC389" i="5" a="1"/>
  <c r="AC389" i="5" s="1"/>
  <c r="AB988" i="5"/>
  <c r="AC988" i="5" a="1"/>
  <c r="AC988" i="5" s="1"/>
  <c r="AD988" i="5"/>
  <c r="AD732" i="5"/>
  <c r="AB732" i="5"/>
  <c r="AC732" i="5" a="1"/>
  <c r="AC732" i="5" s="1"/>
  <c r="AC572" i="5" a="1"/>
  <c r="AC572" i="5" s="1"/>
  <c r="AB572" i="5"/>
  <c r="AD572" i="5"/>
  <c r="AB284" i="5"/>
  <c r="AD284" i="5"/>
  <c r="AC284" i="5" a="1"/>
  <c r="AC284" i="5" s="1"/>
  <c r="AB124" i="5"/>
  <c r="AD124" i="5"/>
  <c r="AC124" i="5" a="1"/>
  <c r="AC124" i="5" s="1"/>
  <c r="AD907" i="5"/>
  <c r="AB907" i="5"/>
  <c r="AC907" i="5" a="1"/>
  <c r="AC907" i="5" s="1"/>
  <c r="AB619" i="5"/>
  <c r="AD619" i="5"/>
  <c r="AC619" i="5" a="1"/>
  <c r="AC619" i="5" s="1"/>
  <c r="AC610" i="5" a="1"/>
  <c r="AC610" i="5" s="1"/>
  <c r="AB610" i="5"/>
  <c r="AD610" i="5"/>
  <c r="AB258" i="5"/>
  <c r="AD258" i="5"/>
  <c r="AC258" i="5" a="1"/>
  <c r="AC258" i="5" s="1"/>
  <c r="AB98" i="5"/>
  <c r="AD98" i="5"/>
  <c r="AC98" i="5" a="1"/>
  <c r="AC98" i="5" s="1"/>
  <c r="AB441" i="5"/>
  <c r="AD441" i="5"/>
  <c r="AC441" i="5" a="1"/>
  <c r="AC441" i="5" s="1"/>
  <c r="AB25" i="5"/>
  <c r="AD25" i="5"/>
  <c r="AC25" i="5" a="1"/>
  <c r="AC25" i="5" s="1"/>
  <c r="AB817" i="5"/>
  <c r="AD817" i="5"/>
  <c r="AC817" i="5" a="1"/>
  <c r="AC817" i="5" s="1"/>
  <c r="AB864" i="5"/>
  <c r="AD864" i="5"/>
  <c r="AC864" i="5" a="1"/>
  <c r="AC864" i="5" s="1"/>
  <c r="AB304" i="5"/>
  <c r="AD304" i="5"/>
  <c r="AC304" i="5" a="1"/>
  <c r="AC304" i="5" s="1"/>
  <c r="AB48" i="5"/>
  <c r="AD48" i="5"/>
  <c r="AC48" i="5" a="1"/>
  <c r="AC48" i="5" s="1"/>
  <c r="AD239" i="5"/>
  <c r="AB239" i="5"/>
  <c r="AC239" i="5" a="1"/>
  <c r="AC239" i="5" s="1"/>
  <c r="AB189" i="5"/>
  <c r="AD189" i="5"/>
  <c r="AC189" i="5" a="1"/>
  <c r="AC189" i="5" s="1"/>
  <c r="AB948" i="5"/>
  <c r="AD948" i="5"/>
  <c r="AC948" i="5" a="1"/>
  <c r="AC948" i="5" s="1"/>
  <c r="AB666" i="5"/>
  <c r="AD666" i="5"/>
  <c r="AC666" i="5" a="1"/>
  <c r="AC666" i="5" s="1"/>
  <c r="AB113" i="5"/>
  <c r="AD113" i="5"/>
  <c r="AC113" i="5" a="1"/>
  <c r="AC113" i="5" s="1"/>
  <c r="AD487" i="5"/>
  <c r="AB487" i="5"/>
  <c r="AC487" i="5" a="1"/>
  <c r="AC487" i="5" s="1"/>
  <c r="AB39" i="5"/>
  <c r="AD39" i="5"/>
  <c r="AC39" i="5" a="1"/>
  <c r="AC39" i="5" s="1"/>
  <c r="AB849" i="5"/>
  <c r="AD849" i="5"/>
  <c r="AC849" i="5" a="1"/>
  <c r="AC849" i="5" s="1"/>
  <c r="AD839" i="5"/>
  <c r="AC839" i="5" a="1"/>
  <c r="AC839" i="5" s="1"/>
  <c r="AB839" i="5"/>
  <c r="AD391" i="5"/>
  <c r="AB391" i="5"/>
  <c r="AC391" i="5" a="1"/>
  <c r="AC391" i="5" s="1"/>
  <c r="AB902" i="5"/>
  <c r="AD902" i="5"/>
  <c r="AC902" i="5" a="1"/>
  <c r="AC902" i="5" s="1"/>
  <c r="AB893" i="5"/>
  <c r="AD893" i="5"/>
  <c r="AC893" i="5" a="1"/>
  <c r="AC893" i="5" s="1"/>
  <c r="AD451" i="5"/>
  <c r="AB451" i="5"/>
  <c r="AC451" i="5" a="1"/>
  <c r="AC451" i="5" s="1"/>
  <c r="AC602" i="5" a="1"/>
  <c r="AC602" i="5" s="1"/>
  <c r="AB602" i="5"/>
  <c r="AD602" i="5"/>
  <c r="AB282" i="5"/>
  <c r="AD282" i="5"/>
  <c r="AC282" i="5" a="1"/>
  <c r="AC282" i="5" s="1"/>
  <c r="AD881" i="5"/>
  <c r="AB881" i="5"/>
  <c r="AC881" i="5" a="1"/>
  <c r="AC881" i="5" s="1"/>
  <c r="AB792" i="5"/>
  <c r="AD792" i="5"/>
  <c r="AC792" i="5" a="1"/>
  <c r="AC792" i="5" s="1"/>
  <c r="AC743" i="5" a="1"/>
  <c r="AC743" i="5" s="1"/>
  <c r="AB743" i="5"/>
  <c r="AD743" i="5"/>
  <c r="AB917" i="5"/>
  <c r="AC917" i="5" a="1"/>
  <c r="AC917" i="5" s="1"/>
  <c r="AD917" i="5"/>
  <c r="AB117" i="5"/>
  <c r="AD117" i="5"/>
  <c r="AC117" i="5" a="1"/>
  <c r="AC117" i="5" s="1"/>
  <c r="AB137" i="5"/>
  <c r="AD137" i="5"/>
  <c r="AC137" i="5" a="1"/>
  <c r="AC137" i="5" s="1"/>
  <c r="AB862" i="5"/>
  <c r="AD862" i="5"/>
  <c r="AC862" i="5" a="1"/>
  <c r="AC862" i="5" s="1"/>
  <c r="AB981" i="5"/>
  <c r="AD981" i="5"/>
  <c r="AC981" i="5" a="1"/>
  <c r="AC981" i="5" s="1"/>
  <c r="AB501" i="5"/>
  <c r="AD501" i="5"/>
  <c r="AC501" i="5" a="1"/>
  <c r="AC501" i="5" s="1"/>
  <c r="AB635" i="5"/>
  <c r="AC635" i="5" a="1"/>
  <c r="AC635" i="5" s="1"/>
  <c r="AD635" i="5"/>
  <c r="AD251" i="5"/>
  <c r="AC251" i="5" a="1"/>
  <c r="AC251" i="5" s="1"/>
  <c r="AB251" i="5"/>
  <c r="AB242" i="5"/>
  <c r="AD242" i="5"/>
  <c r="AC242" i="5" a="1"/>
  <c r="AC242" i="5" s="1"/>
  <c r="AC584" i="5" a="1"/>
  <c r="AC584" i="5" s="1"/>
  <c r="AB584" i="5"/>
  <c r="AD584" i="5"/>
  <c r="AD872" i="5"/>
  <c r="AB872" i="5"/>
  <c r="AC872" i="5" a="1"/>
  <c r="AC872" i="5" s="1"/>
  <c r="AB55" i="5"/>
  <c r="AD55" i="5"/>
  <c r="AC55" i="5" a="1"/>
  <c r="AC55" i="5" s="1"/>
  <c r="AB118" i="5"/>
  <c r="AD118" i="5"/>
  <c r="AC118" i="5" a="1"/>
  <c r="AC118" i="5" s="1"/>
  <c r="AD301" i="5"/>
  <c r="AC301" i="5" a="1"/>
  <c r="AC301" i="5" s="1"/>
  <c r="AB301" i="5"/>
  <c r="AD804" i="5"/>
  <c r="AB804" i="5"/>
  <c r="AC804" i="5" a="1"/>
  <c r="AC804" i="5" s="1"/>
  <c r="AB915" i="5"/>
  <c r="AD915" i="5"/>
  <c r="AC915" i="5" a="1"/>
  <c r="AC915" i="5" s="1"/>
  <c r="AB138" i="5"/>
  <c r="AD138" i="5"/>
  <c r="AC138" i="5" a="1"/>
  <c r="AC138" i="5" s="1"/>
  <c r="AD681" i="5"/>
  <c r="AC681" i="5" a="1"/>
  <c r="AC681" i="5" s="1"/>
  <c r="AB681" i="5"/>
  <c r="AD870" i="5"/>
  <c r="AB870" i="5"/>
  <c r="AC870" i="5" a="1"/>
  <c r="AC870" i="5" s="1"/>
  <c r="X582" i="5"/>
  <c r="Y582" i="5" s="1"/>
  <c r="AB230" i="5"/>
  <c r="AD230" i="5"/>
  <c r="AC230" i="5" a="1"/>
  <c r="AC230" i="5" s="1"/>
  <c r="AB477" i="5"/>
  <c r="AD477" i="5"/>
  <c r="AC477" i="5" a="1"/>
  <c r="AC477" i="5" s="1"/>
  <c r="AC788" i="5" a="1"/>
  <c r="AC788" i="5" s="1"/>
  <c r="AB788" i="5"/>
  <c r="AD788" i="5"/>
  <c r="AC564" i="5" a="1"/>
  <c r="AC564" i="5" s="1"/>
  <c r="AB564" i="5"/>
  <c r="AD564" i="5"/>
  <c r="AB867" i="5"/>
  <c r="AD867" i="5"/>
  <c r="AC867" i="5" a="1"/>
  <c r="AC867" i="5" s="1"/>
  <c r="AB707" i="5"/>
  <c r="AC707" i="5" a="1"/>
  <c r="AC707" i="5" s="1"/>
  <c r="AD707" i="5"/>
  <c r="AD547" i="5"/>
  <c r="AC547" i="5" a="1"/>
  <c r="AC547" i="5" s="1"/>
  <c r="AB547" i="5"/>
  <c r="X474" i="5"/>
  <c r="Y474" i="5" s="1"/>
  <c r="AB250" i="5"/>
  <c r="AD250" i="5"/>
  <c r="AC250" i="5" a="1"/>
  <c r="AC250" i="5" s="1"/>
  <c r="AB809" i="5"/>
  <c r="AC809" i="5" a="1"/>
  <c r="AC809" i="5" s="1"/>
  <c r="AD809" i="5"/>
  <c r="AB145" i="5"/>
  <c r="AD145" i="5"/>
  <c r="AC145" i="5" a="1"/>
  <c r="AC145" i="5" s="1"/>
  <c r="AB496" i="5"/>
  <c r="AD496" i="5"/>
  <c r="AC496" i="5" a="1"/>
  <c r="AC496" i="5" s="1"/>
  <c r="X232" i="5"/>
  <c r="Y232" i="5" s="1"/>
  <c r="AB999" i="5"/>
  <c r="AD999" i="5"/>
  <c r="AC999" i="5" a="1"/>
  <c r="AC999" i="5" s="1"/>
  <c r="X670" i="5"/>
  <c r="Y670" i="5" s="1"/>
  <c r="AD475" i="5"/>
  <c r="AB475" i="5"/>
  <c r="AC475" i="5" a="1"/>
  <c r="AC475" i="5" s="1"/>
  <c r="AB722" i="5"/>
  <c r="AD722" i="5"/>
  <c r="AC722" i="5" a="1"/>
  <c r="AC722" i="5" s="1"/>
  <c r="AB415" i="5"/>
  <c r="AC415" i="5" a="1"/>
  <c r="AC415" i="5" s="1"/>
  <c r="AD415" i="5"/>
  <c r="AB830" i="5"/>
  <c r="AD830" i="5"/>
  <c r="AC830" i="5" a="1"/>
  <c r="AC830" i="5" s="1"/>
  <c r="AD382" i="5"/>
  <c r="AB382" i="5"/>
  <c r="AC382" i="5" a="1"/>
  <c r="AC382" i="5" s="1"/>
  <c r="AD222" i="5"/>
  <c r="AB222" i="5"/>
  <c r="AC222" i="5" a="1"/>
  <c r="AC222" i="5" s="1"/>
  <c r="AD757" i="5"/>
  <c r="AC757" i="5" a="1"/>
  <c r="AC757" i="5" s="1"/>
  <c r="AB757" i="5"/>
  <c r="AB597" i="5"/>
  <c r="AD597" i="5"/>
  <c r="AC597" i="5" a="1"/>
  <c r="AC597" i="5" s="1"/>
  <c r="AD172" i="5"/>
  <c r="AB172" i="5"/>
  <c r="AC172" i="5" a="1"/>
  <c r="AC172" i="5" s="1"/>
  <c r="X966" i="5"/>
  <c r="Y966" i="5" s="1"/>
  <c r="X838" i="5"/>
  <c r="Y838" i="5" s="1"/>
  <c r="X742" i="5"/>
  <c r="Y742" i="5" s="1"/>
  <c r="AC582" i="5" a="1"/>
  <c r="AC582" i="5" s="1"/>
  <c r="AB582" i="5"/>
  <c r="AD582" i="5"/>
  <c r="AD390" i="5"/>
  <c r="AC390" i="5" a="1"/>
  <c r="AC390" i="5" s="1"/>
  <c r="AB390" i="5"/>
  <c r="X198" i="5"/>
  <c r="Y198" i="5" s="1"/>
  <c r="AB134" i="5"/>
  <c r="AD134" i="5"/>
  <c r="AC134" i="5" a="1"/>
  <c r="AC134" i="5" s="1"/>
  <c r="X861" i="5"/>
  <c r="Y861" i="5" s="1"/>
  <c r="X765" i="5"/>
  <c r="Y765" i="5" s="1"/>
  <c r="X637" i="5"/>
  <c r="Y637" i="5" s="1"/>
  <c r="X381" i="5"/>
  <c r="Y381" i="5" s="1"/>
  <c r="AB317" i="5"/>
  <c r="AC317" i="5" a="1"/>
  <c r="AC317" i="5" s="1"/>
  <c r="AD317" i="5"/>
  <c r="AB157" i="5"/>
  <c r="AD157" i="5"/>
  <c r="AC157" i="5" a="1"/>
  <c r="AC157" i="5" s="1"/>
  <c r="X980" i="5"/>
  <c r="Y980" i="5" s="1"/>
  <c r="AD884" i="5"/>
  <c r="AB884" i="5"/>
  <c r="AC884" i="5" a="1"/>
  <c r="AC884" i="5" s="1"/>
  <c r="X628" i="5"/>
  <c r="Y628" i="5" s="1"/>
  <c r="AD468" i="5"/>
  <c r="AB468" i="5"/>
  <c r="AC468" i="5" a="1"/>
  <c r="AC468" i="5" s="1"/>
  <c r="X276" i="5"/>
  <c r="Y276" i="5" s="1"/>
  <c r="AB212" i="5"/>
  <c r="AD212" i="5"/>
  <c r="AC212" i="5" a="1"/>
  <c r="AC212" i="5" s="1"/>
  <c r="X20" i="5"/>
  <c r="Y20" i="5" s="1"/>
  <c r="AB963" i="5"/>
  <c r="AD963" i="5"/>
  <c r="AC963" i="5" a="1"/>
  <c r="AC963" i="5" s="1"/>
  <c r="X611" i="5"/>
  <c r="Y611" i="5" s="1"/>
  <c r="AB419" i="5"/>
  <c r="AD419" i="5"/>
  <c r="AC419" i="5" a="1"/>
  <c r="AC419" i="5" s="1"/>
  <c r="X195" i="5"/>
  <c r="Y195" i="5" s="1"/>
  <c r="X35" i="5"/>
  <c r="Y35" i="5" s="1"/>
  <c r="AB826" i="5"/>
  <c r="AD826" i="5"/>
  <c r="AC826" i="5" a="1"/>
  <c r="AC826" i="5" s="1"/>
  <c r="AB474" i="5"/>
  <c r="AD474" i="5"/>
  <c r="AC474" i="5" a="1"/>
  <c r="AC474" i="5" s="1"/>
  <c r="X314" i="5"/>
  <c r="Y314" i="5" s="1"/>
  <c r="X154" i="5"/>
  <c r="Y154" i="5" s="1"/>
  <c r="X58" i="5"/>
  <c r="Y58" i="5" s="1"/>
  <c r="X809" i="5"/>
  <c r="Y809" i="5" s="1"/>
  <c r="X609" i="5"/>
  <c r="Y609" i="5" s="1"/>
  <c r="AD433" i="5"/>
  <c r="AB433" i="5"/>
  <c r="AC433" i="5" a="1"/>
  <c r="AC433" i="5" s="1"/>
  <c r="X945" i="5"/>
  <c r="Y945" i="5" s="1"/>
  <c r="X785" i="5"/>
  <c r="Y785" i="5" s="1"/>
  <c r="X824" i="5"/>
  <c r="Y824" i="5" s="1"/>
  <c r="AC592" i="5" a="1"/>
  <c r="AC592" i="5" s="1"/>
  <c r="AB592" i="5"/>
  <c r="AD592" i="5"/>
  <c r="X464" i="5"/>
  <c r="Y464" i="5" s="1"/>
  <c r="X400" i="5"/>
  <c r="Y400" i="5" s="1"/>
  <c r="AB232" i="5"/>
  <c r="AD232" i="5"/>
  <c r="AC232" i="5" a="1"/>
  <c r="AC232" i="5" s="1"/>
  <c r="X40" i="5"/>
  <c r="Y40" i="5" s="1"/>
  <c r="AD807" i="5"/>
  <c r="AC807" i="5" a="1"/>
  <c r="AC807" i="5" s="1"/>
  <c r="AB807" i="5"/>
  <c r="AC423" i="5" a="1"/>
  <c r="AC423" i="5" s="1"/>
  <c r="AB423" i="5"/>
  <c r="AD423" i="5"/>
  <c r="X31" i="5"/>
  <c r="Y31" i="5" s="1"/>
  <c r="AB670" i="5"/>
  <c r="AD670" i="5"/>
  <c r="AC670" i="5" a="1"/>
  <c r="AC670" i="5" s="1"/>
  <c r="X885" i="5"/>
  <c r="Y885" i="5" s="1"/>
  <c r="AB245" i="5"/>
  <c r="AD245" i="5"/>
  <c r="AC245" i="5" a="1"/>
  <c r="AC245" i="5" s="1"/>
  <c r="X149" i="5"/>
  <c r="Y149" i="5" s="1"/>
  <c r="X428" i="5"/>
  <c r="Y428" i="5" s="1"/>
  <c r="AB891" i="5"/>
  <c r="AD891" i="5"/>
  <c r="AC891" i="5" a="1"/>
  <c r="AC891" i="5" s="1"/>
  <c r="X475" i="5"/>
  <c r="Y475" i="5" s="1"/>
  <c r="AB338" i="5"/>
  <c r="AD338" i="5"/>
  <c r="AC338" i="5" a="1"/>
  <c r="AC338" i="5" s="1"/>
  <c r="AB201" i="5"/>
  <c r="AD201" i="5"/>
  <c r="AC201" i="5" a="1"/>
  <c r="AC201" i="5" s="1"/>
  <c r="X73" i="5"/>
  <c r="Y73" i="5" s="1"/>
  <c r="AB929" i="5"/>
  <c r="AD929" i="5"/>
  <c r="AC929" i="5" a="1"/>
  <c r="AC929" i="5" s="1"/>
  <c r="X680" i="5"/>
  <c r="Y680" i="5" s="1"/>
  <c r="AB863" i="5"/>
  <c r="AD863" i="5"/>
  <c r="AC863" i="5" a="1"/>
  <c r="AC863" i="5" s="1"/>
  <c r="X479" i="5"/>
  <c r="Y479" i="5" s="1"/>
  <c r="X671" i="5"/>
  <c r="Y671" i="5" s="1"/>
  <c r="X894" i="5"/>
  <c r="Y894" i="5" s="1"/>
  <c r="X510" i="5"/>
  <c r="Y510" i="5" s="1"/>
  <c r="X382" i="5"/>
  <c r="Y382" i="5" s="1"/>
  <c r="AB286" i="5"/>
  <c r="AD286" i="5"/>
  <c r="AC286" i="5" a="1"/>
  <c r="AC286" i="5" s="1"/>
  <c r="X190" i="5"/>
  <c r="Y190" i="5" s="1"/>
  <c r="AB126" i="5"/>
  <c r="AD126" i="5"/>
  <c r="AC126" i="5" a="1"/>
  <c r="AC126" i="5" s="1"/>
  <c r="AC30" i="5" a="1"/>
  <c r="AC30" i="5" s="1"/>
  <c r="AB30" i="5"/>
  <c r="AD30" i="5"/>
  <c r="AB853" i="5"/>
  <c r="AD853" i="5"/>
  <c r="AC853" i="5" a="1"/>
  <c r="AC853" i="5" s="1"/>
  <c r="X757" i="5"/>
  <c r="Y757" i="5" s="1"/>
  <c r="AB533" i="5"/>
  <c r="AD533" i="5"/>
  <c r="AC533" i="5" a="1"/>
  <c r="AC533" i="5" s="1"/>
  <c r="X469" i="5"/>
  <c r="Y469" i="5" s="1"/>
  <c r="X373" i="5"/>
  <c r="Y373" i="5" s="1"/>
  <c r="X277" i="5"/>
  <c r="Y277" i="5" s="1"/>
  <c r="AB53" i="5"/>
  <c r="AD53" i="5"/>
  <c r="AC53" i="5" a="1"/>
  <c r="AC53" i="5" s="1"/>
  <c r="X812" i="5"/>
  <c r="Y812" i="5" s="1"/>
  <c r="AD748" i="5"/>
  <c r="AB748" i="5"/>
  <c r="AC748" i="5" a="1"/>
  <c r="AC748" i="5" s="1"/>
  <c r="AC588" i="5" a="1"/>
  <c r="AC588" i="5" s="1"/>
  <c r="AD588" i="5"/>
  <c r="AB588" i="5"/>
  <c r="AB492" i="5"/>
  <c r="AD492" i="5"/>
  <c r="AC492" i="5" a="1"/>
  <c r="AC492" i="5" s="1"/>
  <c r="X396" i="5"/>
  <c r="Y396" i="5" s="1"/>
  <c r="AB236" i="5"/>
  <c r="AD236" i="5"/>
  <c r="AC236" i="5" a="1"/>
  <c r="AC236" i="5" s="1"/>
  <c r="X140" i="5"/>
  <c r="Y140" i="5" s="1"/>
  <c r="AB76" i="5"/>
  <c r="AD76" i="5"/>
  <c r="AC76" i="5" a="1"/>
  <c r="AC76" i="5" s="1"/>
  <c r="AB987" i="5"/>
  <c r="AD987" i="5"/>
  <c r="AC987" i="5" a="1"/>
  <c r="AC987" i="5" s="1"/>
  <c r="AB859" i="5"/>
  <c r="AD859" i="5"/>
  <c r="AC859" i="5" a="1"/>
  <c r="AC859" i="5" s="1"/>
  <c r="X795" i="5"/>
  <c r="Y795" i="5" s="1"/>
  <c r="AB667" i="5"/>
  <c r="AC667" i="5" a="1"/>
  <c r="AC667" i="5" s="1"/>
  <c r="AD667" i="5"/>
  <c r="X507" i="5"/>
  <c r="Y507" i="5" s="1"/>
  <c r="X379" i="5"/>
  <c r="Y379" i="5" s="1"/>
  <c r="X283" i="5"/>
  <c r="Y283" i="5" s="1"/>
  <c r="AB187" i="5"/>
  <c r="AD187" i="5"/>
  <c r="AC187" i="5" a="1"/>
  <c r="AC187" i="5" s="1"/>
  <c r="AB922" i="5"/>
  <c r="AC922" i="5" a="1"/>
  <c r="AC922" i="5" s="1"/>
  <c r="AD922" i="5"/>
  <c r="X818" i="5"/>
  <c r="Y818" i="5" s="1"/>
  <c r="AD754" i="5"/>
  <c r="AB754" i="5"/>
  <c r="AC754" i="5" a="1"/>
  <c r="AC754" i="5" s="1"/>
  <c r="X466" i="5"/>
  <c r="Y466" i="5" s="1"/>
  <c r="X402" i="5"/>
  <c r="Y402" i="5" s="1"/>
  <c r="AC274" i="5" a="1"/>
  <c r="AC274" i="5" s="1"/>
  <c r="AD274" i="5"/>
  <c r="AB274" i="5"/>
  <c r="X178" i="5"/>
  <c r="Y178" i="5" s="1"/>
  <c r="AB114" i="5"/>
  <c r="AD114" i="5"/>
  <c r="AC114" i="5" a="1"/>
  <c r="AC114" i="5" s="1"/>
  <c r="AB18" i="5"/>
  <c r="AD18" i="5"/>
  <c r="AC18" i="5" a="1"/>
  <c r="AC18" i="5" s="1"/>
  <c r="X529" i="5"/>
  <c r="Y529" i="5" s="1"/>
  <c r="X297" i="5"/>
  <c r="Y297" i="5" s="1"/>
  <c r="X233" i="5"/>
  <c r="Y233" i="5" s="1"/>
  <c r="AB1001" i="5"/>
  <c r="AD1001" i="5"/>
  <c r="AC1001" i="5" a="1"/>
  <c r="AC1001" i="5" s="1"/>
  <c r="X992" i="5"/>
  <c r="Y992" i="5" s="1"/>
  <c r="X920" i="5"/>
  <c r="Y920" i="5" s="1"/>
  <c r="AB816" i="5"/>
  <c r="AD816" i="5"/>
  <c r="AC816" i="5" a="1"/>
  <c r="AC816" i="5" s="1"/>
  <c r="X616" i="5"/>
  <c r="Y616" i="5" s="1"/>
  <c r="X552" i="5"/>
  <c r="Y552" i="5" s="1"/>
  <c r="AB456" i="5"/>
  <c r="AD456" i="5"/>
  <c r="AC456" i="5" a="1"/>
  <c r="AC456" i="5" s="1"/>
  <c r="X352" i="5"/>
  <c r="Y352" i="5" s="1"/>
  <c r="AB288" i="5"/>
  <c r="AD288" i="5"/>
  <c r="AC288" i="5" a="1"/>
  <c r="AC288" i="5" s="1"/>
  <c r="X96" i="5"/>
  <c r="Y96" i="5" s="1"/>
  <c r="X32" i="5"/>
  <c r="Y32" i="5" s="1"/>
  <c r="AB697" i="5"/>
  <c r="AC697" i="5" a="1"/>
  <c r="AC697" i="5" s="1"/>
  <c r="AD697" i="5"/>
  <c r="AD959" i="5"/>
  <c r="AC959" i="5" a="1"/>
  <c r="AC959" i="5" s="1"/>
  <c r="AB959" i="5"/>
  <c r="X895" i="5"/>
  <c r="Y895" i="5" s="1"/>
  <c r="AB639" i="5"/>
  <c r="AC639" i="5" a="1"/>
  <c r="AC639" i="5" s="1"/>
  <c r="AD639" i="5"/>
  <c r="X950" i="5"/>
  <c r="Y950" i="5" s="1"/>
  <c r="X141" i="5"/>
  <c r="Y141" i="5" s="1"/>
  <c r="AB77" i="5"/>
  <c r="AD77" i="5"/>
  <c r="AC77" i="5" a="1"/>
  <c r="AC77" i="5" s="1"/>
  <c r="X708" i="5"/>
  <c r="Y708" i="5" s="1"/>
  <c r="X627" i="5"/>
  <c r="Y627" i="5" s="1"/>
  <c r="X179" i="5"/>
  <c r="Y179" i="5" s="1"/>
  <c r="AB115" i="5"/>
  <c r="AD115" i="5"/>
  <c r="AC115" i="5" a="1"/>
  <c r="AC115" i="5" s="1"/>
  <c r="AD650" i="5"/>
  <c r="AB650" i="5"/>
  <c r="AC650" i="5" a="1"/>
  <c r="AC650" i="5" s="1"/>
  <c r="X129" i="5"/>
  <c r="Y129" i="5" s="1"/>
  <c r="AD65" i="5"/>
  <c r="AB65" i="5"/>
  <c r="AC65" i="5" a="1"/>
  <c r="AC65" i="5" s="1"/>
  <c r="AD840" i="5"/>
  <c r="AC840" i="5" a="1"/>
  <c r="AC840" i="5" s="1"/>
  <c r="AB840" i="5"/>
  <c r="X384" i="5"/>
  <c r="Y384" i="5" s="1"/>
  <c r="X712" i="5"/>
  <c r="Y712" i="5" s="1"/>
  <c r="AB631" i="5"/>
  <c r="AD631" i="5"/>
  <c r="AC631" i="5" a="1"/>
  <c r="AC631" i="5" s="1"/>
  <c r="AB247" i="5"/>
  <c r="AC247" i="5" a="1"/>
  <c r="AC247" i="5" s="1"/>
  <c r="AD247" i="5"/>
  <c r="X248" i="5"/>
  <c r="Y248" i="5" s="1"/>
  <c r="AB120" i="5"/>
  <c r="AD120" i="5"/>
  <c r="AC120" i="5" a="1"/>
  <c r="AC120" i="5" s="1"/>
  <c r="AB919" i="5"/>
  <c r="AD919" i="5"/>
  <c r="AC919" i="5" a="1"/>
  <c r="AC919" i="5" s="1"/>
  <c r="X23" i="5"/>
  <c r="Y23" i="5" s="1"/>
  <c r="X982" i="5"/>
  <c r="Y982" i="5" s="1"/>
  <c r="AB886" i="5"/>
  <c r="AD886" i="5"/>
  <c r="AC886" i="5" a="1"/>
  <c r="AC886" i="5" s="1"/>
  <c r="AB790" i="5"/>
  <c r="AC790" i="5" a="1"/>
  <c r="AC790" i="5" s="1"/>
  <c r="AD790" i="5"/>
  <c r="X630" i="5"/>
  <c r="Y630" i="5" s="1"/>
  <c r="AB470" i="5"/>
  <c r="AD470" i="5"/>
  <c r="AC470" i="5" a="1"/>
  <c r="AC470" i="5" s="1"/>
  <c r="X310" i="5"/>
  <c r="Y310" i="5" s="1"/>
  <c r="AC246" i="5" a="1"/>
  <c r="AC246" i="5" s="1"/>
  <c r="AB246" i="5"/>
  <c r="AD246" i="5"/>
  <c r="X54" i="5"/>
  <c r="Y54" i="5" s="1"/>
  <c r="X973" i="5"/>
  <c r="Y973" i="5" s="1"/>
  <c r="AB845" i="5"/>
  <c r="AD845" i="5"/>
  <c r="AC845" i="5" a="1"/>
  <c r="AC845" i="5" s="1"/>
  <c r="X589" i="5"/>
  <c r="Y589" i="5" s="1"/>
  <c r="AB429" i="5"/>
  <c r="AD429" i="5"/>
  <c r="AC429" i="5" a="1"/>
  <c r="AC429" i="5" s="1"/>
  <c r="AD333" i="5"/>
  <c r="AC333" i="5" a="1"/>
  <c r="AC333" i="5" s="1"/>
  <c r="AB333" i="5"/>
  <c r="AD836" i="5"/>
  <c r="AC836" i="5" a="1"/>
  <c r="AC836" i="5" s="1"/>
  <c r="AB836" i="5"/>
  <c r="AC740" i="5" a="1"/>
  <c r="AC740" i="5" s="1"/>
  <c r="AB740" i="5"/>
  <c r="AD740" i="5"/>
  <c r="X356" i="5"/>
  <c r="Y356" i="5" s="1"/>
  <c r="AB292" i="5"/>
  <c r="AD292" i="5"/>
  <c r="AC292" i="5" a="1"/>
  <c r="AC292" i="5" s="1"/>
  <c r="AB196" i="5"/>
  <c r="AD196" i="5"/>
  <c r="AC196" i="5" a="1"/>
  <c r="AC196" i="5" s="1"/>
  <c r="X100" i="5"/>
  <c r="Y100" i="5" s="1"/>
  <c r="X36" i="5"/>
  <c r="Y36" i="5" s="1"/>
  <c r="AB883" i="5"/>
  <c r="AD883" i="5"/>
  <c r="AC883" i="5" a="1"/>
  <c r="AC883" i="5" s="1"/>
  <c r="X723" i="5"/>
  <c r="Y723" i="5" s="1"/>
  <c r="AB499" i="5"/>
  <c r="AD499" i="5"/>
  <c r="AC499" i="5" a="1"/>
  <c r="AC499" i="5" s="1"/>
  <c r="X403" i="5"/>
  <c r="Y403" i="5" s="1"/>
  <c r="AD339" i="5"/>
  <c r="AB339" i="5"/>
  <c r="AC339" i="5" a="1"/>
  <c r="AC339" i="5" s="1"/>
  <c r="AD778" i="5"/>
  <c r="AB778" i="5"/>
  <c r="AC778" i="5" a="1"/>
  <c r="AC778" i="5" s="1"/>
  <c r="X586" i="5"/>
  <c r="Y586" i="5" s="1"/>
  <c r="AB522" i="5"/>
  <c r="AD522" i="5"/>
  <c r="AC522" i="5" a="1"/>
  <c r="AC522" i="5" s="1"/>
  <c r="AD426" i="5"/>
  <c r="AB426" i="5"/>
  <c r="AC426" i="5" a="1"/>
  <c r="AC426" i="5" s="1"/>
  <c r="X330" i="5"/>
  <c r="Y330" i="5" s="1"/>
  <c r="X266" i="5"/>
  <c r="Y266" i="5" s="1"/>
  <c r="X170" i="5"/>
  <c r="Y170" i="5" s="1"/>
  <c r="X74" i="5"/>
  <c r="Y74" i="5" s="1"/>
  <c r="AD969" i="5"/>
  <c r="AB969" i="5"/>
  <c r="AC969" i="5" a="1"/>
  <c r="AC969" i="5" s="1"/>
  <c r="X625" i="5"/>
  <c r="Y625" i="5" s="1"/>
  <c r="AB521" i="5"/>
  <c r="AD521" i="5"/>
  <c r="AC521" i="5" a="1"/>
  <c r="AC521" i="5" s="1"/>
  <c r="X449" i="5"/>
  <c r="Y449" i="5" s="1"/>
  <c r="AC257" i="5" a="1"/>
  <c r="AC257" i="5" s="1"/>
  <c r="AB257" i="5"/>
  <c r="AD257" i="5"/>
  <c r="X33" i="5"/>
  <c r="Y33" i="5" s="1"/>
  <c r="AD841" i="5"/>
  <c r="AC841" i="5" a="1"/>
  <c r="AC841" i="5" s="1"/>
  <c r="AB841" i="5"/>
  <c r="AB808" i="5"/>
  <c r="AD808" i="5"/>
  <c r="AC808" i="5" a="1"/>
  <c r="AC808" i="5" s="1"/>
  <c r="AC608" i="5" a="1"/>
  <c r="AC608" i="5" s="1"/>
  <c r="AB608" i="5"/>
  <c r="AD608" i="5"/>
  <c r="X480" i="5"/>
  <c r="Y480" i="5" s="1"/>
  <c r="AD344" i="5"/>
  <c r="AB344" i="5"/>
  <c r="AC344" i="5" a="1"/>
  <c r="AC344" i="5" s="1"/>
  <c r="AB993" i="5"/>
  <c r="AD993" i="5"/>
  <c r="AC993" i="5" a="1"/>
  <c r="AC993" i="5" s="1"/>
  <c r="X823" i="5"/>
  <c r="Y823" i="5" s="1"/>
  <c r="AB567" i="5"/>
  <c r="AD567" i="5"/>
  <c r="AC567" i="5" a="1"/>
  <c r="AC567" i="5" s="1"/>
  <c r="X343" i="5"/>
  <c r="Y343" i="5" s="1"/>
  <c r="X215" i="5"/>
  <c r="Y215" i="5" s="1"/>
  <c r="X942" i="5"/>
  <c r="Y942" i="5" s="1"/>
  <c r="X165" i="5"/>
  <c r="Y165" i="5" s="1"/>
  <c r="AB69" i="5"/>
  <c r="AD69" i="5"/>
  <c r="AC69" i="5" a="1"/>
  <c r="AC69" i="5" s="1"/>
  <c r="AB139" i="5"/>
  <c r="AD139" i="5"/>
  <c r="AC139" i="5" a="1"/>
  <c r="AC139" i="5" s="1"/>
  <c r="X706" i="5"/>
  <c r="Y706" i="5" s="1"/>
  <c r="X450" i="5"/>
  <c r="Y450" i="5" s="1"/>
  <c r="X961" i="5"/>
  <c r="Y961" i="5" s="1"/>
  <c r="AB664" i="5"/>
  <c r="AD664" i="5"/>
  <c r="AC664" i="5" a="1"/>
  <c r="AC664" i="5" s="1"/>
  <c r="AB937" i="5"/>
  <c r="AD937" i="5"/>
  <c r="AC937" i="5" a="1"/>
  <c r="AC937" i="5" s="1"/>
  <c r="AB495" i="5"/>
  <c r="AD495" i="5"/>
  <c r="AC495" i="5" a="1"/>
  <c r="AC495" i="5" s="1"/>
  <c r="AB111" i="5"/>
  <c r="AD111" i="5"/>
  <c r="AC111" i="5" a="1"/>
  <c r="AC111" i="5" s="1"/>
  <c r="X463" i="5"/>
  <c r="Y463" i="5" s="1"/>
  <c r="X814" i="5"/>
  <c r="Y814" i="5" s="1"/>
  <c r="AC590" i="5" a="1"/>
  <c r="AC590" i="5" s="1"/>
  <c r="AB590" i="5"/>
  <c r="AD590" i="5"/>
  <c r="X398" i="5"/>
  <c r="Y398" i="5" s="1"/>
  <c r="X206" i="5"/>
  <c r="Y206" i="5" s="1"/>
  <c r="AB142" i="5"/>
  <c r="AD142" i="5"/>
  <c r="AC142" i="5" a="1"/>
  <c r="AC142" i="5" s="1"/>
  <c r="X901" i="5"/>
  <c r="Y901" i="5" s="1"/>
  <c r="X645" i="5"/>
  <c r="Y645" i="5" s="1"/>
  <c r="AB453" i="5"/>
  <c r="AD453" i="5"/>
  <c r="AC453" i="5" a="1"/>
  <c r="AC453" i="5" s="1"/>
  <c r="X357" i="5"/>
  <c r="Y357" i="5" s="1"/>
  <c r="AB293" i="5"/>
  <c r="AC293" i="5" a="1"/>
  <c r="AC293" i="5" s="1"/>
  <c r="AD293" i="5"/>
  <c r="AC956" i="5" a="1"/>
  <c r="AC956" i="5" s="1"/>
  <c r="AB956" i="5"/>
  <c r="AD956" i="5"/>
  <c r="AD892" i="5"/>
  <c r="AB892" i="5"/>
  <c r="AC892" i="5" a="1"/>
  <c r="AC892" i="5" s="1"/>
  <c r="X668" i="5"/>
  <c r="Y668" i="5" s="1"/>
  <c r="X348" i="5"/>
  <c r="Y348" i="5" s="1"/>
  <c r="X92" i="5"/>
  <c r="Y92" i="5" s="1"/>
  <c r="AB28" i="5"/>
  <c r="AD28" i="5"/>
  <c r="AC28" i="5" a="1"/>
  <c r="AC28" i="5" s="1"/>
  <c r="AD811" i="5"/>
  <c r="AC811" i="5" a="1"/>
  <c r="AC811" i="5" s="1"/>
  <c r="AB811" i="5"/>
  <c r="AD715" i="5"/>
  <c r="AC715" i="5" a="1"/>
  <c r="AC715" i="5" s="1"/>
  <c r="AB715" i="5"/>
  <c r="X619" i="5"/>
  <c r="Y619" i="5" s="1"/>
  <c r="AB427" i="5"/>
  <c r="AD427" i="5"/>
  <c r="AC427" i="5" a="1"/>
  <c r="AC427" i="5" s="1"/>
  <c r="AD331" i="5"/>
  <c r="AC331" i="5" a="1"/>
  <c r="AC331" i="5" s="1"/>
  <c r="AB331" i="5"/>
  <c r="X203" i="5"/>
  <c r="Y203" i="5" s="1"/>
  <c r="AB75" i="5"/>
  <c r="AD75" i="5"/>
  <c r="AC75" i="5" a="1"/>
  <c r="AC75" i="5" s="1"/>
  <c r="X770" i="5"/>
  <c r="Y770" i="5" s="1"/>
  <c r="X322" i="5"/>
  <c r="Y322" i="5" s="1"/>
  <c r="X258" i="5"/>
  <c r="Y258" i="5" s="1"/>
  <c r="X66" i="5"/>
  <c r="Y66" i="5" s="1"/>
  <c r="X873" i="5"/>
  <c r="Y873" i="5" s="1"/>
  <c r="X617" i="5"/>
  <c r="Y617" i="5" s="1"/>
  <c r="AB513" i="5"/>
  <c r="AD513" i="5"/>
  <c r="AC513" i="5" a="1"/>
  <c r="AC513" i="5" s="1"/>
  <c r="X441" i="5"/>
  <c r="Y441" i="5" s="1"/>
  <c r="X249" i="5"/>
  <c r="Y249" i="5" s="1"/>
  <c r="X25" i="5"/>
  <c r="Y25" i="5" s="1"/>
  <c r="X600" i="5"/>
  <c r="Y600" i="5" s="1"/>
  <c r="AB536" i="5"/>
  <c r="AC536" i="5" a="1"/>
  <c r="AC536" i="5" s="1"/>
  <c r="AD536" i="5"/>
  <c r="AB408" i="5"/>
  <c r="AD408" i="5"/>
  <c r="AC408" i="5" a="1"/>
  <c r="AC408" i="5" s="1"/>
  <c r="AB208" i="5"/>
  <c r="AD208" i="5"/>
  <c r="AC208" i="5" a="1"/>
  <c r="AC208" i="5" s="1"/>
  <c r="X801" i="5"/>
  <c r="Y801" i="5" s="1"/>
  <c r="X815" i="5"/>
  <c r="Y815" i="5" s="1"/>
  <c r="AD527" i="5"/>
  <c r="AB527" i="5"/>
  <c r="AC527" i="5" a="1"/>
  <c r="AC527" i="5" s="1"/>
  <c r="X934" i="5"/>
  <c r="Y934" i="5" s="1"/>
  <c r="AB710" i="5"/>
  <c r="AD710" i="5"/>
  <c r="AC710" i="5" a="1"/>
  <c r="AC710" i="5" s="1"/>
  <c r="AB733" i="5"/>
  <c r="AC733" i="5" a="1"/>
  <c r="AC733" i="5" s="1"/>
  <c r="AD733" i="5"/>
  <c r="X125" i="5"/>
  <c r="Y125" i="5" s="1"/>
  <c r="X948" i="5"/>
  <c r="Y948" i="5" s="1"/>
  <c r="AB436" i="5"/>
  <c r="AD436" i="5"/>
  <c r="AC436" i="5" a="1"/>
  <c r="AC436" i="5" s="1"/>
  <c r="AB163" i="5"/>
  <c r="AD163" i="5"/>
  <c r="AC163" i="5" a="1"/>
  <c r="AC163" i="5" s="1"/>
  <c r="X634" i="5"/>
  <c r="Y634" i="5" s="1"/>
  <c r="AD346" i="5"/>
  <c r="AB346" i="5"/>
  <c r="AC346" i="5" a="1"/>
  <c r="AC346" i="5" s="1"/>
  <c r="X81" i="5"/>
  <c r="Y81" i="5" s="1"/>
  <c r="X17" i="5"/>
  <c r="Y17" i="5" s="1"/>
  <c r="X656" i="5"/>
  <c r="Y656" i="5" s="1"/>
  <c r="AD729" i="5"/>
  <c r="AC729" i="5" a="1"/>
  <c r="AC729" i="5" s="1"/>
  <c r="AB729" i="5"/>
  <c r="X487" i="5"/>
  <c r="Y487" i="5" s="1"/>
  <c r="X528" i="5"/>
  <c r="Y528" i="5" s="1"/>
  <c r="AB136" i="5"/>
  <c r="AD136" i="5"/>
  <c r="AC136" i="5" a="1"/>
  <c r="AC136" i="5" s="1"/>
  <c r="X967" i="5"/>
  <c r="Y967" i="5" s="1"/>
  <c r="X583" i="5"/>
  <c r="Y583" i="5" s="1"/>
  <c r="AB231" i="5"/>
  <c r="AD231" i="5"/>
  <c r="AC231" i="5" a="1"/>
  <c r="AC231" i="5" s="1"/>
  <c r="AB575" i="5"/>
  <c r="AD575" i="5"/>
  <c r="AC575" i="5" a="1"/>
  <c r="AC575" i="5" s="1"/>
  <c r="AD349" i="5"/>
  <c r="AC349" i="5" a="1"/>
  <c r="AC349" i="5" s="1"/>
  <c r="AB349" i="5"/>
  <c r="AB84" i="5"/>
  <c r="AD84" i="5"/>
  <c r="AC84" i="5" a="1"/>
  <c r="AC84" i="5" s="1"/>
  <c r="AB829" i="5"/>
  <c r="AD829" i="5"/>
  <c r="AC829" i="5" a="1"/>
  <c r="AC829" i="5" s="1"/>
  <c r="AD628" i="5"/>
  <c r="AB628" i="5"/>
  <c r="AC628" i="5" a="1"/>
  <c r="AC628" i="5" s="1"/>
  <c r="AD730" i="5"/>
  <c r="AB730" i="5"/>
  <c r="AC730" i="5" a="1"/>
  <c r="AC730" i="5" s="1"/>
  <c r="AD154" i="5"/>
  <c r="AB154" i="5"/>
  <c r="AC154" i="5" a="1"/>
  <c r="AC154" i="5" s="1"/>
  <c r="AB728" i="5"/>
  <c r="AC728" i="5" a="1"/>
  <c r="AC728" i="5" s="1"/>
  <c r="AD728" i="5"/>
  <c r="AD255" i="5"/>
  <c r="AC255" i="5" a="1"/>
  <c r="AC255" i="5" s="1"/>
  <c r="AB255" i="5"/>
  <c r="AB428" i="5"/>
  <c r="AD428" i="5"/>
  <c r="AC428" i="5" a="1"/>
  <c r="AC428" i="5" s="1"/>
  <c r="AB91" i="5"/>
  <c r="AD91" i="5"/>
  <c r="AC91" i="5" a="1"/>
  <c r="AC91" i="5" s="1"/>
  <c r="AB633" i="5"/>
  <c r="AC633" i="5" a="1"/>
  <c r="AC633" i="5" s="1"/>
  <c r="AD633" i="5"/>
  <c r="AB127" i="5"/>
  <c r="AD127" i="5"/>
  <c r="AC127" i="5" a="1"/>
  <c r="AC127" i="5" s="1"/>
  <c r="AB990" i="5"/>
  <c r="AC990" i="5" a="1"/>
  <c r="AC990" i="5" s="1"/>
  <c r="AD990" i="5"/>
  <c r="AB661" i="5"/>
  <c r="AC661" i="5" a="1"/>
  <c r="AC661" i="5" s="1"/>
  <c r="AD661" i="5"/>
  <c r="AB373" i="5"/>
  <c r="AD373" i="5"/>
  <c r="AC373" i="5" a="1"/>
  <c r="AC373" i="5" s="1"/>
  <c r="AB940" i="5"/>
  <c r="AD940" i="5"/>
  <c r="AC940" i="5" a="1"/>
  <c r="AC940" i="5" s="1"/>
  <c r="AB684" i="5"/>
  <c r="AD684" i="5"/>
  <c r="AC684" i="5" a="1"/>
  <c r="AC684" i="5" s="1"/>
  <c r="AB370" i="5"/>
  <c r="AD370" i="5"/>
  <c r="AC370" i="5" a="1"/>
  <c r="AC370" i="5" s="1"/>
  <c r="AB178" i="5"/>
  <c r="AD178" i="5"/>
  <c r="AC178" i="5" a="1"/>
  <c r="AC178" i="5" s="1"/>
  <c r="AB393" i="5"/>
  <c r="AD393" i="5"/>
  <c r="AC393" i="5" a="1"/>
  <c r="AC393" i="5" s="1"/>
  <c r="AC616" i="5" a="1"/>
  <c r="AC616" i="5" s="1"/>
  <c r="AB616" i="5"/>
  <c r="AD616" i="5"/>
  <c r="AB192" i="5"/>
  <c r="AD192" i="5"/>
  <c r="AC192" i="5" a="1"/>
  <c r="AC192" i="5" s="1"/>
  <c r="AD941" i="5"/>
  <c r="AB941" i="5"/>
  <c r="AC941" i="5" a="1"/>
  <c r="AC941" i="5" s="1"/>
  <c r="AB708" i="5"/>
  <c r="AD708" i="5"/>
  <c r="AC708" i="5" a="1"/>
  <c r="AC708" i="5" s="1"/>
  <c r="AB420" i="5"/>
  <c r="AD420" i="5"/>
  <c r="AC420" i="5" a="1"/>
  <c r="AC420" i="5" s="1"/>
  <c r="AB819" i="5"/>
  <c r="AD819" i="5"/>
  <c r="AC819" i="5" a="1"/>
  <c r="AC819" i="5" s="1"/>
  <c r="AB889" i="5"/>
  <c r="AD889" i="5"/>
  <c r="AC889" i="5" a="1"/>
  <c r="AC889" i="5" s="1"/>
  <c r="AB119" i="5"/>
  <c r="AD119" i="5"/>
  <c r="AC119" i="5" a="1"/>
  <c r="AC119" i="5" s="1"/>
  <c r="AB248" i="5"/>
  <c r="AD248" i="5"/>
  <c r="AC248" i="5" a="1"/>
  <c r="AC248" i="5" s="1"/>
  <c r="AD311" i="5"/>
  <c r="AC311" i="5" a="1"/>
  <c r="AC311" i="5" s="1"/>
  <c r="AB311" i="5"/>
  <c r="AD335" i="5"/>
  <c r="AB335" i="5"/>
  <c r="AC335" i="5" a="1"/>
  <c r="AC335" i="5" s="1"/>
  <c r="AB630" i="5"/>
  <c r="AD630" i="5"/>
  <c r="AC630" i="5" a="1"/>
  <c r="AC630" i="5" s="1"/>
  <c r="AB310" i="5"/>
  <c r="AD310" i="5"/>
  <c r="AC310" i="5" a="1"/>
  <c r="AC310" i="5" s="1"/>
  <c r="AB150" i="5"/>
  <c r="AD150" i="5"/>
  <c r="AC150" i="5" a="1"/>
  <c r="AC150" i="5" s="1"/>
  <c r="AD749" i="5"/>
  <c r="AC749" i="5" a="1"/>
  <c r="AC749" i="5" s="1"/>
  <c r="AB749" i="5"/>
  <c r="AB589" i="5"/>
  <c r="AD589" i="5"/>
  <c r="AC589" i="5" a="1"/>
  <c r="AC589" i="5" s="1"/>
  <c r="AB493" i="5"/>
  <c r="AD493" i="5"/>
  <c r="AC493" i="5" a="1"/>
  <c r="AC493" i="5" s="1"/>
  <c r="AB484" i="5"/>
  <c r="AD484" i="5"/>
  <c r="AC484" i="5" a="1"/>
  <c r="AC484" i="5" s="1"/>
  <c r="AB260" i="5"/>
  <c r="AD260" i="5"/>
  <c r="AC260" i="5" a="1"/>
  <c r="AC260" i="5" s="1"/>
  <c r="AB243" i="5"/>
  <c r="AD243" i="5"/>
  <c r="AC243" i="5" a="1"/>
  <c r="AC243" i="5" s="1"/>
  <c r="AB19" i="5"/>
  <c r="AD19" i="5"/>
  <c r="AC19" i="5" a="1"/>
  <c r="AC19" i="5" s="1"/>
  <c r="AC586" i="5" a="1"/>
  <c r="AC586" i="5" s="1"/>
  <c r="AB586" i="5"/>
  <c r="AD586" i="5"/>
  <c r="AB330" i="5"/>
  <c r="AD330" i="5"/>
  <c r="AC330" i="5" a="1"/>
  <c r="AC330" i="5" s="1"/>
  <c r="AB170" i="5"/>
  <c r="AD170" i="5"/>
  <c r="AC170" i="5" a="1"/>
  <c r="AC170" i="5" s="1"/>
  <c r="AD737" i="5"/>
  <c r="AC737" i="5" a="1"/>
  <c r="AC737" i="5" s="1"/>
  <c r="AB737" i="5"/>
  <c r="AB625" i="5"/>
  <c r="AD625" i="5"/>
  <c r="AC625" i="5" a="1"/>
  <c r="AC625" i="5" s="1"/>
  <c r="AB353" i="5"/>
  <c r="AD353" i="5"/>
  <c r="AC353" i="5" a="1"/>
  <c r="AC353" i="5" s="1"/>
  <c r="AC954" i="5" a="1"/>
  <c r="AC954" i="5" s="1"/>
  <c r="AB954" i="5"/>
  <c r="AD954" i="5"/>
  <c r="AC912" i="5" a="1"/>
  <c r="AC912" i="5" s="1"/>
  <c r="AB912" i="5"/>
  <c r="AD912" i="5"/>
  <c r="AD216" i="5"/>
  <c r="AB216" i="5"/>
  <c r="AC216" i="5" a="1"/>
  <c r="AC216" i="5" s="1"/>
  <c r="AB942" i="5"/>
  <c r="AD942" i="5"/>
  <c r="AC942" i="5" a="1"/>
  <c r="AC942" i="5" s="1"/>
  <c r="AC933" i="5" a="1"/>
  <c r="AC933" i="5" s="1"/>
  <c r="AB933" i="5"/>
  <c r="AD933" i="5"/>
  <c r="AB165" i="5"/>
  <c r="AD165" i="5"/>
  <c r="AC165" i="5" a="1"/>
  <c r="AC165" i="5" s="1"/>
  <c r="AB700" i="5"/>
  <c r="AD700" i="5"/>
  <c r="AC700" i="5" a="1"/>
  <c r="AC700" i="5" s="1"/>
  <c r="AB459" i="5"/>
  <c r="AD459" i="5"/>
  <c r="AC459" i="5" a="1"/>
  <c r="AC459" i="5" s="1"/>
  <c r="AB706" i="5"/>
  <c r="AD706" i="5"/>
  <c r="AC706" i="5" a="1"/>
  <c r="AC706" i="5" s="1"/>
  <c r="AB450" i="5"/>
  <c r="AD450" i="5"/>
  <c r="AC450" i="5" a="1"/>
  <c r="AC450" i="5" s="1"/>
  <c r="AB121" i="5"/>
  <c r="AD121" i="5"/>
  <c r="AC121" i="5" a="1"/>
  <c r="AC121" i="5" s="1"/>
  <c r="AD751" i="5"/>
  <c r="AC751" i="5" a="1"/>
  <c r="AC751" i="5" s="1"/>
  <c r="AB751" i="5"/>
  <c r="AD974" i="5"/>
  <c r="AC974" i="5" a="1"/>
  <c r="AC974" i="5" s="1"/>
  <c r="AB974" i="5"/>
  <c r="AB814" i="5"/>
  <c r="AD814" i="5"/>
  <c r="AC814" i="5" a="1"/>
  <c r="AC814" i="5" s="1"/>
  <c r="AB494" i="5"/>
  <c r="AD494" i="5"/>
  <c r="AC494" i="5" a="1"/>
  <c r="AC494" i="5" s="1"/>
  <c r="AD302" i="5"/>
  <c r="AB302" i="5"/>
  <c r="AC302" i="5" a="1"/>
  <c r="AC302" i="5" s="1"/>
  <c r="AB46" i="5"/>
  <c r="AD46" i="5"/>
  <c r="AC46" i="5" a="1"/>
  <c r="AC46" i="5" s="1"/>
  <c r="AD805" i="5"/>
  <c r="AC805" i="5" a="1"/>
  <c r="AC805" i="5" s="1"/>
  <c r="AB805" i="5"/>
  <c r="AB645" i="5"/>
  <c r="AC645" i="5" a="1"/>
  <c r="AC645" i="5" s="1"/>
  <c r="AD645" i="5"/>
  <c r="AB101" i="5"/>
  <c r="AD101" i="5"/>
  <c r="AC101" i="5" a="1"/>
  <c r="AC101" i="5" s="1"/>
  <c r="X860" i="5"/>
  <c r="Y860" i="5" s="1"/>
  <c r="AD796" i="5"/>
  <c r="AB796" i="5"/>
  <c r="AC796" i="5" a="1"/>
  <c r="AC796" i="5" s="1"/>
  <c r="AB476" i="5"/>
  <c r="AD476" i="5"/>
  <c r="AC476" i="5" a="1"/>
  <c r="AC476" i="5" s="1"/>
  <c r="AD188" i="5"/>
  <c r="AB188" i="5"/>
  <c r="AC188" i="5" a="1"/>
  <c r="AC188" i="5" s="1"/>
  <c r="X683" i="5"/>
  <c r="Y683" i="5" s="1"/>
  <c r="AB866" i="5"/>
  <c r="AD866" i="5"/>
  <c r="AC866" i="5" a="1"/>
  <c r="AC866" i="5" s="1"/>
  <c r="AC770" i="5" a="1"/>
  <c r="AC770" i="5" s="1"/>
  <c r="AB770" i="5"/>
  <c r="AD770" i="5"/>
  <c r="X578" i="5"/>
  <c r="Y578" i="5" s="1"/>
  <c r="AD514" i="5"/>
  <c r="AB514" i="5"/>
  <c r="AC514" i="5" a="1"/>
  <c r="AC514" i="5" s="1"/>
  <c r="AB322" i="5"/>
  <c r="AD322" i="5"/>
  <c r="AC322" i="5" a="1"/>
  <c r="AC322" i="5" s="1"/>
  <c r="X226" i="5"/>
  <c r="Y226" i="5" s="1"/>
  <c r="AB162" i="5"/>
  <c r="AD162" i="5"/>
  <c r="AC162" i="5" a="1"/>
  <c r="AC162" i="5" s="1"/>
  <c r="X705" i="5"/>
  <c r="Y705" i="5" s="1"/>
  <c r="AB617" i="5"/>
  <c r="AD617" i="5"/>
  <c r="AC617" i="5" a="1"/>
  <c r="AC617" i="5" s="1"/>
  <c r="AB345" i="5"/>
  <c r="AD345" i="5"/>
  <c r="AC345" i="5" a="1"/>
  <c r="AC345" i="5" s="1"/>
  <c r="AC249" i="5" a="1"/>
  <c r="AC249" i="5" s="1"/>
  <c r="AB249" i="5"/>
  <c r="AD249" i="5"/>
  <c r="AB936" i="5"/>
  <c r="AD936" i="5"/>
  <c r="AC936" i="5" a="1"/>
  <c r="AC936" i="5" s="1"/>
  <c r="AB768" i="5"/>
  <c r="AD768" i="5"/>
  <c r="AC768" i="5" a="1"/>
  <c r="AC768" i="5" s="1"/>
  <c r="AC600" i="5" a="1"/>
  <c r="AC600" i="5" s="1"/>
  <c r="AB600" i="5"/>
  <c r="AD600" i="5"/>
  <c r="X408" i="5"/>
  <c r="Y408" i="5" s="1"/>
  <c r="AB112" i="5"/>
  <c r="AD112" i="5"/>
  <c r="AC112" i="5" a="1"/>
  <c r="AC112" i="5" s="1"/>
  <c r="AB577" i="5"/>
  <c r="AD577" i="5"/>
  <c r="AC577" i="5" a="1"/>
  <c r="AC577" i="5" s="1"/>
  <c r="AD975" i="5"/>
  <c r="AB975" i="5"/>
  <c r="AC975" i="5" a="1"/>
  <c r="AC975" i="5" s="1"/>
  <c r="AB879" i="5"/>
  <c r="AD879" i="5"/>
  <c r="AC879" i="5" a="1"/>
  <c r="AC879" i="5" s="1"/>
  <c r="X687" i="5"/>
  <c r="Y687" i="5" s="1"/>
  <c r="X527" i="5"/>
  <c r="Y527" i="5" s="1"/>
  <c r="AB678" i="5"/>
  <c r="AD678" i="5"/>
  <c r="AC678" i="5" a="1"/>
  <c r="AC678" i="5" s="1"/>
  <c r="X733" i="5"/>
  <c r="Y733" i="5" s="1"/>
  <c r="X724" i="5"/>
  <c r="Y724" i="5" s="1"/>
  <c r="AB483" i="5"/>
  <c r="AD483" i="5"/>
  <c r="AC483" i="5" a="1"/>
  <c r="AC483" i="5" s="1"/>
  <c r="AD946" i="5"/>
  <c r="AC946" i="5" a="1"/>
  <c r="AC946" i="5" s="1"/>
  <c r="AB946" i="5"/>
  <c r="AB241" i="5"/>
  <c r="AD241" i="5"/>
  <c r="AC241" i="5" a="1"/>
  <c r="AC241" i="5" s="1"/>
  <c r="AC914" i="5" a="1"/>
  <c r="AC914" i="5" s="1"/>
  <c r="AB914" i="5"/>
  <c r="AD914" i="5"/>
  <c r="AB656" i="5"/>
  <c r="AD656" i="5"/>
  <c r="AC656" i="5" a="1"/>
  <c r="AC656" i="5" s="1"/>
  <c r="AB455" i="5"/>
  <c r="AD455" i="5"/>
  <c r="AC455" i="5" a="1"/>
  <c r="AC455" i="5" s="1"/>
  <c r="AB103" i="5"/>
  <c r="AD103" i="5"/>
  <c r="AC103" i="5" a="1"/>
  <c r="AC103" i="5" s="1"/>
  <c r="AB967" i="5"/>
  <c r="AD967" i="5"/>
  <c r="AC967" i="5" a="1"/>
  <c r="AC967" i="5" s="1"/>
  <c r="AB583" i="5"/>
  <c r="AD583" i="5"/>
  <c r="AC583" i="5" a="1"/>
  <c r="AC583" i="5" s="1"/>
  <c r="AB454" i="5"/>
  <c r="AD454" i="5"/>
  <c r="AC454" i="5" a="1"/>
  <c r="AC454" i="5" s="1"/>
  <c r="AB989" i="5"/>
  <c r="AD989" i="5"/>
  <c r="AC989" i="5" a="1"/>
  <c r="AC989" i="5" s="1"/>
  <c r="AB756" i="5"/>
  <c r="AD756" i="5"/>
  <c r="AC756" i="5" a="1"/>
  <c r="AC756" i="5" s="1"/>
  <c r="AB966" i="5"/>
  <c r="AC966" i="5" a="1"/>
  <c r="AC966" i="5" s="1"/>
  <c r="AD966" i="5"/>
  <c r="AB38" i="5"/>
  <c r="AC38" i="5" a="1"/>
  <c r="AC38" i="5" s="1"/>
  <c r="AD38" i="5"/>
  <c r="AB765" i="5"/>
  <c r="AC765" i="5" a="1"/>
  <c r="AC765" i="5" s="1"/>
  <c r="AD765" i="5"/>
  <c r="AD980" i="5"/>
  <c r="AC980" i="5" a="1"/>
  <c r="AC980" i="5" s="1"/>
  <c r="AB980" i="5"/>
  <c r="AB116" i="5"/>
  <c r="AD116" i="5"/>
  <c r="AC116" i="5" a="1"/>
  <c r="AC116" i="5" s="1"/>
  <c r="AD771" i="5"/>
  <c r="AC771" i="5" a="1"/>
  <c r="AC771" i="5" s="1"/>
  <c r="AB771" i="5"/>
  <c r="AB515" i="5"/>
  <c r="AD515" i="5"/>
  <c r="AC515" i="5" a="1"/>
  <c r="AC515" i="5" s="1"/>
  <c r="AD323" i="5"/>
  <c r="AC323" i="5" a="1"/>
  <c r="AC323" i="5" s="1"/>
  <c r="AB323" i="5"/>
  <c r="AD928" i="5"/>
  <c r="AC928" i="5" a="1"/>
  <c r="AC928" i="5" s="1"/>
  <c r="AB928" i="5"/>
  <c r="AB824" i="5"/>
  <c r="AD824" i="5"/>
  <c r="AC824" i="5" a="1"/>
  <c r="AC824" i="5" s="1"/>
  <c r="AD199" i="5"/>
  <c r="AB199" i="5"/>
  <c r="AC199" i="5" a="1"/>
  <c r="AC199" i="5" s="1"/>
  <c r="AD766" i="5"/>
  <c r="AB766" i="5"/>
  <c r="AC766" i="5" a="1"/>
  <c r="AC766" i="5" s="1"/>
  <c r="AB414" i="5"/>
  <c r="AD414" i="5"/>
  <c r="AC414" i="5" a="1"/>
  <c r="AC414" i="5" s="1"/>
  <c r="AD716" i="5"/>
  <c r="AB716" i="5"/>
  <c r="AC716" i="5" a="1"/>
  <c r="AC716" i="5" s="1"/>
  <c r="AB671" i="5"/>
  <c r="AC671" i="5" a="1"/>
  <c r="AC671" i="5" s="1"/>
  <c r="AD671" i="5"/>
  <c r="AC606" i="5" a="1"/>
  <c r="AC606" i="5" s="1"/>
  <c r="AD606" i="5"/>
  <c r="AB606" i="5"/>
  <c r="AB190" i="5"/>
  <c r="AD190" i="5"/>
  <c r="AC190" i="5" a="1"/>
  <c r="AC190" i="5" s="1"/>
  <c r="AB437" i="5"/>
  <c r="AD437" i="5"/>
  <c r="AC437" i="5" a="1"/>
  <c r="AC437" i="5" s="1"/>
  <c r="AB812" i="5"/>
  <c r="AD812" i="5"/>
  <c r="AC812" i="5" a="1"/>
  <c r="AC812" i="5" s="1"/>
  <c r="AB818" i="5"/>
  <c r="AD818" i="5"/>
  <c r="AC818" i="5" a="1"/>
  <c r="AC818" i="5" s="1"/>
  <c r="AC562" i="5" a="1"/>
  <c r="AC562" i="5" s="1"/>
  <c r="AB562" i="5"/>
  <c r="AD562" i="5"/>
  <c r="Z3" i="5"/>
  <c r="W3" i="5"/>
  <c r="V3" i="5"/>
  <c r="X902" i="5"/>
  <c r="Y902" i="5" s="1"/>
  <c r="X550" i="5"/>
  <c r="Y550" i="5" s="1"/>
  <c r="AB486" i="5"/>
  <c r="AD486" i="5"/>
  <c r="AC486" i="5" a="1"/>
  <c r="AC486" i="5" s="1"/>
  <c r="X358" i="5"/>
  <c r="Y358" i="5" s="1"/>
  <c r="AD198" i="5"/>
  <c r="AB198" i="5"/>
  <c r="AC198" i="5" a="1"/>
  <c r="AC198" i="5" s="1"/>
  <c r="X989" i="5"/>
  <c r="Y989" i="5" s="1"/>
  <c r="AB925" i="5"/>
  <c r="AD925" i="5"/>
  <c r="AC925" i="5" a="1"/>
  <c r="AC925" i="5" s="1"/>
  <c r="X701" i="5"/>
  <c r="Y701" i="5" s="1"/>
  <c r="X541" i="5"/>
  <c r="Y541" i="5" s="1"/>
  <c r="AD285" i="5"/>
  <c r="AC285" i="5" a="1"/>
  <c r="AC285" i="5" s="1"/>
  <c r="AB285" i="5"/>
  <c r="X93" i="5"/>
  <c r="Y93" i="5" s="1"/>
  <c r="AB852" i="5"/>
  <c r="AD852" i="5"/>
  <c r="AC852" i="5" a="1"/>
  <c r="AC852" i="5" s="1"/>
  <c r="X756" i="5"/>
  <c r="Y756" i="5" s="1"/>
  <c r="X340" i="5"/>
  <c r="Y340" i="5" s="1"/>
  <c r="AB276" i="5"/>
  <c r="AC276" i="5" a="1"/>
  <c r="AC276" i="5" s="1"/>
  <c r="AD276" i="5"/>
  <c r="AB180" i="5"/>
  <c r="AD180" i="5"/>
  <c r="AC180" i="5" a="1"/>
  <c r="AC180" i="5" s="1"/>
  <c r="X84" i="5"/>
  <c r="Y84" i="5" s="1"/>
  <c r="AD20" i="5"/>
  <c r="AB20" i="5"/>
  <c r="AC20" i="5" a="1"/>
  <c r="AC20" i="5" s="1"/>
  <c r="X835" i="5"/>
  <c r="Y835" i="5" s="1"/>
  <c r="X291" i="5"/>
  <c r="Y291" i="5" s="1"/>
  <c r="AD195" i="5"/>
  <c r="AB195" i="5"/>
  <c r="AC195" i="5" a="1"/>
  <c r="AC195" i="5" s="1"/>
  <c r="AB890" i="5"/>
  <c r="AD890" i="5"/>
  <c r="AC890" i="5" a="1"/>
  <c r="AC890" i="5" s="1"/>
  <c r="X794" i="5"/>
  <c r="Y794" i="5" s="1"/>
  <c r="AC538" i="5" a="1"/>
  <c r="AC538" i="5" s="1"/>
  <c r="AB538" i="5"/>
  <c r="AD538" i="5"/>
  <c r="X442" i="5"/>
  <c r="Y442" i="5" s="1"/>
  <c r="AD314" i="5"/>
  <c r="AB314" i="5"/>
  <c r="AC314" i="5" a="1"/>
  <c r="AC314" i="5" s="1"/>
  <c r="X122" i="5"/>
  <c r="Y122" i="5" s="1"/>
  <c r="AB58" i="5"/>
  <c r="AD58" i="5"/>
  <c r="AC58" i="5" a="1"/>
  <c r="AC58" i="5" s="1"/>
  <c r="AB689" i="5"/>
  <c r="AC689" i="5" a="1"/>
  <c r="AC689" i="5" s="1"/>
  <c r="AD689" i="5"/>
  <c r="AB497" i="5"/>
  <c r="AD497" i="5"/>
  <c r="AC497" i="5" a="1"/>
  <c r="AC497" i="5" s="1"/>
  <c r="AB401" i="5"/>
  <c r="AD401" i="5"/>
  <c r="AC401" i="5" a="1"/>
  <c r="AC401" i="5" s="1"/>
  <c r="X209" i="5"/>
  <c r="Y209" i="5" s="1"/>
  <c r="AB945" i="5"/>
  <c r="AD945" i="5"/>
  <c r="AC945" i="5" a="1"/>
  <c r="AC945" i="5" s="1"/>
  <c r="AD1000" i="5"/>
  <c r="AC1000" i="5" a="1"/>
  <c r="AC1000" i="5" s="1"/>
  <c r="AB1000" i="5"/>
  <c r="X896" i="5"/>
  <c r="Y896" i="5" s="1"/>
  <c r="X560" i="5"/>
  <c r="Y560" i="5" s="1"/>
  <c r="AB464" i="5"/>
  <c r="AD464" i="5"/>
  <c r="AC464" i="5" a="1"/>
  <c r="AC464" i="5" s="1"/>
  <c r="AB40" i="5"/>
  <c r="AD40" i="5"/>
  <c r="AC40" i="5" a="1"/>
  <c r="AC40" i="5" s="1"/>
  <c r="AB615" i="5"/>
  <c r="AD615" i="5"/>
  <c r="AC615" i="5" a="1"/>
  <c r="AC615" i="5" s="1"/>
  <c r="AD327" i="5"/>
  <c r="AC327" i="5" a="1"/>
  <c r="AC327" i="5" s="1"/>
  <c r="AB327" i="5"/>
  <c r="X703" i="5"/>
  <c r="Y703" i="5" s="1"/>
  <c r="X638" i="5"/>
  <c r="Y638" i="5" s="1"/>
  <c r="AD821" i="5"/>
  <c r="AB821" i="5"/>
  <c r="AC821" i="5" a="1"/>
  <c r="AC821" i="5" s="1"/>
  <c r="X213" i="5"/>
  <c r="Y213" i="5" s="1"/>
  <c r="AB149" i="5"/>
  <c r="AD149" i="5"/>
  <c r="AC149" i="5" a="1"/>
  <c r="AC149" i="5" s="1"/>
  <c r="X891" i="5"/>
  <c r="Y891" i="5" s="1"/>
  <c r="X59" i="5"/>
  <c r="Y59" i="5" s="1"/>
  <c r="AB690" i="5"/>
  <c r="AD690" i="5"/>
  <c r="AC690" i="5" a="1"/>
  <c r="AC690" i="5" s="1"/>
  <c r="X633" i="5"/>
  <c r="Y633" i="5" s="1"/>
  <c r="X137" i="5"/>
  <c r="Y137" i="5" s="1"/>
  <c r="AB73" i="5"/>
  <c r="AD73" i="5"/>
  <c r="AC73" i="5" a="1"/>
  <c r="AC73" i="5" s="1"/>
  <c r="AB784" i="5"/>
  <c r="AD784" i="5"/>
  <c r="AC784" i="5" a="1"/>
  <c r="AC784" i="5" s="1"/>
  <c r="X863" i="5"/>
  <c r="Y863" i="5" s="1"/>
  <c r="X63" i="5"/>
  <c r="Y63" i="5" s="1"/>
  <c r="AD287" i="5"/>
  <c r="AC287" i="5" a="1"/>
  <c r="AC287" i="5" s="1"/>
  <c r="AB287" i="5"/>
  <c r="AC958" i="5" a="1"/>
  <c r="AC958" i="5" s="1"/>
  <c r="AD958" i="5"/>
  <c r="AB958" i="5"/>
  <c r="AD894" i="5"/>
  <c r="AB894" i="5"/>
  <c r="AC894" i="5" a="1"/>
  <c r="AC894" i="5" s="1"/>
  <c r="X574" i="5"/>
  <c r="Y574" i="5" s="1"/>
  <c r="AD510" i="5"/>
  <c r="AB510" i="5"/>
  <c r="AC510" i="5" a="1"/>
  <c r="AC510" i="5" s="1"/>
  <c r="AD350" i="5"/>
  <c r="AB350" i="5"/>
  <c r="AC350" i="5" a="1"/>
  <c r="AC350" i="5" s="1"/>
  <c r="AB254" i="5"/>
  <c r="AD254" i="5"/>
  <c r="AC254" i="5" a="1"/>
  <c r="AC254" i="5" s="1"/>
  <c r="X981" i="5"/>
  <c r="Y981" i="5" s="1"/>
  <c r="X853" i="5"/>
  <c r="Y853" i="5" s="1"/>
  <c r="X725" i="5"/>
  <c r="Y725" i="5" s="1"/>
  <c r="AB629" i="5"/>
  <c r="AD629" i="5"/>
  <c r="AC629" i="5" a="1"/>
  <c r="AC629" i="5" s="1"/>
  <c r="X533" i="5"/>
  <c r="Y533" i="5" s="1"/>
  <c r="X341" i="5"/>
  <c r="Y341" i="5" s="1"/>
  <c r="AD277" i="5"/>
  <c r="AC277" i="5" a="1"/>
  <c r="AC277" i="5" s="1"/>
  <c r="AB277" i="5"/>
  <c r="AD21" i="5"/>
  <c r="AB21" i="5"/>
  <c r="AC21" i="5" a="1"/>
  <c r="AC21" i="5" s="1"/>
  <c r="X684" i="5"/>
  <c r="Y684" i="5" s="1"/>
  <c r="X556" i="5"/>
  <c r="Y556" i="5" s="1"/>
  <c r="X492" i="5"/>
  <c r="Y492" i="5" s="1"/>
  <c r="X204" i="5"/>
  <c r="Y204" i="5" s="1"/>
  <c r="AB140" i="5"/>
  <c r="AD140" i="5"/>
  <c r="AC140" i="5" a="1"/>
  <c r="AC140" i="5" s="1"/>
  <c r="X859" i="5"/>
  <c r="Y859" i="5" s="1"/>
  <c r="AD731" i="5"/>
  <c r="AC731" i="5" a="1"/>
  <c r="AC731" i="5" s="1"/>
  <c r="AB731" i="5"/>
  <c r="X635" i="5"/>
  <c r="Y635" i="5" s="1"/>
  <c r="AB571" i="5"/>
  <c r="AD571" i="5"/>
  <c r="AC571" i="5" a="1"/>
  <c r="AC571" i="5" s="1"/>
  <c r="AD443" i="5"/>
  <c r="AB443" i="5"/>
  <c r="AC443" i="5" a="1"/>
  <c r="AC443" i="5" s="1"/>
  <c r="AB283" i="5"/>
  <c r="AC283" i="5" a="1"/>
  <c r="AC283" i="5" s="1"/>
  <c r="AD283" i="5"/>
  <c r="AB155" i="5"/>
  <c r="AD155" i="5"/>
  <c r="AC155" i="5" a="1"/>
  <c r="AC155" i="5" s="1"/>
  <c r="X882" i="5"/>
  <c r="Y882" i="5" s="1"/>
  <c r="AC626" i="5" a="1"/>
  <c r="AC626" i="5" s="1"/>
  <c r="AB626" i="5"/>
  <c r="AD626" i="5"/>
  <c r="X530" i="5"/>
  <c r="Y530" i="5" s="1"/>
  <c r="AB466" i="5"/>
  <c r="AD466" i="5"/>
  <c r="AC466" i="5" a="1"/>
  <c r="AC466" i="5" s="1"/>
  <c r="X370" i="5"/>
  <c r="Y370" i="5" s="1"/>
  <c r="X242" i="5"/>
  <c r="Y242" i="5" s="1"/>
  <c r="AB601" i="5"/>
  <c r="AD601" i="5"/>
  <c r="AC601" i="5" a="1"/>
  <c r="AC601" i="5" s="1"/>
  <c r="X489" i="5"/>
  <c r="Y489" i="5" s="1"/>
  <c r="AD297" i="5"/>
  <c r="AC297" i="5" a="1"/>
  <c r="AC297" i="5" s="1"/>
  <c r="AB297" i="5"/>
  <c r="AB169" i="5"/>
  <c r="AD169" i="5"/>
  <c r="AC169" i="5" a="1"/>
  <c r="AC169" i="5" s="1"/>
  <c r="AB857" i="5"/>
  <c r="AD857" i="5"/>
  <c r="AC857" i="5" a="1"/>
  <c r="AC857" i="5" s="1"/>
  <c r="AD992" i="5"/>
  <c r="AC992" i="5" a="1"/>
  <c r="AC992" i="5" s="1"/>
  <c r="AB992" i="5"/>
  <c r="AB888" i="5"/>
  <c r="AD888" i="5"/>
  <c r="AC888" i="5" a="1"/>
  <c r="AC888" i="5" s="1"/>
  <c r="X752" i="5"/>
  <c r="Y752" i="5" s="1"/>
  <c r="X424" i="5"/>
  <c r="Y424" i="5" s="1"/>
  <c r="AD352" i="5"/>
  <c r="AB352" i="5"/>
  <c r="AC352" i="5" a="1"/>
  <c r="AC352" i="5" s="1"/>
  <c r="AB256" i="5"/>
  <c r="AD256" i="5"/>
  <c r="AC256" i="5" a="1"/>
  <c r="AC256" i="5" s="1"/>
  <c r="X160" i="5"/>
  <c r="Y160" i="5" s="1"/>
  <c r="AB96" i="5"/>
  <c r="AD96" i="5"/>
  <c r="AC96" i="5" a="1"/>
  <c r="AC96" i="5" s="1"/>
  <c r="AB930" i="5"/>
  <c r="AC930" i="5" a="1"/>
  <c r="AC930" i="5" s="1"/>
  <c r="AD930" i="5"/>
  <c r="X872" i="5"/>
  <c r="Y872" i="5" s="1"/>
  <c r="AB831" i="5"/>
  <c r="AD831" i="5"/>
  <c r="AC831" i="5" a="1"/>
  <c r="AC831" i="5" s="1"/>
  <c r="AD543" i="5"/>
  <c r="AC543" i="5" a="1"/>
  <c r="AC543" i="5" s="1"/>
  <c r="AB543" i="5"/>
  <c r="AC950" i="5" a="1"/>
  <c r="AC950" i="5" s="1"/>
  <c r="AB950" i="5"/>
  <c r="AD950" i="5"/>
  <c r="X438" i="5"/>
  <c r="Y438" i="5" s="1"/>
  <c r="X237" i="5"/>
  <c r="Y237" i="5" s="1"/>
  <c r="AB141" i="5"/>
  <c r="AD141" i="5"/>
  <c r="AC141" i="5" a="1"/>
  <c r="AC141" i="5" s="1"/>
  <c r="AB531" i="5"/>
  <c r="AD531" i="5"/>
  <c r="AC531" i="5" a="1"/>
  <c r="AC531" i="5" s="1"/>
  <c r="AD179" i="5"/>
  <c r="AB179" i="5"/>
  <c r="AC179" i="5" a="1"/>
  <c r="AC179" i="5" s="1"/>
  <c r="X225" i="5"/>
  <c r="Y225" i="5" s="1"/>
  <c r="AB129" i="5"/>
  <c r="AD129" i="5"/>
  <c r="AC129" i="5" a="1"/>
  <c r="AC129" i="5" s="1"/>
  <c r="AB704" i="5"/>
  <c r="AD704" i="5"/>
  <c r="AC704" i="5" a="1"/>
  <c r="AC704" i="5" s="1"/>
  <c r="AB640" i="5"/>
  <c r="AD640" i="5"/>
  <c r="AC640" i="5" a="1"/>
  <c r="AC640" i="5" s="1"/>
  <c r="AB951" i="5"/>
  <c r="AC951" i="5" a="1"/>
  <c r="AC951" i="5" s="1"/>
  <c r="AD951" i="5"/>
  <c r="X55" i="5"/>
  <c r="Y55" i="5" s="1"/>
  <c r="X665" i="5"/>
  <c r="Y665" i="5" s="1"/>
  <c r="AB663" i="5"/>
  <c r="AC663" i="5" a="1"/>
  <c r="AC663" i="5" s="1"/>
  <c r="AD663" i="5"/>
  <c r="X407" i="5"/>
  <c r="Y407" i="5" s="1"/>
  <c r="X207" i="5"/>
  <c r="Y207" i="5" s="1"/>
  <c r="AB982" i="5"/>
  <c r="AC982" i="5" a="1"/>
  <c r="AC982" i="5" s="1"/>
  <c r="AD982" i="5"/>
  <c r="X758" i="5"/>
  <c r="Y758" i="5" s="1"/>
  <c r="AB214" i="5"/>
  <c r="AD214" i="5"/>
  <c r="AC214" i="5" a="1"/>
  <c r="AC214" i="5" s="1"/>
  <c r="X118" i="5"/>
  <c r="Y118" i="5" s="1"/>
  <c r="AB54" i="5"/>
  <c r="AD54" i="5"/>
  <c r="AC54" i="5" a="1"/>
  <c r="AC54" i="5" s="1"/>
  <c r="AB909" i="5"/>
  <c r="AD909" i="5"/>
  <c r="AC909" i="5" a="1"/>
  <c r="AC909" i="5" s="1"/>
  <c r="AD813" i="5"/>
  <c r="AC813" i="5" a="1"/>
  <c r="AC813" i="5" s="1"/>
  <c r="AB813" i="5"/>
  <c r="AB653" i="5"/>
  <c r="AC653" i="5" a="1"/>
  <c r="AC653" i="5" s="1"/>
  <c r="AD653" i="5"/>
  <c r="AB397" i="5"/>
  <c r="AD397" i="5"/>
  <c r="AC397" i="5" a="1"/>
  <c r="AC397" i="5" s="1"/>
  <c r="X301" i="5"/>
  <c r="Y301" i="5" s="1"/>
  <c r="AB173" i="5"/>
  <c r="AD173" i="5"/>
  <c r="AC173" i="5" a="1"/>
  <c r="AC173" i="5" s="1"/>
  <c r="AB900" i="5"/>
  <c r="AD900" i="5"/>
  <c r="AC900" i="5" a="1"/>
  <c r="AC900" i="5" s="1"/>
  <c r="X804" i="5"/>
  <c r="Y804" i="5" s="1"/>
  <c r="X740" i="5"/>
  <c r="Y740" i="5" s="1"/>
  <c r="AC548" i="5" a="1"/>
  <c r="AC548" i="5" s="1"/>
  <c r="AB548" i="5"/>
  <c r="AD548" i="5"/>
  <c r="X452" i="5"/>
  <c r="Y452" i="5" s="1"/>
  <c r="AD356" i="5"/>
  <c r="AB356" i="5"/>
  <c r="AC356" i="5" a="1"/>
  <c r="AC356" i="5" s="1"/>
  <c r="X164" i="5"/>
  <c r="Y164" i="5" s="1"/>
  <c r="AB100" i="5"/>
  <c r="AD100" i="5"/>
  <c r="AC100" i="5" a="1"/>
  <c r="AC100" i="5" s="1"/>
  <c r="AB979" i="5"/>
  <c r="AD979" i="5"/>
  <c r="AC979" i="5" a="1"/>
  <c r="AC979" i="5" s="1"/>
  <c r="AB851" i="5"/>
  <c r="AD851" i="5"/>
  <c r="AC851" i="5" a="1"/>
  <c r="AC851" i="5" s="1"/>
  <c r="AC723" i="5" a="1"/>
  <c r="AC723" i="5" s="1"/>
  <c r="AB723" i="5"/>
  <c r="AD723" i="5"/>
  <c r="X595" i="5"/>
  <c r="Y595" i="5" s="1"/>
  <c r="AB403" i="5"/>
  <c r="AD403" i="5"/>
  <c r="AC403" i="5" a="1"/>
  <c r="AC403" i="5" s="1"/>
  <c r="AD307" i="5"/>
  <c r="AC307" i="5" a="1"/>
  <c r="AC307" i="5" s="1"/>
  <c r="AB307" i="5"/>
  <c r="X83" i="5"/>
  <c r="Y83" i="5" s="1"/>
  <c r="AD842" i="5"/>
  <c r="AC842" i="5" a="1"/>
  <c r="AC842" i="5" s="1"/>
  <c r="AB842" i="5"/>
  <c r="X746" i="5"/>
  <c r="Y746" i="5" s="1"/>
  <c r="AB394" i="5"/>
  <c r="AD394" i="5"/>
  <c r="AC394" i="5" a="1"/>
  <c r="AC394" i="5" s="1"/>
  <c r="X138" i="5"/>
  <c r="Y138" i="5" s="1"/>
  <c r="AB74" i="5"/>
  <c r="AD74" i="5"/>
  <c r="AC74" i="5" a="1"/>
  <c r="AC74" i="5" s="1"/>
  <c r="X521" i="5"/>
  <c r="Y521" i="5" s="1"/>
  <c r="AB417" i="5"/>
  <c r="AD417" i="5"/>
  <c r="AC417" i="5" a="1"/>
  <c r="AC417" i="5" s="1"/>
  <c r="X321" i="5"/>
  <c r="Y321" i="5" s="1"/>
  <c r="X257" i="5"/>
  <c r="Y257" i="5" s="1"/>
  <c r="X681" i="5"/>
  <c r="Y681" i="5" s="1"/>
  <c r="AB776" i="5"/>
  <c r="AD776" i="5"/>
  <c r="AC776" i="5" a="1"/>
  <c r="AC776" i="5" s="1"/>
  <c r="AC576" i="5" a="1"/>
  <c r="AC576" i="5" s="1"/>
  <c r="AB576" i="5"/>
  <c r="AD576" i="5"/>
  <c r="AB480" i="5"/>
  <c r="AD480" i="5"/>
  <c r="AC480" i="5" a="1"/>
  <c r="AC480" i="5" s="1"/>
  <c r="AB312" i="5"/>
  <c r="AD312" i="5"/>
  <c r="AC312" i="5" a="1"/>
  <c r="AC312" i="5" s="1"/>
  <c r="X152" i="5"/>
  <c r="Y152" i="5" s="1"/>
  <c r="X993" i="5"/>
  <c r="Y993" i="5" s="1"/>
  <c r="AB759" i="5"/>
  <c r="AC759" i="5" a="1"/>
  <c r="AC759" i="5" s="1"/>
  <c r="AD759" i="5"/>
  <c r="AB503" i="5"/>
  <c r="AD503" i="5"/>
  <c r="AC503" i="5" a="1"/>
  <c r="AC503" i="5" s="1"/>
  <c r="AD343" i="5"/>
  <c r="AB343" i="5"/>
  <c r="AC343" i="5" a="1"/>
  <c r="AC343" i="5" s="1"/>
  <c r="AB719" i="5"/>
  <c r="AC719" i="5" a="1"/>
  <c r="AC719" i="5" s="1"/>
  <c r="AD719" i="5"/>
  <c r="X700" i="5"/>
  <c r="Y700" i="5" s="1"/>
  <c r="X674" i="5"/>
  <c r="Y674" i="5" s="1"/>
  <c r="X89" i="5"/>
  <c r="Y89" i="5" s="1"/>
  <c r="AB961" i="5"/>
  <c r="AD961" i="5"/>
  <c r="AC961" i="5" a="1"/>
  <c r="AC961" i="5" s="1"/>
  <c r="AD745" i="5"/>
  <c r="AC745" i="5" a="1"/>
  <c r="AC745" i="5" s="1"/>
  <c r="AB745" i="5"/>
  <c r="X495" i="5"/>
  <c r="Y495" i="5" s="1"/>
  <c r="X910" i="5"/>
  <c r="Y910" i="5" s="1"/>
  <c r="X558" i="5"/>
  <c r="Y558" i="5" s="1"/>
  <c r="AB270" i="5"/>
  <c r="AD270" i="5"/>
  <c r="AC270" i="5" a="1"/>
  <c r="AC270" i="5" s="1"/>
  <c r="AB206" i="5"/>
  <c r="AD206" i="5"/>
  <c r="AC206" i="5" a="1"/>
  <c r="AC206" i="5" s="1"/>
  <c r="X997" i="5"/>
  <c r="Y997" i="5" s="1"/>
  <c r="AB901" i="5"/>
  <c r="AD901" i="5"/>
  <c r="AC901" i="5" a="1"/>
  <c r="AC901" i="5" s="1"/>
  <c r="X709" i="5"/>
  <c r="Y709" i="5" s="1"/>
  <c r="AD517" i="5"/>
  <c r="AB517" i="5"/>
  <c r="AC517" i="5" a="1"/>
  <c r="AC517" i="5" s="1"/>
  <c r="X421" i="5"/>
  <c r="Y421" i="5" s="1"/>
  <c r="AB357" i="5"/>
  <c r="AC357" i="5" a="1"/>
  <c r="AC357" i="5" s="1"/>
  <c r="AD357" i="5"/>
  <c r="AB261" i="5"/>
  <c r="AD261" i="5"/>
  <c r="AC261" i="5" a="1"/>
  <c r="AC261" i="5" s="1"/>
  <c r="X956" i="5"/>
  <c r="Y956" i="5" s="1"/>
  <c r="AB860" i="5"/>
  <c r="AD860" i="5"/>
  <c r="AC860" i="5" a="1"/>
  <c r="AC860" i="5" s="1"/>
  <c r="AB764" i="5"/>
  <c r="AD764" i="5"/>
  <c r="AC764" i="5" a="1"/>
  <c r="AC764" i="5" s="1"/>
  <c r="AB668" i="5"/>
  <c r="AD668" i="5"/>
  <c r="AC668" i="5" a="1"/>
  <c r="AC668" i="5" s="1"/>
  <c r="AD348" i="5"/>
  <c r="AB348" i="5"/>
  <c r="AC348" i="5" a="1"/>
  <c r="AC348" i="5" s="1"/>
  <c r="AD252" i="5"/>
  <c r="AB252" i="5"/>
  <c r="AC252" i="5" a="1"/>
  <c r="AC252" i="5" s="1"/>
  <c r="X156" i="5"/>
  <c r="Y156" i="5" s="1"/>
  <c r="AB92" i="5"/>
  <c r="AD92" i="5"/>
  <c r="AC92" i="5" a="1"/>
  <c r="AC92" i="5" s="1"/>
  <c r="X721" i="5"/>
  <c r="Y721" i="5" s="1"/>
  <c r="AB875" i="5"/>
  <c r="AD875" i="5"/>
  <c r="AC875" i="5" a="1"/>
  <c r="AC875" i="5" s="1"/>
  <c r="X811" i="5"/>
  <c r="Y811" i="5" s="1"/>
  <c r="AB683" i="5"/>
  <c r="AC683" i="5" a="1"/>
  <c r="AC683" i="5" s="1"/>
  <c r="AD683" i="5"/>
  <c r="AD587" i="5"/>
  <c r="AB587" i="5"/>
  <c r="AC587" i="5" a="1"/>
  <c r="AC587" i="5" s="1"/>
  <c r="AB523" i="5"/>
  <c r="AD523" i="5"/>
  <c r="AC523" i="5" a="1"/>
  <c r="AC523" i="5" s="1"/>
  <c r="AB203" i="5"/>
  <c r="AD203" i="5"/>
  <c r="AC203" i="5" a="1"/>
  <c r="AC203" i="5" s="1"/>
  <c r="X834" i="5"/>
  <c r="Y834" i="5" s="1"/>
  <c r="AC578" i="5" a="1"/>
  <c r="AC578" i="5" s="1"/>
  <c r="AB578" i="5"/>
  <c r="AD578" i="5"/>
  <c r="AB226" i="5"/>
  <c r="AD226" i="5"/>
  <c r="AC226" i="5" a="1"/>
  <c r="AC226" i="5" s="1"/>
  <c r="X130" i="5"/>
  <c r="Y130" i="5" s="1"/>
  <c r="AD66" i="5"/>
  <c r="AB66" i="5"/>
  <c r="AC66" i="5" a="1"/>
  <c r="AC66" i="5" s="1"/>
  <c r="AD705" i="5"/>
  <c r="AC705" i="5" a="1"/>
  <c r="AC705" i="5" s="1"/>
  <c r="AB705" i="5"/>
  <c r="AB585" i="5"/>
  <c r="AD585" i="5"/>
  <c r="AC585" i="5" a="1"/>
  <c r="AC585" i="5" s="1"/>
  <c r="X513" i="5"/>
  <c r="Y513" i="5" s="1"/>
  <c r="AD409" i="5"/>
  <c r="AB409" i="5"/>
  <c r="AC409" i="5" a="1"/>
  <c r="AC409" i="5" s="1"/>
  <c r="X313" i="5"/>
  <c r="Y313" i="5" s="1"/>
  <c r="AB505" i="5"/>
  <c r="AD505" i="5"/>
  <c r="AC505" i="5" a="1"/>
  <c r="AC505" i="5" s="1"/>
  <c r="AC736" i="5" a="1"/>
  <c r="AC736" i="5" s="1"/>
  <c r="AB736" i="5"/>
  <c r="AD736" i="5"/>
  <c r="X336" i="5"/>
  <c r="Y336" i="5" s="1"/>
  <c r="AB272" i="5"/>
  <c r="AD272" i="5"/>
  <c r="AC272" i="5" a="1"/>
  <c r="AC272" i="5" s="1"/>
  <c r="X80" i="5"/>
  <c r="Y80" i="5" s="1"/>
  <c r="AB16" i="5"/>
  <c r="AD16" i="5"/>
  <c r="AC16" i="5" a="1"/>
  <c r="AC16" i="5" s="1"/>
  <c r="X577" i="5"/>
  <c r="Y577" i="5" s="1"/>
  <c r="AB687" i="5"/>
  <c r="AC687" i="5" a="1"/>
  <c r="AC687" i="5" s="1"/>
  <c r="AD687" i="5"/>
  <c r="AC934" i="5" a="1"/>
  <c r="AC934" i="5" s="1"/>
  <c r="AB934" i="5"/>
  <c r="AD934" i="5"/>
  <c r="X678" i="5"/>
  <c r="Y678" i="5" s="1"/>
  <c r="X221" i="5"/>
  <c r="Y221" i="5" s="1"/>
  <c r="AB125" i="5"/>
  <c r="AD125" i="5"/>
  <c r="AC125" i="5" a="1"/>
  <c r="AC125" i="5" s="1"/>
  <c r="AB724" i="5"/>
  <c r="AD724" i="5"/>
  <c r="AC724" i="5" a="1"/>
  <c r="AC724" i="5" s="1"/>
  <c r="AB404" i="5"/>
  <c r="AD404" i="5"/>
  <c r="AC404" i="5" a="1"/>
  <c r="AC404" i="5" s="1"/>
  <c r="AB634" i="5"/>
  <c r="AD634" i="5"/>
  <c r="AC634" i="5" a="1"/>
  <c r="AC634" i="5" s="1"/>
  <c r="X177" i="5"/>
  <c r="Y177" i="5" s="1"/>
  <c r="AB81" i="5"/>
  <c r="AD81" i="5"/>
  <c r="AC81" i="5" a="1"/>
  <c r="AC81" i="5" s="1"/>
  <c r="X729" i="5"/>
  <c r="Y729" i="5" s="1"/>
  <c r="AD528" i="5"/>
  <c r="AB528" i="5"/>
  <c r="AC528" i="5" a="1"/>
  <c r="AC528" i="5" s="1"/>
  <c r="AB711" i="5"/>
  <c r="AC711" i="5" a="1"/>
  <c r="AC711" i="5" s="1"/>
  <c r="AD711" i="5"/>
  <c r="AB519" i="5"/>
  <c r="AD519" i="5"/>
  <c r="AC519" i="5" a="1"/>
  <c r="AC519" i="5" s="1"/>
  <c r="AD359" i="5"/>
  <c r="AB359" i="5"/>
  <c r="AC359" i="5" a="1"/>
  <c r="AC359" i="5" s="1"/>
  <c r="AB167" i="5"/>
  <c r="AD167" i="5"/>
  <c r="AC167" i="5" a="1"/>
  <c r="AC167" i="5" s="1"/>
  <c r="AB95" i="5"/>
  <c r="AD95" i="5"/>
  <c r="AC95" i="5" a="1"/>
  <c r="AC95" i="5" s="1"/>
  <c r="AC550" i="5" a="1"/>
  <c r="AC550" i="5" s="1"/>
  <c r="AB550" i="5"/>
  <c r="AD550" i="5"/>
  <c r="AC596" i="5" a="1"/>
  <c r="AC596" i="5" s="1"/>
  <c r="AB596" i="5"/>
  <c r="AD596" i="5"/>
  <c r="AD838" i="5"/>
  <c r="AC838" i="5" a="1"/>
  <c r="AC838" i="5" s="1"/>
  <c r="AB838" i="5"/>
  <c r="AD294" i="5"/>
  <c r="AB294" i="5"/>
  <c r="AC294" i="5" a="1"/>
  <c r="AC294" i="5" s="1"/>
  <c r="AB637" i="5"/>
  <c r="AC637" i="5" a="1"/>
  <c r="AC637" i="5" s="1"/>
  <c r="AD637" i="5"/>
  <c r="AD381" i="5"/>
  <c r="AB381" i="5"/>
  <c r="AC381" i="5" a="1"/>
  <c r="AC381" i="5" s="1"/>
  <c r="X806" i="5"/>
  <c r="Y806" i="5" s="1"/>
  <c r="AB646" i="5"/>
  <c r="AD646" i="5"/>
  <c r="AC646" i="5" a="1"/>
  <c r="AC646" i="5" s="1"/>
  <c r="AD358" i="5"/>
  <c r="AB358" i="5"/>
  <c r="AC358" i="5" a="1"/>
  <c r="AC358" i="5" s="1"/>
  <c r="AB262" i="5"/>
  <c r="AD262" i="5"/>
  <c r="AC262" i="5" a="1"/>
  <c r="AC262" i="5" s="1"/>
  <c r="AB102" i="5"/>
  <c r="AD102" i="5"/>
  <c r="AC102" i="5" a="1"/>
  <c r="AC102" i="5" s="1"/>
  <c r="AD541" i="5"/>
  <c r="AC541" i="5" a="1"/>
  <c r="AC541" i="5" s="1"/>
  <c r="AB541" i="5"/>
  <c r="AD445" i="5"/>
  <c r="AB445" i="5"/>
  <c r="AC445" i="5" a="1"/>
  <c r="AC445" i="5" s="1"/>
  <c r="X285" i="5"/>
  <c r="Y285" i="5" s="1"/>
  <c r="X916" i="5"/>
  <c r="Y916" i="5" s="1"/>
  <c r="AD532" i="5"/>
  <c r="AB532" i="5"/>
  <c r="AC532" i="5" a="1"/>
  <c r="AC532" i="5" s="1"/>
  <c r="X995" i="5"/>
  <c r="Y995" i="5" s="1"/>
  <c r="AB931" i="5"/>
  <c r="AD931" i="5"/>
  <c r="AC931" i="5" a="1"/>
  <c r="AC931" i="5" s="1"/>
  <c r="AD739" i="5"/>
  <c r="AC739" i="5" a="1"/>
  <c r="AC739" i="5" s="1"/>
  <c r="AB739" i="5"/>
  <c r="AB675" i="5"/>
  <c r="AC675" i="5" a="1"/>
  <c r="AC675" i="5" s="1"/>
  <c r="AD675" i="5"/>
  <c r="AD387" i="5"/>
  <c r="AB387" i="5"/>
  <c r="AC387" i="5" a="1"/>
  <c r="AC387" i="5" s="1"/>
  <c r="X131" i="5"/>
  <c r="Y131" i="5" s="1"/>
  <c r="AB794" i="5"/>
  <c r="AD794" i="5"/>
  <c r="AC794" i="5" a="1"/>
  <c r="AC794" i="5" s="1"/>
  <c r="AD218" i="5"/>
  <c r="AB218" i="5"/>
  <c r="AC218" i="5" a="1"/>
  <c r="AC218" i="5" s="1"/>
  <c r="X26" i="5"/>
  <c r="Y26" i="5" s="1"/>
  <c r="AB209" i="5"/>
  <c r="AD209" i="5"/>
  <c r="AC209" i="5" a="1"/>
  <c r="AC209" i="5" s="1"/>
  <c r="X1000" i="5"/>
  <c r="Y1000" i="5" s="1"/>
  <c r="AC560" i="5" a="1"/>
  <c r="AC560" i="5" s="1"/>
  <c r="AD560" i="5"/>
  <c r="AB560" i="5"/>
  <c r="X432" i="5"/>
  <c r="Y432" i="5" s="1"/>
  <c r="AB328" i="5"/>
  <c r="AD328" i="5"/>
  <c r="AC328" i="5" a="1"/>
  <c r="AC328" i="5" s="1"/>
  <c r="AB935" i="5"/>
  <c r="AD935" i="5"/>
  <c r="AC935" i="5" a="1"/>
  <c r="AC935" i="5" s="1"/>
  <c r="AD551" i="5"/>
  <c r="AC551" i="5" a="1"/>
  <c r="AC551" i="5" s="1"/>
  <c r="AB551" i="5"/>
  <c r="AB703" i="5"/>
  <c r="AC703" i="5" a="1"/>
  <c r="AC703" i="5" s="1"/>
  <c r="AD703" i="5"/>
  <c r="X821" i="5"/>
  <c r="Y821" i="5" s="1"/>
  <c r="AD763" i="5"/>
  <c r="AC763" i="5" a="1"/>
  <c r="AC763" i="5" s="1"/>
  <c r="AB763" i="5"/>
  <c r="AD219" i="5"/>
  <c r="AB219" i="5"/>
  <c r="AC219" i="5" a="1"/>
  <c r="AC219" i="5" s="1"/>
  <c r="X658" i="5"/>
  <c r="Y658" i="5" s="1"/>
  <c r="X41" i="5"/>
  <c r="Y41" i="5" s="1"/>
  <c r="AB905" i="5"/>
  <c r="AD905" i="5"/>
  <c r="AC905" i="5" a="1"/>
  <c r="AC905" i="5" s="1"/>
  <c r="AD223" i="5"/>
  <c r="AB223" i="5"/>
  <c r="AC223" i="5" a="1"/>
  <c r="AC223" i="5" s="1"/>
  <c r="AB607" i="5"/>
  <c r="AD607" i="5"/>
  <c r="AC607" i="5" a="1"/>
  <c r="AC607" i="5" s="1"/>
  <c r="X958" i="5"/>
  <c r="Y958" i="5" s="1"/>
  <c r="AB798" i="5"/>
  <c r="AD798" i="5"/>
  <c r="AC798" i="5" a="1"/>
  <c r="AC798" i="5" s="1"/>
  <c r="AC574" i="5" a="1"/>
  <c r="AC574" i="5" s="1"/>
  <c r="AB574" i="5"/>
  <c r="AD574" i="5"/>
  <c r="AB94" i="5"/>
  <c r="AD94" i="5"/>
  <c r="AC94" i="5" a="1"/>
  <c r="AC94" i="5" s="1"/>
  <c r="X789" i="5"/>
  <c r="Y789" i="5" s="1"/>
  <c r="AB725" i="5"/>
  <c r="AC725" i="5" a="1"/>
  <c r="AC725" i="5" s="1"/>
  <c r="AD725" i="5"/>
  <c r="X629" i="5"/>
  <c r="Y629" i="5" s="1"/>
  <c r="AD341" i="5"/>
  <c r="AC341" i="5" a="1"/>
  <c r="AC341" i="5" s="1"/>
  <c r="AB341" i="5"/>
  <c r="X85" i="5"/>
  <c r="Y85" i="5" s="1"/>
  <c r="X21" i="5"/>
  <c r="Y21" i="5" s="1"/>
  <c r="AC908" i="5" a="1"/>
  <c r="AC908" i="5" s="1"/>
  <c r="AB908" i="5"/>
  <c r="AD908" i="5"/>
  <c r="AC556" i="5" a="1"/>
  <c r="AC556" i="5" s="1"/>
  <c r="AB556" i="5"/>
  <c r="AD556" i="5"/>
  <c r="X460" i="5"/>
  <c r="Y460" i="5" s="1"/>
  <c r="AD332" i="5"/>
  <c r="AB332" i="5"/>
  <c r="AC332" i="5" a="1"/>
  <c r="AC332" i="5" s="1"/>
  <c r="AB204" i="5"/>
  <c r="AD204" i="5"/>
  <c r="AC204" i="5" a="1"/>
  <c r="AC204" i="5" s="1"/>
  <c r="X108" i="5"/>
  <c r="Y108" i="5" s="1"/>
  <c r="AB44" i="5"/>
  <c r="AD44" i="5"/>
  <c r="AC44" i="5" a="1"/>
  <c r="AC44" i="5" s="1"/>
  <c r="AB827" i="5"/>
  <c r="AD827" i="5"/>
  <c r="AC827" i="5" a="1"/>
  <c r="AC827" i="5" s="1"/>
  <c r="X731" i="5"/>
  <c r="Y731" i="5" s="1"/>
  <c r="AD539" i="5"/>
  <c r="AC539" i="5" a="1"/>
  <c r="AC539" i="5" s="1"/>
  <c r="AB539" i="5"/>
  <c r="X443" i="5"/>
  <c r="Y443" i="5" s="1"/>
  <c r="AB882" i="5"/>
  <c r="AD882" i="5"/>
  <c r="AC882" i="5" a="1"/>
  <c r="AC882" i="5" s="1"/>
  <c r="X434" i="5"/>
  <c r="Y434" i="5" s="1"/>
  <c r="AB82" i="5"/>
  <c r="AD82" i="5"/>
  <c r="AC82" i="5" a="1"/>
  <c r="AC82" i="5" s="1"/>
  <c r="AC769" i="5" a="1"/>
  <c r="AC769" i="5" s="1"/>
  <c r="AB769" i="5"/>
  <c r="AD769" i="5"/>
  <c r="AB561" i="5"/>
  <c r="AD561" i="5"/>
  <c r="AC561" i="5" a="1"/>
  <c r="AC561" i="5" s="1"/>
  <c r="AD489" i="5"/>
  <c r="AB489" i="5"/>
  <c r="AC489" i="5" a="1"/>
  <c r="AC489" i="5" s="1"/>
  <c r="AD361" i="5"/>
  <c r="AB361" i="5"/>
  <c r="AC361" i="5" a="1"/>
  <c r="AC361" i="5" s="1"/>
  <c r="X265" i="5"/>
  <c r="Y265" i="5" s="1"/>
  <c r="AB520" i="5"/>
  <c r="AD520" i="5"/>
  <c r="AC520" i="5" a="1"/>
  <c r="AC520" i="5" s="1"/>
  <c r="X320" i="5"/>
  <c r="Y320" i="5" s="1"/>
  <c r="X256" i="5"/>
  <c r="Y256" i="5" s="1"/>
  <c r="AB160" i="5"/>
  <c r="AD160" i="5"/>
  <c r="AC160" i="5" a="1"/>
  <c r="AC160" i="5" s="1"/>
  <c r="X64" i="5"/>
  <c r="Y64" i="5" s="1"/>
  <c r="X831" i="5"/>
  <c r="Y831" i="5" s="1"/>
  <c r="X543" i="5"/>
  <c r="Y543" i="5" s="1"/>
  <c r="AB694" i="5"/>
  <c r="AD694" i="5"/>
  <c r="AC694" i="5" a="1"/>
  <c r="AC694" i="5" s="1"/>
  <c r="AD438" i="5"/>
  <c r="AB438" i="5"/>
  <c r="AC438" i="5" a="1"/>
  <c r="AC438" i="5" s="1"/>
  <c r="AB237" i="5"/>
  <c r="AD237" i="5"/>
  <c r="AC237" i="5" a="1"/>
  <c r="AC237" i="5" s="1"/>
  <c r="X109" i="5"/>
  <c r="Y109" i="5" s="1"/>
  <c r="AB45" i="5"/>
  <c r="AD45" i="5"/>
  <c r="AC45" i="5" a="1"/>
  <c r="AC45" i="5" s="1"/>
  <c r="AD953" i="5"/>
  <c r="AC953" i="5" a="1"/>
  <c r="AC953" i="5" s="1"/>
  <c r="AB953" i="5"/>
  <c r="X147" i="5"/>
  <c r="Y147" i="5" s="1"/>
  <c r="AD714" i="5"/>
  <c r="AB714" i="5"/>
  <c r="AC714" i="5" a="1"/>
  <c r="AC714" i="5" s="1"/>
  <c r="AB225" i="5"/>
  <c r="AD225" i="5"/>
  <c r="AC225" i="5" a="1"/>
  <c r="AC225" i="5" s="1"/>
  <c r="X97" i="5"/>
  <c r="Y97" i="5" s="1"/>
  <c r="AC913" i="5" a="1"/>
  <c r="AC913" i="5" s="1"/>
  <c r="AB913" i="5"/>
  <c r="AD913" i="5"/>
  <c r="X704" i="5"/>
  <c r="Y704" i="5" s="1"/>
  <c r="X448" i="5"/>
  <c r="Y448" i="5" s="1"/>
  <c r="X951" i="5"/>
  <c r="Y951" i="5" s="1"/>
  <c r="AB183" i="5"/>
  <c r="AD183" i="5"/>
  <c r="AC183" i="5" a="1"/>
  <c r="AC183" i="5" s="1"/>
  <c r="X184" i="5"/>
  <c r="Y184" i="5" s="1"/>
  <c r="AB88" i="5"/>
  <c r="AD88" i="5"/>
  <c r="AC88" i="5" a="1"/>
  <c r="AC88" i="5" s="1"/>
  <c r="AB665" i="5"/>
  <c r="AC665" i="5" a="1"/>
  <c r="AC665" i="5" s="1"/>
  <c r="AD665" i="5"/>
  <c r="AB855" i="5"/>
  <c r="AD855" i="5"/>
  <c r="AC855" i="5" a="1"/>
  <c r="AC855" i="5" s="1"/>
  <c r="AB407" i="5"/>
  <c r="AD407" i="5"/>
  <c r="AC407" i="5" a="1"/>
  <c r="AC407" i="5" s="1"/>
  <c r="X87" i="5"/>
  <c r="Y87" i="5" s="1"/>
  <c r="AC783" i="5" a="1"/>
  <c r="AC783" i="5" s="1"/>
  <c r="AD783" i="5"/>
  <c r="AB783" i="5"/>
  <c r="X918" i="5"/>
  <c r="Y918" i="5" s="1"/>
  <c r="AD854" i="5"/>
  <c r="AB854" i="5"/>
  <c r="AC854" i="5" a="1"/>
  <c r="AC854" i="5" s="1"/>
  <c r="AD534" i="5"/>
  <c r="AB534" i="5"/>
  <c r="AC534" i="5" a="1"/>
  <c r="AC534" i="5" s="1"/>
  <c r="X278" i="5"/>
  <c r="Y278" i="5" s="1"/>
  <c r="X22" i="5"/>
  <c r="Y22" i="5" s="1"/>
  <c r="X909" i="5"/>
  <c r="Y909" i="5" s="1"/>
  <c r="AB717" i="5"/>
  <c r="AC717" i="5" a="1"/>
  <c r="AC717" i="5" s="1"/>
  <c r="AD717" i="5"/>
  <c r="X996" i="5"/>
  <c r="Y996" i="5" s="1"/>
  <c r="AB452" i="5"/>
  <c r="AD452" i="5"/>
  <c r="AC452" i="5" a="1"/>
  <c r="AC452" i="5" s="1"/>
  <c r="X324" i="5"/>
  <c r="Y324" i="5" s="1"/>
  <c r="X68" i="5"/>
  <c r="Y68" i="5" s="1"/>
  <c r="AB595" i="5"/>
  <c r="AD595" i="5"/>
  <c r="AC595" i="5" a="1"/>
  <c r="AC595" i="5" s="1"/>
  <c r="AB467" i="5"/>
  <c r="AD467" i="5"/>
  <c r="AC467" i="5" a="1"/>
  <c r="AC467" i="5" s="1"/>
  <c r="AC906" i="5" a="1"/>
  <c r="AC906" i="5" s="1"/>
  <c r="AB906" i="5"/>
  <c r="AD906" i="5"/>
  <c r="AD490" i="5"/>
  <c r="AB490" i="5"/>
  <c r="AC490" i="5" a="1"/>
  <c r="AC490" i="5" s="1"/>
  <c r="AD234" i="5"/>
  <c r="AB234" i="5"/>
  <c r="AC234" i="5" a="1"/>
  <c r="AC234" i="5" s="1"/>
  <c r="X42" i="5"/>
  <c r="Y42" i="5" s="1"/>
  <c r="AB481" i="5"/>
  <c r="AD481" i="5"/>
  <c r="AC481" i="5" a="1"/>
  <c r="AC481" i="5" s="1"/>
  <c r="AB161" i="5"/>
  <c r="AD161" i="5"/>
  <c r="AC161" i="5" a="1"/>
  <c r="AC161" i="5" s="1"/>
  <c r="X576" i="5"/>
  <c r="Y576" i="5" s="1"/>
  <c r="AB887" i="5"/>
  <c r="AD887" i="5"/>
  <c r="AC887" i="5" a="1"/>
  <c r="AC887" i="5" s="1"/>
  <c r="X759" i="5"/>
  <c r="Y759" i="5" s="1"/>
  <c r="AC271" i="5" a="1"/>
  <c r="AC271" i="5" s="1"/>
  <c r="AD271" i="5"/>
  <c r="AB271" i="5"/>
  <c r="AB654" i="5"/>
  <c r="AD654" i="5"/>
  <c r="AC654" i="5" a="1"/>
  <c r="AC654" i="5" s="1"/>
  <c r="X133" i="5"/>
  <c r="Y133" i="5" s="1"/>
  <c r="AB939" i="5"/>
  <c r="AD939" i="5"/>
  <c r="AC939" i="5" a="1"/>
  <c r="AC939" i="5" s="1"/>
  <c r="X235" i="5"/>
  <c r="Y235" i="5" s="1"/>
  <c r="AB107" i="5"/>
  <c r="AD107" i="5"/>
  <c r="AC107" i="5" a="1"/>
  <c r="AC107" i="5" s="1"/>
  <c r="AB217" i="5"/>
  <c r="AD217" i="5"/>
  <c r="AC217" i="5" a="1"/>
  <c r="AC217" i="5" s="1"/>
  <c r="AB440" i="5"/>
  <c r="AD440" i="5"/>
  <c r="AC440" i="5" a="1"/>
  <c r="AC440" i="5" s="1"/>
  <c r="X175" i="5"/>
  <c r="Y175" i="5" s="1"/>
  <c r="AB79" i="5"/>
  <c r="AD79" i="5"/>
  <c r="AC79" i="5" a="1"/>
  <c r="AC79" i="5" s="1"/>
  <c r="AB303" i="5"/>
  <c r="AC303" i="5" a="1"/>
  <c r="AC303" i="5" s="1"/>
  <c r="AD303" i="5"/>
  <c r="AB910" i="5"/>
  <c r="AD910" i="5"/>
  <c r="AC910" i="5" a="1"/>
  <c r="AC910" i="5" s="1"/>
  <c r="AB782" i="5"/>
  <c r="AD782" i="5"/>
  <c r="AC782" i="5" a="1"/>
  <c r="AC782" i="5" s="1"/>
  <c r="AB718" i="5"/>
  <c r="AD718" i="5"/>
  <c r="AC718" i="5" a="1"/>
  <c r="AC718" i="5" s="1"/>
  <c r="AD366" i="5"/>
  <c r="AB366" i="5"/>
  <c r="AC366" i="5" a="1"/>
  <c r="AC366" i="5" s="1"/>
  <c r="X270" i="5"/>
  <c r="Y270" i="5" s="1"/>
  <c r="AB110" i="5"/>
  <c r="AD110" i="5"/>
  <c r="AC110" i="5" a="1"/>
  <c r="AC110" i="5" s="1"/>
  <c r="AB997" i="5"/>
  <c r="AD997" i="5"/>
  <c r="AC997" i="5" a="1"/>
  <c r="AC997" i="5" s="1"/>
  <c r="AB869" i="5"/>
  <c r="AD869" i="5"/>
  <c r="AC869" i="5" a="1"/>
  <c r="AC869" i="5" s="1"/>
  <c r="AB709" i="5"/>
  <c r="AC709" i="5" a="1"/>
  <c r="AC709" i="5" s="1"/>
  <c r="AD709" i="5"/>
  <c r="X517" i="5"/>
  <c r="Y517" i="5" s="1"/>
  <c r="X325" i="5"/>
  <c r="Y325" i="5" s="1"/>
  <c r="AD37" i="5"/>
  <c r="AC37" i="5" a="1"/>
  <c r="AC37" i="5" s="1"/>
  <c r="AB37" i="5"/>
  <c r="AB924" i="5"/>
  <c r="AD924" i="5"/>
  <c r="AC924" i="5" a="1"/>
  <c r="AC924" i="5" s="1"/>
  <c r="AC540" i="5" a="1"/>
  <c r="AC540" i="5" s="1"/>
  <c r="AB540" i="5"/>
  <c r="AD540" i="5"/>
  <c r="AB412" i="5"/>
  <c r="AD412" i="5"/>
  <c r="AC412" i="5" a="1"/>
  <c r="AC412" i="5" s="1"/>
  <c r="X316" i="5"/>
  <c r="Y316" i="5" s="1"/>
  <c r="X60" i="5"/>
  <c r="Y60" i="5" s="1"/>
  <c r="AC721" i="5" a="1"/>
  <c r="AC721" i="5" s="1"/>
  <c r="AB721" i="5"/>
  <c r="AD721" i="5"/>
  <c r="AD779" i="5"/>
  <c r="AC779" i="5" a="1"/>
  <c r="AC779" i="5" s="1"/>
  <c r="AB779" i="5"/>
  <c r="X587" i="5"/>
  <c r="Y587" i="5" s="1"/>
  <c r="AB491" i="5"/>
  <c r="AD491" i="5"/>
  <c r="AC491" i="5" a="1"/>
  <c r="AC491" i="5" s="1"/>
  <c r="AD395" i="5"/>
  <c r="AB395" i="5"/>
  <c r="AC395" i="5" a="1"/>
  <c r="AC395" i="5" s="1"/>
  <c r="AD978" i="5"/>
  <c r="AC978" i="5" a="1"/>
  <c r="AC978" i="5" s="1"/>
  <c r="AB978" i="5"/>
  <c r="AD834" i="5"/>
  <c r="AC834" i="5" a="1"/>
  <c r="AC834" i="5" s="1"/>
  <c r="AB834" i="5"/>
  <c r="AB290" i="5"/>
  <c r="AD290" i="5"/>
  <c r="AC290" i="5" a="1"/>
  <c r="AC290" i="5" s="1"/>
  <c r="X585" i="5"/>
  <c r="Y585" i="5" s="1"/>
  <c r="X153" i="5"/>
  <c r="Y153" i="5" s="1"/>
  <c r="AB938" i="5"/>
  <c r="AC938" i="5" a="1"/>
  <c r="AC938" i="5" s="1"/>
  <c r="AD938" i="5"/>
  <c r="AD832" i="5"/>
  <c r="AC832" i="5" a="1"/>
  <c r="AC832" i="5" s="1"/>
  <c r="AB832" i="5"/>
  <c r="X568" i="5"/>
  <c r="Y568" i="5" s="1"/>
  <c r="AB504" i="5"/>
  <c r="AD504" i="5"/>
  <c r="AC504" i="5" a="1"/>
  <c r="AC504" i="5" s="1"/>
  <c r="AD336" i="5"/>
  <c r="AB336" i="5"/>
  <c r="AC336" i="5" a="1"/>
  <c r="AC336" i="5" s="1"/>
  <c r="X240" i="5"/>
  <c r="Y240" i="5" s="1"/>
  <c r="AB176" i="5"/>
  <c r="AD176" i="5"/>
  <c r="AC176" i="5" a="1"/>
  <c r="AC176" i="5" s="1"/>
  <c r="AB847" i="5"/>
  <c r="AD847" i="5"/>
  <c r="AC847" i="5" a="1"/>
  <c r="AC847" i="5" s="1"/>
  <c r="AB367" i="5"/>
  <c r="AD367" i="5"/>
  <c r="AC367" i="5" a="1"/>
  <c r="AC367" i="5" s="1"/>
  <c r="X61" i="5"/>
  <c r="Y61" i="5" s="1"/>
  <c r="X404" i="5"/>
  <c r="Y404" i="5" s="1"/>
  <c r="AB99" i="5"/>
  <c r="AD99" i="5"/>
  <c r="AC99" i="5" a="1"/>
  <c r="AC99" i="5" s="1"/>
  <c r="AB369" i="5"/>
  <c r="AD369" i="5"/>
  <c r="AC369" i="5" a="1"/>
  <c r="AC369" i="5" s="1"/>
  <c r="AB177" i="5"/>
  <c r="AD177" i="5"/>
  <c r="AC177" i="5" a="1"/>
  <c r="AC177" i="5" s="1"/>
  <c r="X914" i="5"/>
  <c r="Y914" i="5" s="1"/>
  <c r="X368" i="5"/>
  <c r="Y368" i="5" s="1"/>
  <c r="X455" i="5"/>
  <c r="Y455" i="5" s="1"/>
  <c r="X200" i="5"/>
  <c r="Y200" i="5" s="1"/>
  <c r="AB72" i="5"/>
  <c r="AD72" i="5"/>
  <c r="AC72" i="5" a="1"/>
  <c r="AC72" i="5" s="1"/>
  <c r="AD793" i="5"/>
  <c r="AC793" i="5" a="1"/>
  <c r="AC793" i="5" s="1"/>
  <c r="AB793" i="5"/>
  <c r="AB447" i="5"/>
  <c r="AD447" i="5"/>
  <c r="AC447" i="5" a="1"/>
  <c r="AC447" i="5" s="1"/>
  <c r="X3" i="5" l="1"/>
  <c r="Y3" i="5" s="1"/>
  <c r="Z4" i="5"/>
  <c r="AA4" i="5" s="1" a="1"/>
  <c r="AA4" i="5" s="1"/>
  <c r="V4" i="5"/>
  <c r="W4" i="5"/>
  <c r="AA3" i="5" a="1"/>
  <c r="AA3" i="5" s="1"/>
  <c r="V5" i="5" l="1"/>
  <c r="W5" i="5"/>
  <c r="Z5" i="5"/>
  <c r="AA5" i="5" s="1" a="1"/>
  <c r="AA5" i="5" s="1"/>
  <c r="AB3" i="5"/>
  <c r="AC3" i="5" s="1"/>
  <c r="AB4" i="5" s="1"/>
  <c r="AC4" i="5" s="1" a="1"/>
  <c r="AC4" i="5" s="1"/>
  <c r="AD3" i="5"/>
  <c r="AD4" i="5"/>
  <c r="X4" i="5"/>
  <c r="Y4" i="5" s="1"/>
  <c r="X5" i="5" l="1"/>
  <c r="Y5" i="5" s="1"/>
  <c r="Z6" i="5"/>
  <c r="W6" i="5"/>
  <c r="V6" i="5"/>
  <c r="AB5" i="5"/>
  <c r="AC5" i="5" s="1" a="1"/>
  <c r="AC5" i="5" s="1"/>
  <c r="AD5" i="5"/>
  <c r="X6" i="5" l="1"/>
  <c r="Y6" i="5" s="1"/>
  <c r="AA6" i="5" a="1"/>
  <c r="AA6" i="5" s="1"/>
  <c r="Z7" i="5"/>
  <c r="AA7" i="5" s="1" a="1"/>
  <c r="AA7" i="5" s="1"/>
  <c r="W7" i="5"/>
  <c r="V7" i="5"/>
  <c r="X7" i="5" l="1"/>
  <c r="Y7" i="5" s="1"/>
  <c r="V8" i="5"/>
  <c r="W8" i="5"/>
  <c r="Z8" i="5"/>
  <c r="AA8" i="5" s="1" a="1"/>
  <c r="AA8" i="5" s="1"/>
  <c r="AD7" i="5"/>
  <c r="AB7" i="5"/>
  <c r="AD6" i="5"/>
  <c r="AB6" i="5"/>
  <c r="AC6" i="5" s="1" a="1"/>
  <c r="AC6" i="5" s="1"/>
  <c r="V9" i="5" l="1"/>
  <c r="W9" i="5"/>
  <c r="Z9" i="5"/>
  <c r="AA9" i="5" s="1" a="1"/>
  <c r="AA9" i="5" s="1"/>
  <c r="AC7" i="5" a="1"/>
  <c r="AC7" i="5" s="1"/>
  <c r="AB8" i="5"/>
  <c r="AC8" i="5" s="1" a="1"/>
  <c r="AC8" i="5" s="1"/>
  <c r="AD8" i="5"/>
  <c r="X8" i="5"/>
  <c r="Y8" i="5" s="1"/>
  <c r="Z10" i="5" l="1"/>
  <c r="AA10" i="5" s="1" a="1"/>
  <c r="AA10" i="5" s="1"/>
  <c r="W10" i="5"/>
  <c r="V10" i="5"/>
  <c r="AD9" i="5"/>
  <c r="AB9" i="5"/>
  <c r="AC9" i="5" s="1" a="1"/>
  <c r="AC9" i="5" s="1"/>
  <c r="X9" i="5"/>
  <c r="Y9" i="5" s="1"/>
  <c r="AB10" i="5" l="1"/>
  <c r="AC10" i="5" s="1" a="1"/>
  <c r="AC10" i="5" s="1"/>
  <c r="AD10" i="5"/>
  <c r="V11" i="5"/>
  <c r="Z11" i="5"/>
  <c r="AA11" i="5" s="1" a="1"/>
  <c r="AA11" i="5" s="1"/>
  <c r="W11" i="5"/>
  <c r="X10" i="5"/>
  <c r="Y10" i="5" s="1"/>
  <c r="X11" i="5" l="1"/>
  <c r="Y11" i="5" s="1"/>
  <c r="AB11" i="5"/>
  <c r="AC11" i="5" s="1" a="1"/>
  <c r="AC11" i="5" s="1"/>
  <c r="AD11" i="5"/>
  <c r="Z12" i="5"/>
  <c r="AA12" i="5" s="1" a="1"/>
  <c r="AA12" i="5" s="1"/>
  <c r="W12" i="5"/>
  <c r="V12" i="5"/>
  <c r="X12" i="5" l="1"/>
  <c r="Y12" i="5" s="1"/>
  <c r="V13" i="5"/>
  <c r="Z13" i="5"/>
  <c r="AA13" i="5" s="1" a="1"/>
  <c r="AA13" i="5" s="1"/>
  <c r="W13" i="5"/>
  <c r="AB12" i="5"/>
  <c r="AC12" i="5" s="1" a="1"/>
  <c r="AC12" i="5" s="1"/>
  <c r="AD12" i="5"/>
  <c r="X13" i="5" l="1"/>
  <c r="Y13" i="5" s="1"/>
  <c r="V14" i="5"/>
  <c r="Z14" i="5"/>
  <c r="W14" i="5"/>
  <c r="AD13" i="5"/>
  <c r="AB13" i="5"/>
  <c r="AC13" i="5" s="1" a="1"/>
  <c r="AC13" i="5" s="1"/>
  <c r="X14" i="5" l="1"/>
  <c r="Y14" i="5" s="1"/>
  <c r="AA14" i="5" a="1"/>
  <c r="AA14" i="5" s="1"/>
  <c r="E8" i="5"/>
  <c r="V15" i="5"/>
  <c r="W15" i="5"/>
  <c r="Z15" i="5"/>
  <c r="AA15" i="5" s="1" a="1"/>
  <c r="AA15" i="5" s="1"/>
  <c r="B8" i="5" l="1"/>
  <c r="F8" i="5" s="1"/>
  <c r="AD15" i="5"/>
  <c r="X15" i="5"/>
  <c r="AD14" i="5"/>
  <c r="AB14" i="5"/>
  <c r="AC14" i="5" s="1" a="1"/>
  <c r="AC14" i="5" s="1"/>
  <c r="AB15" i="5" s="1"/>
  <c r="AC15" i="5" s="1" a="1"/>
  <c r="AC15" i="5" s="1"/>
  <c r="Y15" i="5" l="1"/>
  <c r="Q4" i="5" s="1"/>
  <c r="G8" i="5"/>
  <c r="R4" i="5"/>
  <c r="A4" i="5" l="1"/>
  <c r="I4" i="5"/>
  <c r="J4" i="5"/>
  <c r="K4" i="5"/>
  <c r="M4" i="5" a="1"/>
  <c r="M4" i="5"/>
  <c r="N4" i="5" a="1"/>
  <c r="N4" i="5"/>
  <c r="O4" i="5" a="1"/>
  <c r="O4" i="5"/>
  <c r="P4" i="5" a="1"/>
  <c r="P4" i="5"/>
  <c r="C8" i="5"/>
  <c r="D8" i="5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  <author>X-treme Customs</author>
    <author>www.PHILka.RU</author>
  </authors>
  <commentList>
    <comment ref="A1" authorId="0" shapeId="0" xr:uid="{C593F6DF-9D89-48CF-A526-5D051D7D0469}">
      <text>
        <r>
          <rPr>
            <sz val="9"/>
            <color indexed="81"/>
            <rFont val="Tahoma"/>
            <charset val="1"/>
          </rPr>
          <t>Remove the number for non-trade transactions (deposits, withdrawals,etc.)</t>
        </r>
      </text>
    </comment>
    <comment ref="C1" authorId="1" shapeId="0" xr:uid="{00000000-0006-0000-0100-000001000000}">
      <text>
        <r>
          <rPr>
            <sz val="9"/>
            <color indexed="81"/>
            <rFont val="Tahoma"/>
            <family val="2"/>
            <charset val="204"/>
          </rPr>
          <t xml:space="preserve">Reason for entry or deposit, withdrawal, interest rate, bonus, etc.
</t>
        </r>
      </text>
    </comment>
    <comment ref="D1" authorId="1" shapeId="0" xr:uid="{00000000-0006-0000-0100-000002000000}">
      <text>
        <r>
          <rPr>
            <sz val="9"/>
            <color indexed="81"/>
            <rFont val="Tahoma"/>
            <family val="2"/>
            <charset val="204"/>
          </rPr>
          <t>Insert number for the currency pair from the Currency Pairs sheet.</t>
        </r>
      </text>
    </comment>
    <comment ref="E1" authorId="0" shapeId="0" xr:uid="{00000000-0006-0000-0100-000003000000}">
      <text>
        <r>
          <rPr>
            <sz val="9"/>
            <color indexed="81"/>
            <rFont val="Tahoma"/>
            <family val="2"/>
            <charset val="204"/>
          </rPr>
          <t>If currency pair name is found in the Currency Pairs sheet, the cells will be formatted accordingly.</t>
        </r>
      </text>
    </comment>
    <comment ref="F1" authorId="1" shapeId="0" xr:uid="{00000000-0006-0000-0100-000004000000}">
      <text>
        <r>
          <rPr>
            <sz val="9"/>
            <color indexed="81"/>
            <rFont val="Tahoma"/>
            <family val="2"/>
            <charset val="204"/>
          </rPr>
          <t>Short/Long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" authorId="2" shapeId="0" xr:uid="{00000000-0006-0000-0100-000005000000}">
      <text>
        <r>
          <rPr>
            <sz val="9"/>
            <color indexed="81"/>
            <rFont val="Tahoma"/>
            <family val="2"/>
            <charset val="204"/>
          </rPr>
          <t>Initial risk-to-reward ratio. Calculated automatically.</t>
        </r>
      </text>
    </comment>
    <comment ref="K1" authorId="0" shapeId="0" xr:uid="{D699CBAA-1250-40F6-B7D4-794B88B0D0A6}">
      <text>
        <r>
          <rPr>
            <sz val="9"/>
            <color indexed="81"/>
            <rFont val="Tahoma"/>
            <family val="2"/>
            <charset val="204"/>
          </rPr>
          <t>Lots or currency units</t>
        </r>
      </text>
    </comment>
    <comment ref="Q1" authorId="0" shapeId="0" xr:uid="{00000000-0006-0000-0100-000006000000}">
      <text>
        <r>
          <rPr>
            <sz val="9"/>
            <color indexed="81"/>
            <rFont val="Tahoma"/>
            <family val="2"/>
            <charset val="204"/>
          </rPr>
          <t>Incurred swap payment. Use positive number for your profit, negative - for your loss.</t>
        </r>
      </text>
    </comment>
    <comment ref="R1" authorId="0" shapeId="0" xr:uid="{86265A50-24F1-440A-A3FB-D5964BE1EBE6}">
      <text>
        <r>
          <rPr>
            <sz val="9"/>
            <color indexed="81"/>
            <rFont val="Tahoma"/>
            <family val="2"/>
            <charset val="204"/>
          </rPr>
          <t xml:space="preserve">Use a negative value when you pay commission. Use a positive one when you get rebate for the trade.
</t>
        </r>
      </text>
    </comment>
    <comment ref="S1" authorId="2" shapeId="0" xr:uid="{00000000-0006-0000-0100-000007000000}">
      <text>
        <r>
          <rPr>
            <sz val="9"/>
            <color indexed="81"/>
            <rFont val="Tahoma"/>
            <family val="2"/>
            <charset val="204"/>
          </rPr>
          <t>Time position remained open.</t>
        </r>
      </text>
    </comment>
    <comment ref="T1" authorId="1" shapeId="0" xr:uid="{00000000-0006-0000-0100-000008000000}">
      <text>
        <r>
          <rPr>
            <sz val="9"/>
            <color indexed="81"/>
            <rFont val="Tahoma"/>
            <family val="2"/>
            <charset val="204"/>
          </rPr>
          <t>Commentary upon opening the trade.</t>
        </r>
      </text>
    </comment>
    <comment ref="U1" authorId="1" shapeId="0" xr:uid="{00000000-0006-0000-0100-000009000000}">
      <text>
        <r>
          <rPr>
            <sz val="9"/>
            <color indexed="81"/>
            <rFont val="Tahoma"/>
            <family val="2"/>
            <charset val="204"/>
          </rPr>
          <t>Commentary upon closing the trade.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1" authorId="0" shapeId="0" xr:uid="{00000000-0006-0000-0100-00000A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W1" authorId="1" shapeId="0" xr:uid="{00000000-0006-0000-0100-00000B000000}">
      <text>
        <r>
          <rPr>
            <sz val="9"/>
            <color indexed="81"/>
            <rFont val="Tahoma"/>
            <family val="2"/>
            <charset val="204"/>
          </rPr>
          <t>Insert a link to a local or hosted image.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" authorId="0" shapeId="0" xr:uid="{00000000-0006-0000-0100-00000C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O2" authorId="0" shapeId="0" xr:uid="{00000000-0006-0000-0100-00000D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 Includes swaps and commission.
</t>
        </r>
      </text>
    </comment>
    <comment ref="P2" authorId="0" shapeId="0" xr:uid="{00000000-0006-0000-0100-00000E000000}">
      <text>
        <r>
          <rPr>
            <sz val="9"/>
            <color indexed="81"/>
            <rFont val="Tahoma"/>
            <family val="2"/>
            <charset val="204"/>
          </rPr>
          <t>Calculated automatically.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C1" authorId="0" shapeId="0" xr:uid="{00000000-0006-0000-0200-000001000000}">
      <text>
        <r>
          <rPr>
            <sz val="9"/>
            <color indexed="81"/>
            <rFont val="Tahoma"/>
            <family val="2"/>
            <charset val="204"/>
          </rPr>
          <t>Number of decimal places in quotes.</t>
        </r>
      </text>
    </comment>
    <comment ref="D1" authorId="0" shapeId="0" xr:uid="{00000000-0006-0000-0200-000002000000}">
      <text>
        <r>
          <rPr>
            <sz val="9"/>
            <color indexed="81"/>
            <rFont val="Tahoma"/>
            <family val="2"/>
            <charset val="204"/>
          </rPr>
          <t>A duplicate of the first column for proper reverse currency pair lookup.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U1" authorId="0" shapeId="0" xr:uid="{1656C28F-B7A5-4B15-8267-37C88A34EDC7}">
      <text>
        <r>
          <rPr>
            <sz val="9"/>
            <color indexed="81"/>
            <rFont val="Tahoma"/>
            <family val="2"/>
            <charset val="204"/>
          </rPr>
          <t>Profit or loss for a given trade. Doesn't include swap and commission.</t>
        </r>
      </text>
    </comment>
    <comment ref="V1" authorId="0" shapeId="0" xr:uid="{1E7B8A09-E150-48D5-865D-D199F8852000}">
      <text>
        <r>
          <rPr>
            <sz val="9"/>
            <color indexed="81"/>
            <rFont val="Tahoma"/>
            <family val="2"/>
            <charset val="204"/>
          </rPr>
          <t>Swap per trade copied over from Trade Journal.</t>
        </r>
      </text>
    </comment>
    <comment ref="W1" authorId="0" shapeId="0" xr:uid="{ECC017C1-1901-4570-B3D7-2B7F996BDE85}">
      <text>
        <r>
          <rPr>
            <sz val="9"/>
            <color indexed="81"/>
            <rFont val="Tahoma"/>
            <family val="2"/>
            <charset val="204"/>
          </rPr>
          <t>Commission per trade copied over from Trade Journal.</t>
        </r>
      </text>
    </comment>
    <comment ref="X1" authorId="0" shapeId="0" xr:uid="{81EC442F-D30D-4B4C-94DC-C1B08611A4FF}">
      <text>
        <r>
          <rPr>
            <sz val="9"/>
            <color indexed="81"/>
            <rFont val="Tahoma"/>
            <family val="2"/>
            <charset val="204"/>
          </rPr>
          <t>Total accumulated profit and loss, including swap and commission. Necessary for Absolute Drawdown calculation.</t>
        </r>
      </text>
    </comment>
    <comment ref="Z1" authorId="0" shapeId="0" xr:uid="{5F7E96FB-14CC-4AFB-9F3D-1CD981F3AAB6}">
      <text>
        <r>
          <rPr>
            <sz val="9"/>
            <color indexed="81"/>
            <rFont val="Tahoma"/>
            <family val="2"/>
            <charset val="204"/>
          </rPr>
          <t>Percentage change per trade, including swap and commission. Copied over from Trade Journal.</t>
        </r>
      </text>
    </comment>
    <comment ref="AA1" authorId="0" shapeId="0" xr:uid="{EBE7A3DF-A6B0-4FBA-882B-1E8C2A6D31E8}">
      <text>
        <r>
          <rPr>
            <sz val="9"/>
            <color indexed="81"/>
            <rFont val="Tahoma"/>
            <family val="2"/>
            <charset val="204"/>
          </rPr>
          <t>Tracks cumulative percentage change to account balance as if no deposit/withdrawal/corrections have been applied.</t>
        </r>
      </text>
    </comment>
    <comment ref="AB1" authorId="0" shapeId="0" xr:uid="{3492565E-0B98-4A1E-BFEE-87383F4985E8}">
      <text>
        <r>
          <rPr>
            <sz val="9"/>
            <color indexed="81"/>
            <rFont val="Tahoma"/>
            <family val="2"/>
            <charset val="204"/>
          </rPr>
          <t>Tracks drops from peaks.</t>
        </r>
      </text>
    </comment>
    <comment ref="AC1" authorId="0" shapeId="0" xr:uid="{47666FC6-BFFC-4F51-B731-24F2FA5A02E9}">
      <text>
        <r>
          <rPr>
            <sz val="9"/>
            <color indexed="81"/>
            <rFont val="Tahoma"/>
            <family val="2"/>
            <charset val="204"/>
          </rPr>
          <t>Maximum drawdown is chosen as the deepest local drawdown.</t>
        </r>
      </text>
    </comment>
    <comment ref="AD1" authorId="0" shapeId="0" xr:uid="{806B5E59-1209-46F3-BF25-7DFDA83E1AD6}">
      <text>
        <r>
          <rPr>
            <sz val="9"/>
            <color indexed="81"/>
            <rFont val="Tahoma"/>
            <family val="2"/>
            <charset val="204"/>
          </rPr>
          <t>Required for Ulcer index calculation.</t>
        </r>
      </text>
    </comment>
    <comment ref="A3" authorId="0" shapeId="0" xr:uid="{472FB24D-1D73-43E6-A121-4C920A82D60C}">
      <text>
        <r>
          <rPr>
            <sz val="9"/>
            <color indexed="81"/>
            <rFont val="Tahoma"/>
            <family val="2"/>
            <charset val="204"/>
          </rPr>
          <t>Including swaps and commission, excluding interest rate, deposits, and withdrawals.</t>
        </r>
      </text>
    </comment>
    <comment ref="C3" authorId="0" shapeId="0" xr:uid="{8B9FD2DF-89C9-4F21-A9EF-19F138C15EC2}">
      <text>
        <r>
          <rPr>
            <sz val="9"/>
            <color indexed="81"/>
            <rFont val="Tahoma"/>
            <family val="2"/>
            <charset val="204"/>
          </rPr>
          <t>Profit greater or equal to 0. Ignores swap and commission.</t>
        </r>
      </text>
    </comment>
    <comment ref="D3" authorId="0" shapeId="0" xr:uid="{6E34E448-A79E-400E-B1F1-E6FF8B12E67E}">
      <text>
        <r>
          <rPr>
            <sz val="9"/>
            <color indexed="81"/>
            <rFont val="Tahoma"/>
            <family val="2"/>
            <charset val="204"/>
          </rPr>
          <t>Profit less than 0. Ignores swap and commission.</t>
        </r>
      </text>
    </comment>
    <comment ref="I3" authorId="0" shapeId="0" xr:uid="{BB9A101B-85EF-46AF-9692-8684B7219380}">
      <text>
        <r>
          <rPr>
            <sz val="9"/>
            <color indexed="81"/>
            <rFont val="Tahoma"/>
            <family val="2"/>
            <charset val="204"/>
          </rPr>
          <t>Total net profit divided by total trades.</t>
        </r>
      </text>
    </comment>
    <comment ref="J3" authorId="0" shapeId="0" xr:uid="{CE009D9C-D348-47FE-B312-C6E15C71F884}">
      <text>
        <r>
          <rPr>
            <sz val="9"/>
            <color indexed="81"/>
            <rFont val="Tahoma"/>
            <family val="2"/>
            <charset val="204"/>
          </rPr>
          <t>Total profit from profitable trades divided by total wins.</t>
        </r>
      </text>
    </comment>
    <comment ref="K3" authorId="0" shapeId="0" xr:uid="{8410651C-35FB-404C-B517-D15C2D354175}">
      <text>
        <r>
          <rPr>
            <sz val="9"/>
            <color indexed="81"/>
            <rFont val="Tahoma"/>
            <family val="2"/>
            <charset val="204"/>
          </rPr>
          <t>Total loss from losing trades divided by total wins.</t>
        </r>
      </text>
    </comment>
    <comment ref="L3" authorId="0" shapeId="0" xr:uid="{BD28C572-D7B5-4269-9E71-16B5084BEA92}">
      <text>
        <r>
          <rPr>
            <sz val="9"/>
            <color indexed="81"/>
            <rFont val="Tahoma"/>
            <family val="2"/>
            <charset val="204"/>
          </rPr>
          <t>For profitable trades, it looks at the actual exit vs. initial potential risk. For losing trades, it looks at the initial potential profit vs. actual loss.</t>
        </r>
      </text>
    </comment>
    <comment ref="M3" authorId="0" shapeId="0" xr:uid="{12BC2C8F-CBAB-4F53-B7B9-3BE64542D5C4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N3" authorId="0" shapeId="0" xr:uid="{EDDC0F62-8FA9-456D-8478-619005D16123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O3" authorId="0" shapeId="0" xr:uid="{1467B905-62F6-4CC8-8A30-09F093573EF5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P3" authorId="0" shapeId="0" xr:uid="{B4386161-2F15-4C1E-BC19-F8CD46824CEC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Q3" authorId="0" shapeId="0" xr:uid="{920C6396-9C53-407D-8479-2207126CF921}">
      <text>
        <r>
          <rPr>
            <sz val="9"/>
            <color indexed="81"/>
            <rFont val="Tahoma"/>
            <family val="2"/>
            <charset val="204"/>
          </rPr>
          <t>Largest decline of balance compared to the starting capital.</t>
        </r>
      </text>
    </comment>
    <comment ref="R3" authorId="0" shapeId="0" xr:uid="{96F178FF-BDCD-4236-92AA-E5C7046CEA96}">
      <text>
        <r>
          <rPr>
            <sz val="9"/>
            <color indexed="81"/>
            <rFont val="Tahoma"/>
            <family val="2"/>
            <charset val="204"/>
          </rPr>
          <t>Largest relative decline from any attained balance level.</t>
        </r>
      </text>
    </comment>
    <comment ref="A7" authorId="0" shapeId="0" xr:uid="{B4E340D2-DBF9-4395-8C80-866EF4372D95}">
      <text>
        <r>
          <rPr>
            <sz val="9"/>
            <color indexed="81"/>
            <rFont val="Tahoma"/>
            <family val="2"/>
            <charset val="204"/>
          </rPr>
          <t>Likelihood of winning a trade. Excludes swap/commission from the definition of a win.</t>
        </r>
      </text>
    </comment>
    <comment ref="B7" authorId="0" shapeId="0" xr:uid="{F9D4EF17-A3A1-46BB-A96B-026F74EF46AE}">
      <text>
        <r>
          <rPr>
            <sz val="9"/>
            <color indexed="81"/>
            <rFont val="Tahoma"/>
            <family val="2"/>
            <charset val="204"/>
          </rPr>
          <t>Final percentage change of the account balance.</t>
        </r>
      </text>
    </comment>
    <comment ref="C7" authorId="0" shapeId="0" xr:uid="{372501BF-AF07-4FC2-AA4A-CA01BC409ABE}">
      <text>
        <r>
          <rPr>
            <sz val="9"/>
            <color indexed="81"/>
            <rFont val="Tahoma"/>
            <family val="2"/>
            <charset val="204"/>
          </rPr>
          <t>How much you can expect to win/lose from an average trade. Includes swap/commission.</t>
        </r>
      </text>
    </comment>
    <comment ref="D7" authorId="0" shapeId="0" xr:uid="{F10CD099-E04F-46BF-99A5-FD3401B2D4E7}">
      <text>
        <r>
          <rPr>
            <sz val="9"/>
            <color indexed="81"/>
            <rFont val="Tahoma"/>
            <family val="2"/>
            <charset val="204"/>
          </rPr>
          <t>How many times your profitable trades are larger than your losing trades. Includes swap/commission.</t>
        </r>
      </text>
    </comment>
    <comment ref="E7" authorId="0" shapeId="0" xr:uid="{38A61FDC-3F82-4821-90AF-705091BA7EB6}">
      <text>
        <r>
          <rPr>
            <sz val="9"/>
            <color indexed="81"/>
            <rFont val="Tahoma"/>
            <family val="2"/>
            <charset val="204"/>
          </rPr>
          <t>Standard deviation of your percentage returns. Calculated for population (not sample). Required for Sharpe ratio.</t>
        </r>
      </text>
    </comment>
    <comment ref="F7" authorId="0" shapeId="0" xr:uid="{C5BCF34A-F2F1-49B6-AE85-E2B0C8489794}">
      <text>
        <r>
          <rPr>
            <sz val="9"/>
            <color indexed="81"/>
            <rFont val="Tahoma"/>
            <family val="2"/>
            <charset val="204"/>
          </rPr>
          <t>How your ROI compares to the volatility of your returns. The higher te better.</t>
        </r>
      </text>
    </comment>
    <comment ref="G7" authorId="0" shapeId="0" xr:uid="{94E56721-D58B-47FD-9F5E-D642347F17F4}">
      <text>
        <r>
          <rPr>
            <sz val="9"/>
            <color indexed="81"/>
            <rFont val="Tahoma"/>
            <family val="2"/>
            <charset val="204"/>
          </rPr>
          <t>How much negative volatility your returns experience. The lower the better.</t>
        </r>
      </text>
    </comment>
  </commentList>
</comments>
</file>

<file path=xl/sharedStrings.xml><?xml version="1.0" encoding="utf-8"?>
<sst xmlns="http://schemas.openxmlformats.org/spreadsheetml/2006/main" count="173" uniqueCount="152">
  <si>
    <t>#</t>
  </si>
  <si>
    <t>Direction</t>
  </si>
  <si>
    <t>Profit/Loss</t>
  </si>
  <si>
    <t>Pips</t>
  </si>
  <si>
    <t>%</t>
  </si>
  <si>
    <t>Entry Price</t>
  </si>
  <si>
    <t>Initial Stop</t>
  </si>
  <si>
    <t>Initial Target</t>
  </si>
  <si>
    <t>IRR</t>
  </si>
  <si>
    <t>Length</t>
  </si>
  <si>
    <t>Strategy</t>
  </si>
  <si>
    <t>USD</t>
  </si>
  <si>
    <t>Withdrawal</t>
  </si>
  <si>
    <t>Deposit</t>
  </si>
  <si>
    <t>End Balance</t>
  </si>
  <si>
    <t>Chart</t>
  </si>
  <si>
    <t>Currency Pair</t>
  </si>
  <si>
    <t>FX No</t>
  </si>
  <si>
    <t>EUR/USD</t>
  </si>
  <si>
    <t>GBP/USD</t>
  </si>
  <si>
    <t>EUR/GBP</t>
  </si>
  <si>
    <t>EUR/JPY</t>
  </si>
  <si>
    <t>Long</t>
  </si>
  <si>
    <t>Short</t>
  </si>
  <si>
    <t>Decimal Places</t>
  </si>
  <si>
    <t>USD/JPY</t>
  </si>
  <si>
    <t>AUD/USD</t>
  </si>
  <si>
    <t>USD/CAD</t>
  </si>
  <si>
    <t>USD/CHF</t>
  </si>
  <si>
    <t>NZD/USD</t>
  </si>
  <si>
    <t>USD/SEK</t>
  </si>
  <si>
    <t>USD/KRW</t>
  </si>
  <si>
    <t>USD/SGD</t>
  </si>
  <si>
    <t>USD/NOK</t>
  </si>
  <si>
    <t>USD/MXN</t>
  </si>
  <si>
    <t>GBP/JPY</t>
  </si>
  <si>
    <t>EUR/AUD</t>
  </si>
  <si>
    <t>EUR/CAD</t>
  </si>
  <si>
    <t>EUR/CHF</t>
  </si>
  <si>
    <t>EUR/NZD</t>
  </si>
  <si>
    <t>AUD/JPY</t>
  </si>
  <si>
    <t>CAD/JPY</t>
  </si>
  <si>
    <t>CHF/JPY</t>
  </si>
  <si>
    <t>NZD/JPY</t>
  </si>
  <si>
    <t>GBP/AUD</t>
  </si>
  <si>
    <t>GBP/CAD</t>
  </si>
  <si>
    <t>GBP/CHF</t>
  </si>
  <si>
    <t>GBP/NZD</t>
  </si>
  <si>
    <t>AUD/CAD</t>
  </si>
  <si>
    <t>AUD/CHF</t>
  </si>
  <si>
    <t>AUD/NZD</t>
  </si>
  <si>
    <t>CAD/CHF</t>
  </si>
  <si>
    <t>CAD/NZD</t>
  </si>
  <si>
    <t>NZD/CHF</t>
  </si>
  <si>
    <t>Open Date</t>
  </si>
  <si>
    <t>Close Date</t>
  </si>
  <si>
    <t>Open Comment</t>
  </si>
  <si>
    <t>Close Comment</t>
  </si>
  <si>
    <t>XAU/USD</t>
  </si>
  <si>
    <t>XAG/USD</t>
  </si>
  <si>
    <t>Swap</t>
  </si>
  <si>
    <t>Symmetrical triangle</t>
  </si>
  <si>
    <t>Double bottom</t>
  </si>
  <si>
    <t>Head-and-shoulders</t>
  </si>
  <si>
    <t>Descending channel</t>
  </si>
  <si>
    <t>Sentiment analysis</t>
  </si>
  <si>
    <t>Triple top</t>
  </si>
  <si>
    <t>GBP GDP release</t>
  </si>
  <si>
    <t>Supply buildup</t>
  </si>
  <si>
    <t>Bearish divergence</t>
  </si>
  <si>
    <t>Bullish divergence</t>
  </si>
  <si>
    <t>Trump tweet</t>
  </si>
  <si>
    <t>Interest rate</t>
  </si>
  <si>
    <t>Exit Price</t>
  </si>
  <si>
    <t>Early Sunday breaktout</t>
  </si>
  <si>
    <t>Initial depo</t>
  </si>
  <si>
    <t>That's too much</t>
  </si>
  <si>
    <t>Changed my mind</t>
  </si>
  <si>
    <t>Clean breakout</t>
  </si>
  <si>
    <t>The right shoulder is a bit shorter.</t>
  </si>
  <si>
    <t>Looks rough but tradable.</t>
  </si>
  <si>
    <t>Everyone is buying - I should sell.</t>
  </si>
  <si>
    <t>Can transform into an ascending triangle.</t>
  </si>
  <si>
    <t>Huge negative surprise</t>
  </si>
  <si>
    <t>Lots of sell orders at this level.</t>
  </si>
  <si>
    <t>RSI divergence is pretty clear.</t>
  </si>
  <si>
    <t>RSI divergence, but doesn't look very accurate.</t>
  </si>
  <si>
    <t>As usual</t>
  </si>
  <si>
    <t>Just a test</t>
  </si>
  <si>
    <t>Went without any pullbacks.</t>
  </si>
  <si>
    <t>Pulled back almost immediately.</t>
  </si>
  <si>
    <t>Tried to retrace but continued down eventually.</t>
  </si>
  <si>
    <t>Fundamentals messed with this.</t>
  </si>
  <si>
    <t>Poor choice of SL/TP.</t>
  </si>
  <si>
    <t>Went unexpectedly good.</t>
  </si>
  <si>
    <t>The pair went the other way for some reason.</t>
  </si>
  <si>
    <t>Supply didn't matter here or I measured it wrongly.</t>
  </si>
  <si>
    <t>That was fast.</t>
  </si>
  <si>
    <t>Also fast, but in the opposite direction.</t>
  </si>
  <si>
    <t>The pair simply exploded.</t>
  </si>
  <si>
    <t>Worked as intended.</t>
  </si>
  <si>
    <t>Chart1</t>
  </si>
  <si>
    <t>..\..\..\Screenshots\symmetrical_triangle.png</t>
  </si>
  <si>
    <t>Position Size</t>
  </si>
  <si>
    <t>Commission</t>
  </si>
  <si>
    <t>EARNFOREX</t>
  </si>
  <si>
    <t xml:space="preserve">  Trading Journal 3.0</t>
  </si>
  <si>
    <t>https://www.earnforex.com/</t>
  </si>
  <si>
    <t>You can fill the cells in the Trade Journal sheet with your trades according to your liking — you can even hide or delete some columns if you don't plan using them.</t>
  </si>
  <si>
    <t>You can use Currency Pairs sheet to add new currency pairs and their quick reference numbers along with the number of decimal places.</t>
  </si>
  <si>
    <t>You can use the Analysis sheet to see the condensed report of your trading metrics.</t>
  </si>
  <si>
    <t>You can safely delete this sheet (Welcome Screen) once you have read this information.</t>
  </si>
  <si>
    <t>Analysis</t>
  </si>
  <si>
    <t>Win rate</t>
  </si>
  <si>
    <t>Expected payoff</t>
  </si>
  <si>
    <t>Total</t>
  </si>
  <si>
    <t>Trades</t>
  </si>
  <si>
    <t>Wins</t>
  </si>
  <si>
    <t>Loss</t>
  </si>
  <si>
    <t>Losses</t>
  </si>
  <si>
    <t>Short trades</t>
  </si>
  <si>
    <t>Average</t>
  </si>
  <si>
    <t>Profit</t>
  </si>
  <si>
    <t>R/R ratio</t>
  </si>
  <si>
    <t>Profit/loss per trade</t>
  </si>
  <si>
    <t>Profitable trade</t>
  </si>
  <si>
    <t>Losing trade</t>
  </si>
  <si>
    <t>Largest</t>
  </si>
  <si>
    <t>Winning streak</t>
  </si>
  <si>
    <t>Ratios and indices</t>
  </si>
  <si>
    <t>Long trades</t>
  </si>
  <si>
    <t>Net profit</t>
  </si>
  <si>
    <t>ROI</t>
  </si>
  <si>
    <t>Profit factor</t>
  </si>
  <si>
    <t>Sharpe ratio</t>
  </si>
  <si>
    <t>Ulcer index</t>
  </si>
  <si>
    <t>Standard deviation</t>
  </si>
  <si>
    <t>Losing streak</t>
  </si>
  <si>
    <t>Absolute drawdown</t>
  </si>
  <si>
    <t>Maximum drawdown</t>
  </si>
  <si>
    <t>Trade's P/L</t>
  </si>
  <si>
    <t>% Change</t>
  </si>
  <si>
    <t>Cumulative % Change</t>
  </si>
  <si>
    <t>Peak Tracking</t>
  </si>
  <si>
    <t>Local Drawdown</t>
  </si>
  <si>
    <t>Square of ROI difference from current maximum</t>
  </si>
  <si>
    <t>Correction</t>
  </si>
  <si>
    <t>If you do not enable iterative calculation, the journal will still work, but you won't able to reference currency pairs by their name and number iteratively.</t>
  </si>
  <si>
    <r>
      <t xml:space="preserve">Please enable </t>
    </r>
    <r>
      <rPr>
        <b/>
        <sz val="16"/>
        <rFont val="Calibri"/>
        <family val="2"/>
        <charset val="204"/>
        <scheme val="minor"/>
      </rPr>
      <t>iterative calculation</t>
    </r>
    <r>
      <rPr>
        <sz val="16"/>
        <rFont val="Calibri"/>
        <family val="2"/>
        <charset val="204"/>
        <scheme val="minor"/>
      </rPr>
      <t xml:space="preserve"> via </t>
    </r>
    <r>
      <rPr>
        <i/>
        <sz val="16"/>
        <rFont val="Calibri"/>
        <family val="2"/>
        <charset val="204"/>
        <scheme val="minor"/>
      </rPr>
      <t>File-&gt;Options-&gt;Formulas</t>
    </r>
    <r>
      <rPr>
        <sz val="16"/>
        <rFont val="Calibri"/>
        <family val="2"/>
        <charset val="204"/>
        <scheme val="minor"/>
      </rPr>
      <t xml:space="preserve">. You can set the </t>
    </r>
    <r>
      <rPr>
        <i/>
        <sz val="16"/>
        <rFont val="Calibri"/>
        <family val="2"/>
        <charset val="204"/>
        <scheme val="minor"/>
      </rPr>
      <t>maximum iterations</t>
    </r>
    <r>
      <rPr>
        <sz val="16"/>
        <rFont val="Calibri"/>
        <family val="2"/>
        <charset val="204"/>
        <scheme val="minor"/>
      </rPr>
      <t xml:space="preserve"> value to 1.</t>
    </r>
  </si>
  <si>
    <t>Total P/L</t>
  </si>
  <si>
    <t>Accumulated profit</t>
  </si>
  <si>
    <t>This trading journal provides an easy way to log and analyze your trades.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</si>
</sst>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[$$-409]#,##0.00"/>
    <numFmt numFmtId="165" formatCode="yyyy/mm/dd;@"/>
    <numFmt numFmtId="166" formatCode="&quot;$&quot;#,##0.00;[Red]\-&quot;$&quot;#,##0.00"/>
    <numFmt numFmtId="167" formatCode="0;[Red]\-0"/>
    <numFmt numFmtId="168" formatCode="0.0000"/>
    <numFmt numFmtId="169" formatCode="0.00%;[Red]\-0.00%"/>
  </numFmts>
  <fonts count="22" x14ac:knownFonts="1">
    <font>
      <sz val="10"/>
      <name val="Arial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ourier New"/>
      <family val="3"/>
      <charset val="204"/>
    </font>
    <font>
      <b/>
      <sz val="14"/>
      <name val="Calibri"/>
      <family val="2"/>
      <charset val="204"/>
      <scheme val="minor"/>
    </font>
    <font>
      <sz val="12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ourier New"/>
      <family val="3"/>
      <charset val="204"/>
    </font>
    <font>
      <sz val="12"/>
      <color theme="1"/>
      <name val="Arial"/>
      <family val="2"/>
      <charset val="204"/>
    </font>
    <font>
      <sz val="12"/>
      <color theme="1"/>
      <name val="Courier New"/>
      <family val="3"/>
      <charset val="204"/>
    </font>
    <font>
      <i/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sz val="72"/>
      <name val="Arial"/>
      <family val="2"/>
      <charset val="204"/>
    </font>
    <font>
      <sz val="72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i/>
      <sz val="16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40">
    <xf numFmtId="0" fontId="0" fillId="0" borderId="0" xfId="0"/>
    <xf numFmtId="0" fontId="4" fillId="0" borderId="3" xfId="0" applyFont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6" fillId="0" borderId="0" xfId="0" applyFont="1"/>
    <xf numFmtId="0" fontId="6" fillId="0" borderId="2" xfId="0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7" fillId="0" borderId="0" xfId="0" applyFont="1"/>
    <xf numFmtId="166" fontId="5" fillId="0" borderId="5" xfId="0" applyNumberFormat="1" applyFont="1" applyBorder="1" applyAlignment="1">
      <alignment horizontal="center" vertical="center" wrapText="1"/>
    </xf>
    <xf numFmtId="0" fontId="7" fillId="0" borderId="1" xfId="0" applyFont="1" applyBorder="1"/>
    <xf numFmtId="165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6" fontId="8" fillId="0" borderId="4" xfId="0" applyNumberFormat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7" fontId="5" fillId="0" borderId="5" xfId="0" applyNumberFormat="1" applyFont="1" applyBorder="1" applyAlignment="1">
      <alignment horizontal="center" wrapText="1"/>
    </xf>
    <xf numFmtId="167" fontId="8" fillId="0" borderId="3" xfId="0" applyNumberFormat="1" applyFont="1" applyBorder="1"/>
    <xf numFmtId="2" fontId="8" fillId="0" borderId="3" xfId="0" applyNumberFormat="1" applyFont="1" applyBorder="1"/>
    <xf numFmtId="0" fontId="9" fillId="2" borderId="12" xfId="0" applyFont="1" applyFill="1" applyBorder="1"/>
    <xf numFmtId="165" fontId="10" fillId="2" borderId="11" xfId="0" applyNumberFormat="1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166" fontId="10" fillId="2" borderId="11" xfId="1" applyNumberFormat="1" applyFont="1" applyFill="1" applyBorder="1" applyAlignment="1">
      <alignment horizontal="right"/>
    </xf>
    <xf numFmtId="166" fontId="10" fillId="2" borderId="9" xfId="1" applyNumberFormat="1" applyFont="1" applyFill="1" applyBorder="1" applyAlignment="1">
      <alignment horizontal="center"/>
    </xf>
    <xf numFmtId="164" fontId="10" fillId="2" borderId="11" xfId="0" applyNumberFormat="1" applyFont="1" applyFill="1" applyBorder="1" applyAlignment="1">
      <alignment horizontal="right"/>
    </xf>
    <xf numFmtId="0" fontId="9" fillId="2" borderId="11" xfId="0" applyFont="1" applyFill="1" applyBorder="1"/>
    <xf numFmtId="0" fontId="9" fillId="0" borderId="0" xfId="0" applyFont="1" applyBorder="1"/>
    <xf numFmtId="165" fontId="10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166" fontId="10" fillId="0" borderId="4" xfId="1" applyNumberFormat="1" applyFont="1" applyBorder="1" applyAlignment="1">
      <alignment horizontal="right"/>
    </xf>
    <xf numFmtId="166" fontId="10" fillId="0" borderId="4" xfId="1" applyNumberFormat="1" applyFont="1" applyBorder="1" applyAlignment="1">
      <alignment horizontal="center"/>
    </xf>
    <xf numFmtId="164" fontId="10" fillId="0" borderId="4" xfId="0" applyNumberFormat="1" applyFont="1" applyBorder="1" applyAlignment="1">
      <alignment horizontal="right"/>
    </xf>
    <xf numFmtId="0" fontId="9" fillId="0" borderId="4" xfId="0" applyFont="1" applyBorder="1"/>
    <xf numFmtId="0" fontId="9" fillId="0" borderId="0" xfId="0" applyFont="1"/>
    <xf numFmtId="0" fontId="9" fillId="2" borderId="0" xfId="0" applyFont="1" applyFill="1" applyBorder="1"/>
    <xf numFmtId="165" fontId="10" fillId="2" borderId="4" xfId="0" applyNumberFormat="1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66" fontId="10" fillId="2" borderId="4" xfId="1" applyNumberFormat="1" applyFont="1" applyFill="1" applyBorder="1" applyAlignment="1">
      <alignment horizontal="right"/>
    </xf>
    <xf numFmtId="166" fontId="10" fillId="2" borderId="4" xfId="1" applyNumberFormat="1" applyFont="1" applyFill="1" applyBorder="1" applyAlignment="1">
      <alignment horizontal="center"/>
    </xf>
    <xf numFmtId="164" fontId="10" fillId="2" borderId="4" xfId="0" applyNumberFormat="1" applyFont="1" applyFill="1" applyBorder="1" applyAlignment="1">
      <alignment horizontal="right"/>
    </xf>
    <xf numFmtId="0" fontId="9" fillId="2" borderId="4" xfId="0" applyFont="1" applyFill="1" applyBorder="1"/>
    <xf numFmtId="0" fontId="10" fillId="0" borderId="4" xfId="0" applyFont="1" applyBorder="1"/>
    <xf numFmtId="0" fontId="9" fillId="0" borderId="4" xfId="0" applyFont="1" applyBorder="1" applyAlignment="1">
      <alignment horizontal="center"/>
    </xf>
    <xf numFmtId="2" fontId="10" fillId="0" borderId="4" xfId="0" applyNumberFormat="1" applyFont="1" applyBorder="1"/>
    <xf numFmtId="14" fontId="10" fillId="0" borderId="4" xfId="0" applyNumberFormat="1" applyFont="1" applyBorder="1" applyAlignment="1">
      <alignment horizontal="center"/>
    </xf>
    <xf numFmtId="167" fontId="10" fillId="0" borderId="4" xfId="0" applyNumberFormat="1" applyFont="1" applyBorder="1"/>
    <xf numFmtId="166" fontId="10" fillId="0" borderId="4" xfId="0" applyNumberFormat="1" applyFont="1" applyBorder="1" applyAlignment="1">
      <alignment horizontal="right"/>
    </xf>
    <xf numFmtId="0" fontId="10" fillId="2" borderId="4" xfId="0" applyFont="1" applyFill="1" applyBorder="1"/>
    <xf numFmtId="0" fontId="9" fillId="2" borderId="4" xfId="0" applyFont="1" applyFill="1" applyBorder="1" applyAlignment="1">
      <alignment horizontal="center"/>
    </xf>
    <xf numFmtId="2" fontId="10" fillId="2" borderId="4" xfId="0" applyNumberFormat="1" applyFont="1" applyFill="1" applyBorder="1"/>
    <xf numFmtId="14" fontId="10" fillId="2" borderId="4" xfId="0" applyNumberFormat="1" applyFont="1" applyFill="1" applyBorder="1" applyAlignment="1">
      <alignment horizontal="center"/>
    </xf>
    <xf numFmtId="167" fontId="10" fillId="2" borderId="4" xfId="0" applyNumberFormat="1" applyFont="1" applyFill="1" applyBorder="1"/>
    <xf numFmtId="166" fontId="10" fillId="2" borderId="4" xfId="0" applyNumberFormat="1" applyFont="1" applyFill="1" applyBorder="1" applyAlignment="1">
      <alignment horizontal="right"/>
    </xf>
    <xf numFmtId="0" fontId="10" fillId="2" borderId="0" xfId="0" applyFont="1" applyFill="1" applyBorder="1" applyAlignment="1">
      <alignment horizontal="center" wrapText="1"/>
    </xf>
    <xf numFmtId="0" fontId="11" fillId="2" borderId="11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2" borderId="4" xfId="0" applyFont="1" applyFill="1" applyBorder="1" applyAlignment="1">
      <alignment horizontal="center" wrapText="1"/>
    </xf>
    <xf numFmtId="14" fontId="9" fillId="2" borderId="10" xfId="0" applyNumberFormat="1" applyFont="1" applyFill="1" applyBorder="1" applyAlignment="1">
      <alignment horizontal="center" wrapText="1"/>
    </xf>
    <xf numFmtId="14" fontId="9" fillId="0" borderId="0" xfId="0" applyNumberFormat="1" applyFont="1" applyBorder="1" applyAlignment="1">
      <alignment horizontal="center" wrapText="1"/>
    </xf>
    <xf numFmtId="14" fontId="9" fillId="2" borderId="0" xfId="0" applyNumberFormat="1" applyFont="1" applyFill="1" applyBorder="1" applyAlignment="1">
      <alignment horizontal="center" wrapText="1"/>
    </xf>
    <xf numFmtId="14" fontId="10" fillId="2" borderId="0" xfId="0" applyNumberFormat="1" applyFont="1" applyFill="1" applyBorder="1" applyAlignment="1">
      <alignment horizontal="center" wrapText="1"/>
    </xf>
    <xf numFmtId="14" fontId="8" fillId="0" borderId="3" xfId="0" applyNumberFormat="1" applyFont="1" applyBorder="1" applyAlignment="1">
      <alignment horizontal="center"/>
    </xf>
    <xf numFmtId="0" fontId="9" fillId="2" borderId="11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2" fillId="0" borderId="4" xfId="2" applyFont="1" applyBorder="1"/>
    <xf numFmtId="0" fontId="12" fillId="2" borderId="4" xfId="2" applyFill="1" applyBorder="1"/>
    <xf numFmtId="166" fontId="9" fillId="2" borderId="10" xfId="1" applyNumberFormat="1" applyFont="1" applyFill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9" fillId="2" borderId="4" xfId="0" applyFont="1" applyFill="1" applyBorder="1" applyAlignment="1">
      <alignment horizontal="right"/>
    </xf>
    <xf numFmtId="0" fontId="9" fillId="0" borderId="4" xfId="0" applyFont="1" applyBorder="1" applyAlignment="1">
      <alignment horizontal="right"/>
    </xf>
    <xf numFmtId="0" fontId="6" fillId="0" borderId="4" xfId="0" applyFont="1" applyBorder="1"/>
    <xf numFmtId="0" fontId="9" fillId="2" borderId="10" xfId="0" applyNumberFormat="1" applyFont="1" applyFill="1" applyBorder="1" applyAlignment="1">
      <alignment horizontal="center" wrapText="1"/>
    </xf>
    <xf numFmtId="0" fontId="9" fillId="0" borderId="0" xfId="0" applyNumberFormat="1" applyFont="1" applyBorder="1" applyAlignment="1">
      <alignment horizontal="center" wrapText="1"/>
    </xf>
    <xf numFmtId="0" fontId="9" fillId="2" borderId="0" xfId="0" applyNumberFormat="1" applyFont="1" applyFill="1" applyBorder="1" applyAlignment="1">
      <alignment horizontal="center" wrapText="1"/>
    </xf>
    <xf numFmtId="0" fontId="10" fillId="0" borderId="4" xfId="0" applyNumberFormat="1" applyFont="1" applyBorder="1"/>
    <xf numFmtId="0" fontId="10" fillId="2" borderId="4" xfId="0" applyNumberFormat="1" applyFont="1" applyFill="1" applyBorder="1"/>
    <xf numFmtId="0" fontId="10" fillId="2" borderId="0" xfId="0" applyNumberFormat="1" applyFont="1" applyFill="1" applyBorder="1" applyAlignment="1">
      <alignment horizontal="center" wrapText="1"/>
    </xf>
    <xf numFmtId="0" fontId="8" fillId="0" borderId="3" xfId="0" applyNumberFormat="1" applyFont="1" applyBorder="1"/>
    <xf numFmtId="166" fontId="10" fillId="2" borderId="10" xfId="1" applyNumberFormat="1" applyFont="1" applyFill="1" applyBorder="1" applyAlignment="1">
      <alignment horizontal="center"/>
    </xf>
    <xf numFmtId="166" fontId="10" fillId="0" borderId="0" xfId="1" applyNumberFormat="1" applyFont="1" applyBorder="1" applyAlignment="1">
      <alignment horizontal="center"/>
    </xf>
    <xf numFmtId="0" fontId="1" fillId="0" borderId="0" xfId="0" applyFont="1"/>
    <xf numFmtId="0" fontId="13" fillId="0" borderId="0" xfId="0" applyFont="1"/>
    <xf numFmtId="0" fontId="14" fillId="0" borderId="0" xfId="0" applyFont="1"/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13" xfId="0" applyFont="1" applyBorder="1"/>
    <xf numFmtId="166" fontId="10" fillId="0" borderId="13" xfId="0" applyNumberFormat="1" applyFont="1" applyFill="1" applyBorder="1" applyAlignment="1">
      <alignment horizontal="right"/>
    </xf>
    <xf numFmtId="1" fontId="10" fillId="0" borderId="13" xfId="0" applyNumberFormat="1" applyFont="1" applyBorder="1"/>
    <xf numFmtId="168" fontId="10" fillId="0" borderId="13" xfId="0" applyNumberFormat="1" applyFont="1" applyBorder="1"/>
    <xf numFmtId="166" fontId="10" fillId="0" borderId="13" xfId="0" applyNumberFormat="1" applyFont="1" applyBorder="1" applyAlignment="1">
      <alignment horizontal="right"/>
    </xf>
    <xf numFmtId="169" fontId="10" fillId="0" borderId="4" xfId="0" applyNumberFormat="1" applyFont="1" applyBorder="1"/>
    <xf numFmtId="169" fontId="5" fillId="0" borderId="5" xfId="0" applyNumberFormat="1" applyFont="1" applyBorder="1" applyAlignment="1">
      <alignment horizontal="center" wrapText="1"/>
    </xf>
    <xf numFmtId="169" fontId="9" fillId="2" borderId="10" xfId="0" applyNumberFormat="1" applyFont="1" applyFill="1" applyBorder="1" applyAlignment="1">
      <alignment horizontal="center" wrapText="1"/>
    </xf>
    <xf numFmtId="169" fontId="9" fillId="0" borderId="0" xfId="0" applyNumberFormat="1" applyFont="1" applyBorder="1" applyAlignment="1">
      <alignment horizontal="center" wrapText="1"/>
    </xf>
    <xf numFmtId="169" fontId="9" fillId="2" borderId="0" xfId="0" applyNumberFormat="1" applyFont="1" applyFill="1" applyBorder="1" applyAlignment="1">
      <alignment horizontal="center" wrapText="1"/>
    </xf>
    <xf numFmtId="169" fontId="10" fillId="2" borderId="4" xfId="0" applyNumberFormat="1" applyFont="1" applyFill="1" applyBorder="1"/>
    <xf numFmtId="169" fontId="10" fillId="2" borderId="0" xfId="0" applyNumberFormat="1" applyFont="1" applyFill="1" applyBorder="1" applyAlignment="1">
      <alignment horizontal="center" wrapText="1"/>
    </xf>
    <xf numFmtId="169" fontId="8" fillId="0" borderId="3" xfId="0" applyNumberFormat="1" applyFont="1" applyBorder="1"/>
    <xf numFmtId="169" fontId="10" fillId="0" borderId="13" xfId="0" applyNumberFormat="1" applyFont="1" applyBorder="1"/>
    <xf numFmtId="9" fontId="10" fillId="0" borderId="13" xfId="0" applyNumberFormat="1" applyFont="1" applyBorder="1"/>
    <xf numFmtId="2" fontId="10" fillId="0" borderId="13" xfId="0" applyNumberFormat="1" applyFont="1" applyBorder="1"/>
    <xf numFmtId="0" fontId="5" fillId="0" borderId="13" xfId="0" applyFont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/>
    </xf>
    <xf numFmtId="0" fontId="16" fillId="0" borderId="0" xfId="0" applyFont="1"/>
    <xf numFmtId="0" fontId="17" fillId="0" borderId="0" xfId="0" applyFont="1"/>
    <xf numFmtId="0" fontId="20" fillId="0" borderId="0" xfId="2" applyFont="1"/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65" fontId="5" fillId="0" borderId="3" xfId="0" applyNumberFormat="1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distributed" wrapText="1"/>
    </xf>
    <xf numFmtId="0" fontId="5" fillId="0" borderId="5" xfId="0" applyFont="1" applyBorder="1" applyAlignment="1">
      <alignment horizontal="center" vertical="distributed" wrapText="1"/>
    </xf>
    <xf numFmtId="0" fontId="9" fillId="2" borderId="4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7" fillId="0" borderId="5" xfId="0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166" fontId="5" fillId="0" borderId="3" xfId="0" applyNumberFormat="1" applyFont="1" applyBorder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 wrapText="1"/>
    </xf>
    <xf numFmtId="166" fontId="10" fillId="2" borderId="4" xfId="0" applyNumberFormat="1" applyFont="1" applyFill="1" applyBorder="1" applyAlignment="1">
      <alignment horizontal="center"/>
    </xf>
    <xf numFmtId="166" fontId="10" fillId="2" borderId="0" xfId="0" applyNumberFormat="1" applyFont="1" applyFill="1" applyBorder="1" applyAlignment="1">
      <alignment horizontal="center"/>
    </xf>
    <xf numFmtId="166" fontId="10" fillId="2" borderId="2" xfId="0" applyNumberFormat="1" applyFont="1" applyFill="1" applyBorder="1" applyAlignment="1">
      <alignment horizontal="center"/>
    </xf>
    <xf numFmtId="2" fontId="5" fillId="0" borderId="3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5" fillId="0" borderId="13" xfId="0" applyFont="1" applyBorder="1" applyAlignment="1">
      <alignment horizontal="center" wrapText="1"/>
    </xf>
    <xf numFmtId="0" fontId="5" fillId="0" borderId="13" xfId="0" applyFont="1" applyBorder="1" applyAlignment="1">
      <alignment horizontal="center"/>
    </xf>
  </cellXfs>
  <cellStyles count="3">
    <cellStyle name="Currency" xfId="1" builtinId="4"/>
    <cellStyle name="Hyperlink" xfId="2" builtinId="8" customBuiltin="1"/>
    <cellStyle name="Normal" xfId="0" builtinId="0"/>
  </cellStyles>
  <dxfs count="2">
    <dxf>
      <numFmt numFmtId="168" formatCode="0.0000"/>
    </dxf>
    <dxf>
      <numFmt numFmtId="2" formatCode="0.00"/>
    </dxf>
  </dxfs>
  <tableStyles count="0" defaultTableStyle="TableStyleMedium9" defaultPivotStyle="PivotStyleLight16"/>
  <colors>
    <mruColors>
      <color rgb="FF0073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Profit/Loss per Trade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Analysis!$X$1</c:f>
              <c:strCache>
                <c:ptCount val="1"/>
                <c:pt idx="0">
                  <c:v>Total P/L</c:v>
                </c:pt>
              </c:strCache>
            </c:strRef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strRef>
              <c:f>Analysis!Trades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Analysis!Profit</c:f>
              <c:numCache>
                <c:formatCode>"$"#,##0.00;[Red]\-"$"#,##0.00</c:formatCode>
                <c:ptCount val="12"/>
                <c:pt idx="0">
                  <c:v>18.88</c:v>
                </c:pt>
                <c:pt idx="1">
                  <c:v>-4.57</c:v>
                </c:pt>
                <c:pt idx="2">
                  <c:v>149.22</c:v>
                </c:pt>
                <c:pt idx="3">
                  <c:v>-199.99</c:v>
                </c:pt>
                <c:pt idx="4">
                  <c:v>-60.55</c:v>
                </c:pt>
                <c:pt idx="5">
                  <c:v>121.98</c:v>
                </c:pt>
                <c:pt idx="6">
                  <c:v>-24</c:v>
                </c:pt>
                <c:pt idx="7">
                  <c:v>-26</c:v>
                </c:pt>
                <c:pt idx="8">
                  <c:v>55</c:v>
                </c:pt>
                <c:pt idx="9">
                  <c:v>-23</c:v>
                </c:pt>
                <c:pt idx="10">
                  <c:v>1599.02</c:v>
                </c:pt>
                <c:pt idx="11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A-4300-B41D-402D1055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;[Red]\-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Accumulated Profit/Loss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Analysis!$X$1</c:f>
              <c:strCache>
                <c:ptCount val="1"/>
                <c:pt idx="0">
                  <c:v>Total P/L</c:v>
                </c:pt>
              </c:strCache>
            </c:strRef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strRef>
              <c:f>Analysis!Trades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Analysis!AccProfit</c:f>
              <c:numCache>
                <c:formatCode>"$"#,##0.00;[Red]\-"$"#,##0.00</c:formatCode>
                <c:ptCount val="12"/>
                <c:pt idx="0">
                  <c:v>18.88</c:v>
                </c:pt>
                <c:pt idx="1">
                  <c:v>14.309999999999999</c:v>
                </c:pt>
                <c:pt idx="2">
                  <c:v>163.53</c:v>
                </c:pt>
                <c:pt idx="3">
                  <c:v>-36.460000000000008</c:v>
                </c:pt>
                <c:pt idx="4">
                  <c:v>-97.01</c:v>
                </c:pt>
                <c:pt idx="5">
                  <c:v>24.97</c:v>
                </c:pt>
                <c:pt idx="6">
                  <c:v>0.96999999999999886</c:v>
                </c:pt>
                <c:pt idx="7">
                  <c:v>-25.03</c:v>
                </c:pt>
                <c:pt idx="8">
                  <c:v>29.97</c:v>
                </c:pt>
                <c:pt idx="9">
                  <c:v>6.9699999999999989</c:v>
                </c:pt>
                <c:pt idx="10">
                  <c:v>1605.99</c:v>
                </c:pt>
                <c:pt idx="11">
                  <c:v>1607.22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F-41C8-95D6-9D8D7622F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;[Red]\-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2</xdr:row>
      <xdr:rowOff>9525</xdr:rowOff>
    </xdr:from>
    <xdr:to>
      <xdr:col>5</xdr:col>
      <xdr:colOff>523875</xdr:colOff>
      <xdr:row>7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9D1C2E-F8AE-4844-B123-AACA5FF3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333375"/>
          <a:ext cx="1905000" cy="190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200024</xdr:rowOff>
    </xdr:from>
    <xdr:to>
      <xdr:col>13</xdr:col>
      <xdr:colOff>9525</xdr:colOff>
      <xdr:row>27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B12C764-243B-4363-AFAC-B3E0068C15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9525</xdr:colOff>
      <xdr:row>52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12C63B-F0D5-4F30-B00D-770E17E9B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arnforex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../AppData/Screenshots/symmetrical_triangle.png" TargetMode="External"/><Relationship Id="rId1" Type="http://schemas.openxmlformats.org/officeDocument/2006/relationships/hyperlink" Target="../AppData/Screenshots/symmetrical_triangle.png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T25"/>
  <sheetViews>
    <sheetView showGridLines="0" workbookViewId="0">
      <selection activeCell="E13" sqref="E13"/>
    </sheetView>
  </sheetViews>
  <sheetFormatPr defaultRowHeight="12.75" x14ac:dyDescent="0.2"/>
  <cols>
    <col min="1" max="1" width="19.140625" customWidth="1"/>
    <col min="3" max="3" width="6.7109375" customWidth="1"/>
    <col min="4" max="4" width="8.42578125" customWidth="1"/>
  </cols>
  <sheetData>
    <row r="4" spans="2:20" ht="38.25" customHeight="1" x14ac:dyDescent="0.2"/>
    <row r="5" spans="2:20" ht="71.25" customHeight="1" x14ac:dyDescent="1.1499999999999999">
      <c r="F5" s="85"/>
      <c r="G5" s="85" t="s">
        <v>105</v>
      </c>
    </row>
    <row r="7" spans="2:20" ht="11.25" customHeight="1" x14ac:dyDescent="1.1499999999999999">
      <c r="F7" s="85"/>
    </row>
    <row r="10" spans="2:20" ht="0.75" customHeight="1" x14ac:dyDescent="0.2"/>
    <row r="11" spans="2:20" ht="92.25" x14ac:dyDescent="1.35">
      <c r="C11" s="86" t="s">
        <v>106</v>
      </c>
    </row>
    <row r="12" spans="2:20" ht="21" x14ac:dyDescent="0.35"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2:20" ht="21" x14ac:dyDescent="0.35">
      <c r="B13" s="107"/>
      <c r="C13" s="108"/>
      <c r="D13" s="108"/>
      <c r="E13" s="108" t="s">
        <v>151</v>
      </c>
      <c r="F13" s="108"/>
      <c r="H13" s="108"/>
      <c r="I13" s="108"/>
      <c r="J13" s="108"/>
      <c r="K13" s="108"/>
      <c r="L13" s="107"/>
      <c r="M13" s="107"/>
      <c r="N13" s="107"/>
      <c r="O13" s="107"/>
      <c r="P13" s="107"/>
      <c r="Q13" s="107"/>
      <c r="R13" s="107"/>
      <c r="S13" s="107"/>
      <c r="T13" s="107"/>
    </row>
    <row r="14" spans="2:20" ht="21" x14ac:dyDescent="0.35">
      <c r="B14" s="107"/>
      <c r="C14" s="108"/>
      <c r="D14" s="108"/>
      <c r="E14" s="108"/>
      <c r="F14" s="108"/>
      <c r="G14" s="108"/>
      <c r="H14" s="108"/>
      <c r="I14" s="108"/>
      <c r="J14" s="108"/>
      <c r="K14" s="108"/>
      <c r="L14" s="107"/>
      <c r="M14" s="107"/>
      <c r="N14" s="107"/>
      <c r="O14" s="107"/>
      <c r="P14" s="107"/>
      <c r="Q14" s="107"/>
      <c r="R14" s="107"/>
      <c r="S14" s="107"/>
      <c r="T14" s="107"/>
    </row>
    <row r="15" spans="2:20" ht="21" x14ac:dyDescent="0.35">
      <c r="B15" s="107"/>
      <c r="C15" s="108"/>
      <c r="D15" s="108"/>
      <c r="E15" s="108"/>
      <c r="F15" s="108"/>
      <c r="G15" s="108"/>
      <c r="H15" s="108"/>
      <c r="I15" s="108"/>
      <c r="J15" s="108"/>
      <c r="K15" s="108"/>
      <c r="L15" s="107"/>
      <c r="M15" s="107"/>
      <c r="N15" s="107"/>
      <c r="O15" s="107"/>
      <c r="P15" s="107"/>
      <c r="Q15" s="107"/>
      <c r="R15" s="107"/>
      <c r="S15" s="107"/>
      <c r="T15" s="107"/>
    </row>
    <row r="16" spans="2:20" ht="24.95" customHeight="1" x14ac:dyDescent="0.35">
      <c r="B16" s="108" t="s">
        <v>148</v>
      </c>
      <c r="D16" s="108"/>
      <c r="E16" s="108"/>
      <c r="F16" s="108"/>
      <c r="G16" s="108"/>
      <c r="H16" s="108"/>
      <c r="I16" s="108"/>
      <c r="J16" s="108"/>
      <c r="K16" s="108"/>
      <c r="L16" s="107"/>
      <c r="M16" s="107"/>
      <c r="N16" s="107"/>
      <c r="O16" s="107"/>
      <c r="P16" s="107"/>
      <c r="Q16" s="107"/>
      <c r="R16" s="107"/>
      <c r="S16" s="107"/>
      <c r="T16" s="107"/>
    </row>
    <row r="17" spans="2:20" ht="24.95" customHeight="1" x14ac:dyDescent="0.35">
      <c r="B17" s="108" t="s">
        <v>147</v>
      </c>
      <c r="D17" s="108"/>
      <c r="E17" s="108"/>
      <c r="F17" s="108"/>
      <c r="G17" s="108"/>
      <c r="H17" s="108"/>
      <c r="I17" s="108"/>
      <c r="J17" s="108"/>
      <c r="K17" s="108"/>
      <c r="L17" s="107"/>
      <c r="M17" s="107"/>
      <c r="N17" s="107"/>
      <c r="O17" s="107"/>
      <c r="P17" s="107"/>
      <c r="Q17" s="107"/>
      <c r="R17" s="107"/>
      <c r="S17" s="107"/>
      <c r="T17" s="107"/>
    </row>
    <row r="18" spans="2:20" ht="24.95" customHeight="1" x14ac:dyDescent="0.35">
      <c r="B18" s="108" t="s">
        <v>108</v>
      </c>
      <c r="D18" s="108"/>
      <c r="E18" s="108"/>
      <c r="F18" s="108"/>
      <c r="G18" s="108"/>
      <c r="H18" s="108"/>
      <c r="I18" s="108"/>
      <c r="J18" s="108"/>
      <c r="K18" s="108"/>
      <c r="L18" s="107"/>
      <c r="M18" s="107"/>
      <c r="N18" s="107"/>
      <c r="O18" s="107"/>
      <c r="P18" s="107"/>
      <c r="Q18" s="107"/>
      <c r="R18" s="107"/>
      <c r="S18" s="107"/>
      <c r="T18" s="107"/>
    </row>
    <row r="19" spans="2:20" ht="24.95" customHeight="1" x14ac:dyDescent="0.35">
      <c r="B19" s="108" t="s">
        <v>109</v>
      </c>
      <c r="D19" s="108"/>
      <c r="E19" s="108"/>
      <c r="F19" s="108"/>
      <c r="G19" s="108"/>
      <c r="H19" s="108"/>
      <c r="I19" s="108"/>
      <c r="J19" s="108"/>
      <c r="K19" s="108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2:20" ht="24.95" customHeight="1" x14ac:dyDescent="0.35">
      <c r="B20" s="108" t="s">
        <v>110</v>
      </c>
      <c r="D20" s="108"/>
      <c r="E20" s="108"/>
      <c r="F20" s="108"/>
      <c r="G20" s="108"/>
      <c r="H20" s="108"/>
      <c r="I20" s="108"/>
      <c r="J20" s="108"/>
      <c r="K20" s="108"/>
      <c r="L20" s="107"/>
      <c r="M20" s="107"/>
      <c r="N20" s="107"/>
      <c r="O20" s="107"/>
      <c r="P20" s="107"/>
      <c r="Q20" s="107"/>
      <c r="R20" s="107"/>
      <c r="S20" s="107"/>
      <c r="T20" s="107"/>
    </row>
    <row r="21" spans="2:20" ht="24.95" customHeight="1" x14ac:dyDescent="0.35">
      <c r="B21" s="108" t="s">
        <v>111</v>
      </c>
      <c r="D21" s="108"/>
      <c r="E21" s="108"/>
      <c r="F21" s="108"/>
      <c r="G21" s="108"/>
      <c r="H21" s="108"/>
      <c r="I21" s="108"/>
      <c r="J21" s="108"/>
      <c r="K21" s="108"/>
      <c r="L21" s="107"/>
      <c r="M21" s="107"/>
      <c r="N21" s="107"/>
      <c r="O21" s="107"/>
      <c r="P21" s="107"/>
      <c r="Q21" s="107"/>
      <c r="R21" s="107"/>
      <c r="S21" s="107"/>
      <c r="T21" s="107"/>
    </row>
    <row r="22" spans="2:20" ht="24.95" customHeight="1" x14ac:dyDescent="0.35">
      <c r="B22" s="107"/>
      <c r="C22" s="108"/>
      <c r="D22" s="108"/>
      <c r="E22" s="108"/>
      <c r="F22" s="108"/>
      <c r="G22" s="108"/>
      <c r="H22" s="108"/>
      <c r="I22" s="108"/>
      <c r="J22" s="108"/>
      <c r="K22" s="108"/>
      <c r="L22" s="107"/>
      <c r="M22" s="107"/>
      <c r="N22" s="107"/>
      <c r="O22" s="107"/>
      <c r="P22" s="107"/>
      <c r="Q22" s="107"/>
      <c r="R22" s="107"/>
      <c r="S22" s="107"/>
      <c r="T22" s="107"/>
    </row>
    <row r="23" spans="2:20" ht="21" x14ac:dyDescent="0.35">
      <c r="B23" s="107"/>
      <c r="C23" s="108"/>
      <c r="D23" s="108"/>
      <c r="E23" s="108"/>
      <c r="F23" s="108"/>
      <c r="G23" s="108"/>
      <c r="H23" s="108"/>
      <c r="I23" s="108"/>
      <c r="J23" s="108"/>
      <c r="K23" s="108"/>
      <c r="L23" s="107"/>
      <c r="M23" s="107"/>
      <c r="N23" s="107"/>
      <c r="O23" s="107"/>
      <c r="P23" s="107"/>
      <c r="Q23" s="107"/>
      <c r="R23" s="107"/>
      <c r="S23" s="107"/>
      <c r="T23" s="107"/>
    </row>
    <row r="24" spans="2:20" ht="21" x14ac:dyDescent="0.35">
      <c r="B24" s="107"/>
      <c r="C24" s="108"/>
      <c r="D24" s="108"/>
      <c r="E24" s="108"/>
      <c r="F24" s="108"/>
      <c r="G24" s="109" t="s">
        <v>107</v>
      </c>
      <c r="H24" s="108"/>
      <c r="I24" s="108"/>
      <c r="J24" s="108"/>
      <c r="K24" s="108"/>
      <c r="L24" s="107"/>
      <c r="M24" s="107"/>
      <c r="N24" s="107"/>
      <c r="O24" s="107"/>
      <c r="P24" s="107"/>
      <c r="Q24" s="107"/>
      <c r="R24" s="107"/>
      <c r="S24" s="107"/>
      <c r="T24" s="107"/>
    </row>
    <row r="25" spans="2:20" ht="21" x14ac:dyDescent="0.35">
      <c r="B25" s="107"/>
      <c r="C25" s="108"/>
      <c r="D25" s="108"/>
      <c r="E25" s="108"/>
      <c r="F25" s="108"/>
      <c r="H25" s="108"/>
      <c r="J25" s="108"/>
      <c r="K25" s="108"/>
      <c r="L25" s="107"/>
      <c r="M25" s="107"/>
      <c r="N25" s="107"/>
      <c r="O25" s="107"/>
      <c r="P25" s="107"/>
      <c r="Q25" s="107"/>
      <c r="R25" s="107"/>
      <c r="S25" s="107"/>
      <c r="T25" s="107"/>
    </row>
  </sheetData>
  <sheetProtection algorithmName="SHA-512" hashValue="tkAHbxuj4WjTMZZlu39NpkZvPvWFam1NZYmZyNWWim956um425icJCu0RdtBqgjh1Iy5E1QdCBQ2R2iSWYskyQ==" saltValue="qYPlgjD3LrwlFtT13Xz85w==" spinCount="100000" sheet="1" objects="1" scenarios="1"/>
  <hyperlinks>
    <hyperlink ref="G24" r:id="rId1" xr:uid="{8538FC3E-5CA9-4A95-AAEE-0871808C6474}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X1006"/>
  <sheetViews>
    <sheetView showGridLines="0" zoomScaleNormal="100" workbookViewId="0">
      <pane ySplit="2" topLeftCell="A3" activePane="bottomLeft" state="frozen"/>
      <selection pane="bottomLeft" sqref="A1:A2"/>
    </sheetView>
  </sheetViews>
  <sheetFormatPr defaultRowHeight="15.75" x14ac:dyDescent="0.25"/>
  <cols>
    <col min="1" max="1" width="13" style="4" customWidth="1"/>
    <col min="2" max="2" width="15.85546875" style="10" customWidth="1"/>
    <col min="3" max="3" width="25.28515625" style="5" customWidth="1"/>
    <col min="4" max="4" width="7.7109375" style="5" customWidth="1"/>
    <col min="5" max="5" width="13" style="11" customWidth="1"/>
    <col min="6" max="6" width="13" style="5" customWidth="1"/>
    <col min="7" max="9" width="13" style="12" customWidth="1"/>
    <col min="10" max="10" width="14.28515625" style="17" customWidth="1"/>
    <col min="11" max="11" width="14.28515625" style="81" customWidth="1"/>
    <col min="12" max="12" width="14.28515625" style="12" customWidth="1"/>
    <col min="13" max="13" width="17" style="63" customWidth="1"/>
    <col min="14" max="14" width="14.28515625" style="16" customWidth="1"/>
    <col min="15" max="15" width="14.28515625" style="101" customWidth="1"/>
    <col min="16" max="16" width="20" style="13" customWidth="1"/>
    <col min="17" max="18" width="17.7109375" style="13" customWidth="1"/>
    <col min="19" max="19" width="14.5703125" style="74" customWidth="1"/>
    <col min="20" max="20" width="19.42578125" style="67" customWidth="1"/>
    <col min="21" max="21" width="18" style="67" customWidth="1"/>
    <col min="22" max="22" width="20" style="14" customWidth="1"/>
    <col min="23" max="23" width="18.28515625" style="6" customWidth="1"/>
    <col min="24" max="101" width="14.28515625" style="3" customWidth="1"/>
    <col min="102" max="258" width="15.5703125" style="3" customWidth="1"/>
    <col min="259" max="16384" width="9.140625" style="3"/>
  </cols>
  <sheetData>
    <row r="1" spans="1:258" s="7" customFormat="1" ht="18.75" x14ac:dyDescent="0.3">
      <c r="A1" s="110" t="s">
        <v>0</v>
      </c>
      <c r="B1" s="114" t="s">
        <v>54</v>
      </c>
      <c r="C1" s="112" t="s">
        <v>10</v>
      </c>
      <c r="D1" s="112" t="s">
        <v>17</v>
      </c>
      <c r="E1" s="112" t="s">
        <v>16</v>
      </c>
      <c r="F1" s="112" t="s">
        <v>1</v>
      </c>
      <c r="G1" s="116" t="s">
        <v>5</v>
      </c>
      <c r="H1" s="112" t="s">
        <v>6</v>
      </c>
      <c r="I1" s="112" t="s">
        <v>7</v>
      </c>
      <c r="J1" s="132" t="s">
        <v>8</v>
      </c>
      <c r="K1" s="134" t="s">
        <v>103</v>
      </c>
      <c r="L1" s="112" t="s">
        <v>73</v>
      </c>
      <c r="M1" s="122" t="s">
        <v>55</v>
      </c>
      <c r="N1" s="124" t="s">
        <v>2</v>
      </c>
      <c r="O1" s="125"/>
      <c r="P1" s="126"/>
      <c r="Q1" s="127" t="s">
        <v>60</v>
      </c>
      <c r="R1" s="127" t="s">
        <v>104</v>
      </c>
      <c r="S1" s="112" t="s">
        <v>9</v>
      </c>
      <c r="T1" s="112" t="s">
        <v>56</v>
      </c>
      <c r="U1" s="112" t="s">
        <v>57</v>
      </c>
      <c r="V1" s="112" t="s">
        <v>14</v>
      </c>
      <c r="W1" s="112" t="s">
        <v>15</v>
      </c>
    </row>
    <row r="2" spans="1:258" s="9" customFormat="1" ht="19.5" thickBot="1" x14ac:dyDescent="0.35">
      <c r="A2" s="111"/>
      <c r="B2" s="115"/>
      <c r="C2" s="113"/>
      <c r="D2" s="121"/>
      <c r="E2" s="113"/>
      <c r="F2" s="113"/>
      <c r="G2" s="117"/>
      <c r="H2" s="113"/>
      <c r="I2" s="113"/>
      <c r="J2" s="133"/>
      <c r="K2" s="135"/>
      <c r="L2" s="113"/>
      <c r="M2" s="123"/>
      <c r="N2" s="15" t="s">
        <v>3</v>
      </c>
      <c r="O2" s="95" t="s">
        <v>4</v>
      </c>
      <c r="P2" s="8" t="s">
        <v>11</v>
      </c>
      <c r="Q2" s="128"/>
      <c r="R2" s="128"/>
      <c r="S2" s="113"/>
      <c r="T2" s="113"/>
      <c r="U2" s="113"/>
      <c r="V2" s="113"/>
      <c r="W2" s="113"/>
      <c r="Y2" s="7"/>
    </row>
    <row r="3" spans="1:258" ht="15.75" customHeight="1" x14ac:dyDescent="0.25">
      <c r="A3" s="18"/>
      <c r="B3" s="19">
        <v>40309</v>
      </c>
      <c r="C3" s="56" t="s">
        <v>13</v>
      </c>
      <c r="D3" s="20"/>
      <c r="E3" s="21"/>
      <c r="F3" s="21"/>
      <c r="G3" s="21"/>
      <c r="H3" s="21"/>
      <c r="I3" s="21"/>
      <c r="J3" s="21"/>
      <c r="K3" s="75"/>
      <c r="L3" s="21"/>
      <c r="M3" s="59"/>
      <c r="N3" s="21"/>
      <c r="O3" s="96"/>
      <c r="P3" s="22">
        <v>4000</v>
      </c>
      <c r="Q3" s="23"/>
      <c r="R3" s="82"/>
      <c r="S3" s="70"/>
      <c r="T3" s="64" t="s">
        <v>75</v>
      </c>
      <c r="U3" s="64"/>
      <c r="V3" s="24">
        <f>P3</f>
        <v>4000</v>
      </c>
      <c r="W3" s="25"/>
      <c r="X3" s="25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</row>
    <row r="4" spans="1:258" x14ac:dyDescent="0.25">
      <c r="A4" s="26"/>
      <c r="B4" s="27">
        <v>40309</v>
      </c>
      <c r="C4" s="57" t="s">
        <v>12</v>
      </c>
      <c r="D4" s="28"/>
      <c r="E4" s="29"/>
      <c r="F4" s="29"/>
      <c r="G4" s="29"/>
      <c r="H4" s="29"/>
      <c r="I4" s="29"/>
      <c r="J4" s="29"/>
      <c r="K4" s="76"/>
      <c r="L4" s="29"/>
      <c r="M4" s="60"/>
      <c r="N4" s="29"/>
      <c r="O4" s="97"/>
      <c r="P4" s="30">
        <v>-1000</v>
      </c>
      <c r="Q4" s="31"/>
      <c r="R4" s="83"/>
      <c r="S4" s="71"/>
      <c r="T4" s="65" t="s">
        <v>76</v>
      </c>
      <c r="U4" s="65"/>
      <c r="V4" s="32">
        <f>IF($P4="","",$P4+$Q4+$R4+LOOKUP(2,1/($V$3:$V3&lt;&gt;""),$V$3:$V3))</f>
        <v>3000</v>
      </c>
      <c r="W4" s="33"/>
      <c r="X4" s="33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</row>
    <row r="5" spans="1:258" ht="30" x14ac:dyDescent="0.25">
      <c r="A5" s="35"/>
      <c r="B5" s="36">
        <v>40309</v>
      </c>
      <c r="C5" s="58" t="s">
        <v>13</v>
      </c>
      <c r="D5" s="37"/>
      <c r="E5" s="38"/>
      <c r="F5" s="38"/>
      <c r="G5" s="38"/>
      <c r="H5" s="38"/>
      <c r="I5" s="38"/>
      <c r="J5" s="38"/>
      <c r="K5" s="77"/>
      <c r="L5" s="38"/>
      <c r="M5" s="61"/>
      <c r="N5" s="38"/>
      <c r="O5" s="98"/>
      <c r="P5" s="39">
        <v>250</v>
      </c>
      <c r="Q5" s="40"/>
      <c r="R5" s="40"/>
      <c r="S5" s="72"/>
      <c r="T5" s="66" t="s">
        <v>77</v>
      </c>
      <c r="U5" s="66"/>
      <c r="V5" s="41">
        <f>IF($P5="","",$P5+$Q5+$R5+LOOKUP(2,1/($V$3:$V4&lt;&gt;""),$V$3:$V4))</f>
        <v>3250</v>
      </c>
      <c r="W5" s="42"/>
      <c r="X5" s="42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</row>
    <row r="6" spans="1:258" ht="30" x14ac:dyDescent="0.25">
      <c r="A6" s="26">
        <v>1</v>
      </c>
      <c r="B6" s="27">
        <v>43993</v>
      </c>
      <c r="C6" s="28" t="s">
        <v>61</v>
      </c>
      <c r="D6" s="28">
        <v>1</v>
      </c>
      <c r="E6" s="43" t="str">
        <f>IF($D6="","",VLOOKUP($D6,'Currency Pairs'!$A$3:$B$22,2,FALSE))</f>
        <v>EUR/USD</v>
      </c>
      <c r="F6" s="44" t="s">
        <v>22</v>
      </c>
      <c r="G6" s="43">
        <v>1.12033</v>
      </c>
      <c r="H6" s="43">
        <v>1.119</v>
      </c>
      <c r="I6" s="43">
        <v>1.1233299999999999</v>
      </c>
      <c r="J6" s="45">
        <f>IF(OR($G6="",$H6="",$I6=""),"",ROUND(ABS(($G6-$I6)/($G6-$H6)),2))</f>
        <v>2.2599999999999998</v>
      </c>
      <c r="K6" s="78">
        <v>0.06</v>
      </c>
      <c r="L6" s="43">
        <v>1.1233200000000001</v>
      </c>
      <c r="M6" s="46">
        <v>43994</v>
      </c>
      <c r="N6" s="47">
        <f>IF(OR($G6="",$L6=""),"",ROUND(IF($F6="Long",(L6-G6),(G6-L6)) * POWER(10, VLOOKUP($D6,'Currency Pairs'!$A:$C,3,FALSE)),0))</f>
        <v>30</v>
      </c>
      <c r="O6" s="94">
        <f>IF($P6="","",(($P6+$Q6+$R6)/LOOKUP(2,1/($V$3:$V5&lt;&gt;""),$V$3:$V5)))</f>
        <v>5.8092307692307688E-3</v>
      </c>
      <c r="P6" s="48">
        <v>20</v>
      </c>
      <c r="Q6" s="48">
        <v>-1.1200000000000001</v>
      </c>
      <c r="R6" s="48"/>
      <c r="S6" s="73" t="str">
        <f t="shared" ref="S6:S11" si="0">IF(AND(B6&lt;&gt;"",M6&lt;&gt;""),IF(DATEDIF(B6,M6,"d")&gt;0,DATEDIF(B6,M6,"d"),"")&amp;
IF(DATEDIF(B6,M6,"d")=1," day",IF(DATEDIF(B6,M6,"d")=0, "Intraday"," days")),"")</f>
        <v>1 day</v>
      </c>
      <c r="T6" s="65" t="s">
        <v>78</v>
      </c>
      <c r="U6" s="65" t="s">
        <v>89</v>
      </c>
      <c r="V6" s="32">
        <f>IF($P6="","",$P6+$Q6+$R6+LOOKUP(2,1/($V$3:$V5&lt;&gt;""),$V$3:$V5))</f>
        <v>3268.88</v>
      </c>
      <c r="W6" s="68" t="s">
        <v>101</v>
      </c>
      <c r="X6" s="33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</row>
    <row r="7" spans="1:258" ht="45" x14ac:dyDescent="0.25">
      <c r="A7" s="35">
        <f>LOOKUP(2,1/($A$3:$A6&lt;&gt;""),$A$3:$A6)+1</f>
        <v>2</v>
      </c>
      <c r="B7" s="36">
        <v>43993</v>
      </c>
      <c r="C7" s="37" t="s">
        <v>62</v>
      </c>
      <c r="D7" s="37">
        <v>3</v>
      </c>
      <c r="E7" s="49" t="str">
        <f>IF($D7="","",VLOOKUP($D7,'Currency Pairs'!$A$3:$B$22,2,FALSE))</f>
        <v>GBP/USD</v>
      </c>
      <c r="F7" s="50" t="s">
        <v>22</v>
      </c>
      <c r="G7" s="49">
        <v>1.34</v>
      </c>
      <c r="H7" s="49">
        <v>1.33</v>
      </c>
      <c r="I7" s="49">
        <v>1.35</v>
      </c>
      <c r="J7" s="51">
        <f>IF(OR($G7="",$H7="",$I7=""),"",ROUND(ABS(($G7-$I7)/($G7-$H7)),2))</f>
        <v>1</v>
      </c>
      <c r="K7" s="79">
        <v>5.0000000000000001E-3</v>
      </c>
      <c r="L7" s="49">
        <v>1.33</v>
      </c>
      <c r="M7" s="52">
        <v>43994</v>
      </c>
      <c r="N7" s="53">
        <f>IF(OR($G7="",$L7=""),"",ROUND(IF($F7="Long",(L7-G7),(G7-L7)) * POWER(10, VLOOKUP($D7,'Currency Pairs'!$A:$C,3,FALSE)),0))</f>
        <v>-100</v>
      </c>
      <c r="O7" s="99">
        <f>IF($P7="","",(($P7+$Q7+$R7)/LOOKUP(2,1/($V$3:$V6&lt;&gt;""),$V$3:$V6)))</f>
        <v>-1.3980323535889968E-3</v>
      </c>
      <c r="P7" s="54">
        <v>-5</v>
      </c>
      <c r="Q7" s="54">
        <v>0.43</v>
      </c>
      <c r="R7" s="54"/>
      <c r="S7" s="72" t="str">
        <f t="shared" si="0"/>
        <v>1 day</v>
      </c>
      <c r="T7" s="66" t="s">
        <v>80</v>
      </c>
      <c r="U7" s="66" t="s">
        <v>90</v>
      </c>
      <c r="V7" s="41">
        <f>IF($P7="","",$P7+$Q7+$R7+LOOKUP(2,1/($V$3:$V6&lt;&gt;""),$V$3:$V6))</f>
        <v>3264.31</v>
      </c>
      <c r="W7" s="69" t="s">
        <v>102</v>
      </c>
      <c r="X7" s="42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</row>
    <row r="8" spans="1:258" ht="45" x14ac:dyDescent="0.25">
      <c r="A8" s="26">
        <f>LOOKUP(2,1/($A$3:$A7&lt;&gt;""),$A$3:$A7)+1</f>
        <v>3</v>
      </c>
      <c r="B8" s="27">
        <v>43993</v>
      </c>
      <c r="C8" s="28" t="s">
        <v>63</v>
      </c>
      <c r="D8" s="28">
        <v>2</v>
      </c>
      <c r="E8" s="43" t="str">
        <f>IF($D8="","",VLOOKUP($D8,'Currency Pairs'!$A$3:$B$22,2,FALSE))</f>
        <v>USD/JPY</v>
      </c>
      <c r="F8" s="44" t="s">
        <v>23</v>
      </c>
      <c r="G8" s="43">
        <v>123.333</v>
      </c>
      <c r="H8" s="43">
        <v>124</v>
      </c>
      <c r="I8" s="43">
        <v>122</v>
      </c>
      <c r="J8" s="45">
        <f>IF(OR($G8="",$H8="",$I8=""),"",ROUND(ABS(($G8-$I8)/($G8-$H8)),2))</f>
        <v>2</v>
      </c>
      <c r="K8" s="78">
        <v>0.1</v>
      </c>
      <c r="L8" s="43">
        <v>122</v>
      </c>
      <c r="M8" s="46">
        <v>43994</v>
      </c>
      <c r="N8" s="47">
        <f>IF(OR($G8="",$L8=""),"",ROUND(IF($F8="Long",(L8-G8),(G8-L8)) * POWER(10, VLOOKUP($D8,'Currency Pairs'!$A:$C,3,FALSE)),0))</f>
        <v>133</v>
      </c>
      <c r="O8" s="94">
        <f>IF($P8="","",(($P8+$Q8+$R8)/LOOKUP(2,1/($V$3:$V7&lt;&gt;""),$V$3:$V7)))</f>
        <v>4.5712570190943873E-2</v>
      </c>
      <c r="P8" s="48">
        <v>150</v>
      </c>
      <c r="Q8" s="48">
        <v>-0.78</v>
      </c>
      <c r="R8" s="48"/>
      <c r="S8" s="73" t="str">
        <f t="shared" si="0"/>
        <v>1 day</v>
      </c>
      <c r="T8" s="65" t="s">
        <v>79</v>
      </c>
      <c r="U8" s="65" t="s">
        <v>91</v>
      </c>
      <c r="V8" s="32">
        <f>IF($P8="","",$P8+$Q8+$R8+LOOKUP(2,1/($V$3:$V7&lt;&gt;""),$V$3:$V7))</f>
        <v>3413.5299999999997</v>
      </c>
      <c r="W8" s="33"/>
      <c r="X8" s="33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</row>
    <row r="9" spans="1:258" ht="45" x14ac:dyDescent="0.25">
      <c r="A9" s="35">
        <f>LOOKUP(2,1/($A$3:$A8&lt;&gt;""),$A$3:$A8)+1</f>
        <v>4</v>
      </c>
      <c r="B9" s="36">
        <v>43993</v>
      </c>
      <c r="C9" s="37" t="s">
        <v>64</v>
      </c>
      <c r="D9" s="37">
        <v>2</v>
      </c>
      <c r="E9" s="49" t="str">
        <f>IF($D9="","",VLOOKUP($D9,'Currency Pairs'!$A$3:$B$22,2,FALSE))</f>
        <v>USD/JPY</v>
      </c>
      <c r="F9" s="50" t="s">
        <v>22</v>
      </c>
      <c r="G9" s="49">
        <v>123.44</v>
      </c>
      <c r="H9" s="49">
        <v>123</v>
      </c>
      <c r="I9" s="49">
        <v>125</v>
      </c>
      <c r="J9" s="51">
        <f>IF(OR($G9="",$H9="",$I9=""),"",ROUND(ABS(($G9-$I9)/($G9-$H9)),2))</f>
        <v>3.55</v>
      </c>
      <c r="K9" s="79">
        <v>0.52</v>
      </c>
      <c r="L9" s="49">
        <v>123</v>
      </c>
      <c r="M9" s="52">
        <v>43994</v>
      </c>
      <c r="N9" s="53">
        <f>IF(OR($G9="",$L9=""),"",ROUND(IF($F9="Long",(L9-G9),(G9-L9)) * POWER(10, VLOOKUP($D9,'Currency Pairs'!$A:$C,3,FALSE)),0))</f>
        <v>-44</v>
      </c>
      <c r="O9" s="99">
        <f>IF($P9="","",(($P9+$Q9+$R9)/LOOKUP(2,1/($V$3:$V8&lt;&gt;""),$V$3:$V8)))</f>
        <v>-5.8587444668715384E-2</v>
      </c>
      <c r="P9" s="54">
        <v>-200</v>
      </c>
      <c r="Q9" s="54">
        <v>0.01</v>
      </c>
      <c r="R9" s="54"/>
      <c r="S9" s="72" t="str">
        <f t="shared" si="0"/>
        <v>1 day</v>
      </c>
      <c r="T9" s="66" t="s">
        <v>78</v>
      </c>
      <c r="U9" s="66" t="s">
        <v>92</v>
      </c>
      <c r="V9" s="41">
        <f>IF($P9="","",$P9+$Q9+$R9+LOOKUP(2,1/($V$3:$V8&lt;&gt;""),$V$3:$V8))</f>
        <v>3213.54</v>
      </c>
      <c r="W9" s="42"/>
      <c r="X9" s="42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</row>
    <row r="10" spans="1:258" ht="45" x14ac:dyDescent="0.25">
      <c r="A10" s="26">
        <f>LOOKUP(2,1/($A$3:$A9&lt;&gt;""),$A$3:$A9)+1</f>
        <v>5</v>
      </c>
      <c r="B10" s="27">
        <v>43993</v>
      </c>
      <c r="C10" s="28" t="s">
        <v>65</v>
      </c>
      <c r="D10" s="28">
        <v>4</v>
      </c>
      <c r="E10" s="43" t="str">
        <f>IF($D10="","",VLOOKUP($D10,'Currency Pairs'!$A$3:$B$22,2,FALSE))</f>
        <v>AUD/USD</v>
      </c>
      <c r="F10" s="44" t="s">
        <v>23</v>
      </c>
      <c r="G10" s="43">
        <v>0.6</v>
      </c>
      <c r="H10" s="43">
        <v>0.60599999999999998</v>
      </c>
      <c r="I10" s="43">
        <v>0.59899999999999998</v>
      </c>
      <c r="J10" s="45">
        <f>IF(OR($G10="",$H10="",$I10=""),"",ROUND(ABS(($G10-$I10)/($G10-$H10)),2))</f>
        <v>0.17</v>
      </c>
      <c r="K10" s="78">
        <v>0.1</v>
      </c>
      <c r="L10" s="43">
        <v>0.60599999999999998</v>
      </c>
      <c r="M10" s="46">
        <v>43994</v>
      </c>
      <c r="N10" s="47">
        <f>IF(OR($G10="",$L10=""),"",ROUND(IF($F10="Long",(L10-G10),(G10-L10)) * POWER(10, VLOOKUP($D10,'Currency Pairs'!$A:$C,3,FALSE)),0))</f>
        <v>-60</v>
      </c>
      <c r="O10" s="94">
        <f>IF($P10="","",(($P10+$Q10+$R10)/LOOKUP(2,1/($V$3:$V9&lt;&gt;""),$V$3:$V9)))</f>
        <v>-1.8842149156382059E-2</v>
      </c>
      <c r="P10" s="48">
        <v>-60</v>
      </c>
      <c r="Q10" s="48">
        <v>-0.55000000000000004</v>
      </c>
      <c r="R10" s="48"/>
      <c r="S10" s="73" t="str">
        <f t="shared" si="0"/>
        <v>1 day</v>
      </c>
      <c r="T10" s="65" t="s">
        <v>81</v>
      </c>
      <c r="U10" s="65" t="s">
        <v>93</v>
      </c>
      <c r="V10" s="32">
        <f>IF($P10="","",$P10+$Q10+$R10+LOOKUP(2,1/($V$3:$V9&lt;&gt;""),$V$3:$V9))</f>
        <v>3152.99</v>
      </c>
      <c r="W10" s="33"/>
      <c r="X10" s="33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</row>
    <row r="11" spans="1:258" ht="45" x14ac:dyDescent="0.25">
      <c r="A11" s="35">
        <f>LOOKUP(2,1/($A$3:$A10&lt;&gt;""),$A$3:$A10)+1</f>
        <v>6</v>
      </c>
      <c r="B11" s="36">
        <v>43993</v>
      </c>
      <c r="C11" s="37" t="s">
        <v>66</v>
      </c>
      <c r="D11" s="37">
        <v>1</v>
      </c>
      <c r="E11" s="49" t="str">
        <f>IF($D11="","",VLOOKUP($D11,'Currency Pairs'!$A$3:$B$22,2,FALSE))</f>
        <v>EUR/USD</v>
      </c>
      <c r="F11" s="50" t="s">
        <v>23</v>
      </c>
      <c r="G11" s="49">
        <v>1.1200000000000001</v>
      </c>
      <c r="H11" s="49">
        <v>1.1212</v>
      </c>
      <c r="I11" s="49">
        <v>1.115</v>
      </c>
      <c r="J11" s="51">
        <f t="shared" ref="J11:J74" si="1">IF(OR($G11="",$H11="",$I11=""),"",ROUND(ABS(($G11-$I11)/($G11-$H11)),2))</f>
        <v>4.17</v>
      </c>
      <c r="K11" s="79">
        <v>0.24</v>
      </c>
      <c r="L11" s="49">
        <v>1.115</v>
      </c>
      <c r="M11" s="52">
        <v>43995</v>
      </c>
      <c r="N11" s="53">
        <f>IF(OR($G11="",$L11=""),"",ROUND(IF($F11="Long",(L11-G11),(G11-L11)) * POWER(10, VLOOKUP($D11,'Currency Pairs'!$A:$C,3,FALSE)),0))</f>
        <v>50</v>
      </c>
      <c r="O11" s="99">
        <f>IF($P11="","",(($P11+$Q11+$R11)/LOOKUP(2,1/($V$3:$V10&lt;&gt;""),$V$3:$V10)))</f>
        <v>3.8687087494727233E-2</v>
      </c>
      <c r="P11" s="54">
        <v>123</v>
      </c>
      <c r="Q11" s="54">
        <v>-1.02</v>
      </c>
      <c r="R11" s="54"/>
      <c r="S11" s="72" t="str">
        <f t="shared" si="0"/>
        <v>2 days</v>
      </c>
      <c r="T11" s="66" t="s">
        <v>82</v>
      </c>
      <c r="U11" s="66" t="s">
        <v>94</v>
      </c>
      <c r="V11" s="41">
        <f>IF($P11="","",$P11+$Q11+$R11+LOOKUP(2,1/($V$3:$V10&lt;&gt;""),$V$3:$V10))</f>
        <v>3274.97</v>
      </c>
      <c r="W11" s="42"/>
      <c r="X11" s="42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</row>
    <row r="12" spans="1:258" ht="45" x14ac:dyDescent="0.25">
      <c r="A12" s="26">
        <f>LOOKUP(2,1/($A$3:$A11&lt;&gt;""),$A$3:$A11)+1</f>
        <v>7</v>
      </c>
      <c r="B12" s="27">
        <v>43994</v>
      </c>
      <c r="C12" s="28" t="s">
        <v>67</v>
      </c>
      <c r="D12" s="28">
        <v>3</v>
      </c>
      <c r="E12" s="43" t="str">
        <f>IF($D12="","",VLOOKUP($D12,'Currency Pairs'!$A$3:$B$22,2,FALSE))</f>
        <v>GBP/USD</v>
      </c>
      <c r="F12" s="44" t="s">
        <v>23</v>
      </c>
      <c r="G12" s="43">
        <v>1.2233000000000001</v>
      </c>
      <c r="H12" s="43">
        <v>1.2243999999999999</v>
      </c>
      <c r="I12" s="43">
        <v>1.22</v>
      </c>
      <c r="J12" s="45">
        <f t="shared" si="1"/>
        <v>3</v>
      </c>
      <c r="K12" s="78">
        <v>0.2</v>
      </c>
      <c r="L12" s="43">
        <v>1.2244999999999999</v>
      </c>
      <c r="M12" s="46">
        <v>43994</v>
      </c>
      <c r="N12" s="47">
        <f>IF(OR($G12="",$L12=""),"",ROUND(IF($F12="Long",(L12-G12),(G12-L12)) * POWER(10, VLOOKUP($D12,'Currency Pairs'!$A:$C,3,FALSE)),0))</f>
        <v>-12</v>
      </c>
      <c r="O12" s="94">
        <f>IF($P12="","",(($P12+$Q12+$R12)/LOOKUP(2,1/($V$3:$V11&lt;&gt;""),$V$3:$V11)))</f>
        <v>-7.3283114043792771E-3</v>
      </c>
      <c r="P12" s="48">
        <v>-24</v>
      </c>
      <c r="Q12" s="48"/>
      <c r="R12" s="48"/>
      <c r="S12" s="73" t="str">
        <f>IF(AND(B12&lt;&gt;"",M12&lt;&gt;""),IF(DATEDIF(B12,M12,"d")&gt;0,DATEDIF(B12,M12,"d"),"")&amp;
IF(DATEDIF(B12,M12,"d")=1," day",IF(DATEDIF(B12,M12,"d")=0, "Intraday"," days")),"")</f>
        <v>Intraday</v>
      </c>
      <c r="T12" s="65" t="s">
        <v>83</v>
      </c>
      <c r="U12" s="65" t="s">
        <v>95</v>
      </c>
      <c r="V12" s="32">
        <f>IF($P12="","",$P12+$Q12+$R12+LOOKUP(2,1/($V$3:$V11&lt;&gt;""),$V$3:$V11))</f>
        <v>3250.97</v>
      </c>
      <c r="W12" s="33"/>
      <c r="X12" s="33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</row>
    <row r="13" spans="1:258" ht="60" x14ac:dyDescent="0.25">
      <c r="A13" s="35">
        <f>LOOKUP(2,1/($A$3:$A12&lt;&gt;""),$A$3:$A12)+1</f>
        <v>8</v>
      </c>
      <c r="B13" s="36">
        <v>43994</v>
      </c>
      <c r="C13" s="37" t="s">
        <v>68</v>
      </c>
      <c r="D13" s="37">
        <f>IFERROR(IF($E13="","",VLOOKUP($E13,'Currency Pairs'!$B$3:$D$1000,3,FALSE)),"")</f>
        <v>1</v>
      </c>
      <c r="E13" s="49" t="s">
        <v>18</v>
      </c>
      <c r="F13" s="50" t="s">
        <v>23</v>
      </c>
      <c r="G13" s="49">
        <v>1.119</v>
      </c>
      <c r="H13" s="49">
        <v>1.1201000000000001</v>
      </c>
      <c r="I13" s="49">
        <v>1.1174999999999999</v>
      </c>
      <c r="J13" s="51">
        <f t="shared" si="1"/>
        <v>1.36</v>
      </c>
      <c r="K13" s="79">
        <v>0.2</v>
      </c>
      <c r="L13" s="49">
        <v>1.1203000000000001</v>
      </c>
      <c r="M13" s="52">
        <v>43994</v>
      </c>
      <c r="N13" s="53">
        <f>IF(OR($G13="",$L13=""),"",ROUND(IF($F13="Long",(L13-G13),(G13-L13)) * POWER(10, VLOOKUP($D13,'Currency Pairs'!$A:$C,3,FALSE)),0))</f>
        <v>-13</v>
      </c>
      <c r="O13" s="99">
        <f>IF($P13="","",(($P13+$Q13+$R13)/LOOKUP(2,1/($V$3:$V12&lt;&gt;""),$V$3:$V12)))</f>
        <v>-7.9976130201139979E-3</v>
      </c>
      <c r="P13" s="54">
        <v>-26</v>
      </c>
      <c r="Q13" s="54"/>
      <c r="R13" s="54"/>
      <c r="S13" s="72" t="str">
        <f>IF(AND(B13&lt;&gt;"",M13&lt;&gt;""),IF(DATEDIF(B13,M13,"d")&gt;0,DATEDIF(B13,M13,"d"),"")&amp;
IF(DATEDIF(B13,M13,"d")=1," day",IF(DATEDIF(B13,M13,"d")=0, "Intraday"," days")),"")</f>
        <v>Intraday</v>
      </c>
      <c r="T13" s="66" t="s">
        <v>84</v>
      </c>
      <c r="U13" s="66" t="s">
        <v>96</v>
      </c>
      <c r="V13" s="41">
        <f>IF($P13="","",$P13+$Q13+$R13+LOOKUP(2,1/($V$3:$V12&lt;&gt;""),$V$3:$V12))</f>
        <v>3224.97</v>
      </c>
      <c r="W13" s="42"/>
      <c r="X13" s="42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</row>
    <row r="14" spans="1:258" ht="30" x14ac:dyDescent="0.25">
      <c r="A14" s="26">
        <f>LOOKUP(2,1/($A$3:$A13&lt;&gt;""),$A$3:$A13)+1</f>
        <v>9</v>
      </c>
      <c r="B14" s="27">
        <v>43994</v>
      </c>
      <c r="C14" s="28" t="s">
        <v>69</v>
      </c>
      <c r="D14" s="28">
        <v>2</v>
      </c>
      <c r="E14" s="43" t="str">
        <f>IFERROR(IF($D14="","",VLOOKUP($D14,'Currency Pairs'!$A$3:$B$1000,2,FALSE)),"")</f>
        <v>USD/JPY</v>
      </c>
      <c r="F14" s="44" t="s">
        <v>23</v>
      </c>
      <c r="G14" s="43">
        <v>117.89</v>
      </c>
      <c r="H14" s="43">
        <v>118.12</v>
      </c>
      <c r="I14" s="43">
        <v>117.46</v>
      </c>
      <c r="J14" s="45">
        <f t="shared" si="1"/>
        <v>1.87</v>
      </c>
      <c r="K14" s="78">
        <v>0.1</v>
      </c>
      <c r="L14" s="43">
        <v>117.46</v>
      </c>
      <c r="M14" s="46">
        <v>43994</v>
      </c>
      <c r="N14" s="47">
        <f>IF(OR($G14="",$L14=""),"",ROUND(IF($F14="Long",(L14-G14),(G14-L14)) * POWER(10, VLOOKUP($D14,'Currency Pairs'!$A:$C,3,FALSE)),0))</f>
        <v>43</v>
      </c>
      <c r="O14" s="94">
        <f>IF($P14="","",(($P14+$Q14+$R14)/LOOKUP(2,1/($V$3:$V13&lt;&gt;""),$V$3:$V13)))</f>
        <v>1.705442221167949E-2</v>
      </c>
      <c r="P14" s="48">
        <v>55</v>
      </c>
      <c r="Q14" s="48"/>
      <c r="R14" s="48"/>
      <c r="S14" s="73" t="str">
        <f>IF(AND(B14&lt;&gt;"",M14&lt;&gt;""),IF(DATEDIF(B14,M14,"d")&gt;0,DATEDIF(B14,M14,"d"),"")&amp;
IF(DATEDIF(B14,M14,"d")=1," day",IF(DATEDIF(B14,M14,"d")=0, "Intraday"," days")),"")</f>
        <v>Intraday</v>
      </c>
      <c r="T14" s="65" t="s">
        <v>85</v>
      </c>
      <c r="U14" s="65" t="s">
        <v>97</v>
      </c>
      <c r="V14" s="32">
        <f>IF($P14="","",$P14+$Q14+$R14+LOOKUP(2,1/($V$3:$V13&lt;&gt;""),$V$3:$V13))</f>
        <v>3279.97</v>
      </c>
      <c r="W14" s="33"/>
      <c r="X14" s="33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</row>
    <row r="15" spans="1:258" ht="45" x14ac:dyDescent="0.25">
      <c r="A15" s="35">
        <f>LOOKUP(2,1/($A$3:$A14&lt;&gt;""),$A$3:$A14)+1</f>
        <v>10</v>
      </c>
      <c r="B15" s="36">
        <v>43994</v>
      </c>
      <c r="C15" s="37" t="s">
        <v>70</v>
      </c>
      <c r="D15" s="37">
        <f>IFERROR(IF($E15="","",VLOOKUP($E15,'Currency Pairs'!$B$3:$D$1000,3,FALSE)),"")</f>
        <v>2</v>
      </c>
      <c r="E15" s="49" t="s">
        <v>25</v>
      </c>
      <c r="F15" s="50" t="s">
        <v>22</v>
      </c>
      <c r="G15" s="49">
        <v>117.59</v>
      </c>
      <c r="H15" s="49">
        <v>117.4</v>
      </c>
      <c r="I15" s="49">
        <v>117.87</v>
      </c>
      <c r="J15" s="51">
        <f t="shared" si="1"/>
        <v>1.47</v>
      </c>
      <c r="K15" s="79">
        <v>0.1</v>
      </c>
      <c r="L15" s="49">
        <v>117.4</v>
      </c>
      <c r="M15" s="52">
        <v>43994</v>
      </c>
      <c r="N15" s="53">
        <f>IF(OR($G15="",$L15=""),"",ROUND(IF($F15="Long",(L15-G15),(G15-L15)) * POWER(10, VLOOKUP($D15,'Currency Pairs'!$A:$C,3,FALSE)),0))</f>
        <v>-19</v>
      </c>
      <c r="O15" s="99">
        <f>IF($P15="","",(($P15+$Q15+$R15)/LOOKUP(2,1/($V$3:$V14&lt;&gt;""),$V$3:$V14)))</f>
        <v>-7.0122592584688278E-3</v>
      </c>
      <c r="P15" s="54">
        <v>-23</v>
      </c>
      <c r="Q15" s="54"/>
      <c r="R15" s="54"/>
      <c r="S15" s="72" t="str">
        <f>IF(AND(B15&lt;&gt;"",M15&lt;&gt;""),IF(DATEDIF(B15,M15,"d")&gt;0,DATEDIF(B15,M15,"d"),"")&amp;
IF(DATEDIF(B15,M15,"d")=1," day",IF(DATEDIF(B15,M15,"d")=0, "Intraday"," days")),"")</f>
        <v>Intraday</v>
      </c>
      <c r="T15" s="66" t="s">
        <v>86</v>
      </c>
      <c r="U15" s="66" t="s">
        <v>98</v>
      </c>
      <c r="V15" s="41">
        <f>IF($P15="","",$P15+$Q15+$R15+LOOKUP(2,1/($V$3:$V14&lt;&gt;""),$V$3:$V14))</f>
        <v>3256.97</v>
      </c>
      <c r="W15" s="42"/>
      <c r="X15" s="42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</row>
    <row r="16" spans="1:258" ht="30" x14ac:dyDescent="0.25">
      <c r="A16" s="26">
        <f>LOOKUP(2,1/($A$3:$A15&lt;&gt;""),$A$3:$A15)+1</f>
        <v>11</v>
      </c>
      <c r="B16" s="27">
        <v>43994</v>
      </c>
      <c r="C16" s="28" t="s">
        <v>71</v>
      </c>
      <c r="D16" s="28">
        <v>12</v>
      </c>
      <c r="E16" s="43" t="str">
        <f>IFERROR(IF($D16="","",VLOOKUP($D16,'Currency Pairs'!$A$3:$B$1000,2,FALSE)),"")</f>
        <v>USD/MXN</v>
      </c>
      <c r="F16" s="44" t="s">
        <v>22</v>
      </c>
      <c r="G16" s="43">
        <v>20</v>
      </c>
      <c r="H16" s="43">
        <v>19</v>
      </c>
      <c r="I16" s="43">
        <v>30</v>
      </c>
      <c r="J16" s="45">
        <f t="shared" si="1"/>
        <v>10</v>
      </c>
      <c r="K16" s="78">
        <v>60000</v>
      </c>
      <c r="L16" s="43">
        <v>28</v>
      </c>
      <c r="M16" s="46">
        <v>43995</v>
      </c>
      <c r="N16" s="47">
        <f>IF(OR($G16="",$L16=""),"",ROUND(IF($F16="Long",(L16-G16),(G16-L16)) * POWER(10, VLOOKUP($D16,'Currency Pairs'!$A:$C,3,FALSE)),0))</f>
        <v>80000</v>
      </c>
      <c r="O16" s="94">
        <f>IF($P16="","",(($P16+$Q16+$R16)/LOOKUP(2,1/($V$3:$V15&lt;&gt;""),$V$3:$V15)))</f>
        <v>0.49095324795745743</v>
      </c>
      <c r="P16" s="48">
        <v>1657.82</v>
      </c>
      <c r="Q16" s="48">
        <v>-18.8</v>
      </c>
      <c r="R16" s="48">
        <v>-40</v>
      </c>
      <c r="S16" s="73" t="str">
        <f>IF(AND(B16&lt;&gt;"",M16&lt;&gt;""),IF(DATEDIF(B16,M16,"d")&gt;0,DATEDIF(B16,M16,"d"),"")&amp;
IF(DATEDIF(B16,M16,"d")=1," day",IF(DATEDIF(B16,M16,"d")=0, "Intraday"," days")),"")</f>
        <v>1 day</v>
      </c>
      <c r="T16" s="65" t="s">
        <v>87</v>
      </c>
      <c r="U16" s="65" t="s">
        <v>99</v>
      </c>
      <c r="V16" s="32">
        <f>IF($P16="","",$P16+$Q16+$R16+LOOKUP(2,1/($V$3:$V15&lt;&gt;""),$V$3:$V15))</f>
        <v>4855.99</v>
      </c>
      <c r="W16" s="33"/>
      <c r="X16" s="33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</row>
    <row r="17" spans="1:258" x14ac:dyDescent="0.25">
      <c r="A17" s="35"/>
      <c r="B17" s="36">
        <v>43996</v>
      </c>
      <c r="C17" s="58" t="s">
        <v>72</v>
      </c>
      <c r="D17" s="37" t="str">
        <f>IFERROR(IF($E17="","",VLOOKUP($E17,'Currency Pairs'!$B$3:$D$1000,3,FALSE)),"")</f>
        <v/>
      </c>
      <c r="E17" s="55"/>
      <c r="F17" s="55"/>
      <c r="G17" s="55"/>
      <c r="H17" s="55"/>
      <c r="I17" s="55"/>
      <c r="J17" s="55"/>
      <c r="K17" s="80"/>
      <c r="L17" s="55"/>
      <c r="M17" s="62"/>
      <c r="N17" s="55"/>
      <c r="O17" s="100"/>
      <c r="P17" s="54">
        <v>2.13</v>
      </c>
      <c r="Q17" s="129"/>
      <c r="R17" s="130"/>
      <c r="S17" s="131"/>
      <c r="T17" s="66"/>
      <c r="U17" s="66"/>
      <c r="V17" s="41">
        <f>IF($P17="","",$P17+$Q17+$R17+LOOKUP(2,1/($V$3:$V16&lt;&gt;""),$V$3:$V16))</f>
        <v>4858.12</v>
      </c>
      <c r="W17" s="42"/>
      <c r="X17" s="42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</row>
    <row r="18" spans="1:258" ht="30" x14ac:dyDescent="0.25">
      <c r="A18" s="26">
        <f>LOOKUP(2,1/($A$3:$A17&lt;&gt;""),$A$3:$A17)+1</f>
        <v>12</v>
      </c>
      <c r="B18" s="27">
        <v>43996</v>
      </c>
      <c r="C18" s="28" t="s">
        <v>74</v>
      </c>
      <c r="D18" s="28">
        <v>5</v>
      </c>
      <c r="E18" s="43" t="str">
        <f>IFERROR(IF($D18="","",VLOOKUP($D18,'Currency Pairs'!$A$3:$B$1000,2,FALSE)),"")</f>
        <v>USD/CAD</v>
      </c>
      <c r="F18" s="44" t="s">
        <v>23</v>
      </c>
      <c r="G18" s="43">
        <v>1.204</v>
      </c>
      <c r="H18" s="43">
        <v>1.2050000000000001</v>
      </c>
      <c r="I18" s="43">
        <v>1.2030000000000001</v>
      </c>
      <c r="J18" s="45">
        <f t="shared" si="1"/>
        <v>1</v>
      </c>
      <c r="K18" s="78">
        <v>0.02</v>
      </c>
      <c r="L18" s="43">
        <v>1.2030000000000001</v>
      </c>
      <c r="M18" s="46">
        <v>43997</v>
      </c>
      <c r="N18" s="47">
        <f>IF(OR($G18="",$L18=""),"",ROUND(IF($F18="Long",(L18-G18),(G18-L18)) * POWER(10, VLOOKUP($D18,'Currency Pairs'!$A:$C,3,FALSE)),0))</f>
        <v>10</v>
      </c>
      <c r="O18" s="94">
        <f>IF($P18="","",(($P18+$Q18+$R18)/LOOKUP(2,1/($V$3:$V17&lt;&gt;""),$V$3:$V17)))</f>
        <v>2.5318435938181846E-4</v>
      </c>
      <c r="P18" s="48">
        <v>1.23</v>
      </c>
      <c r="Q18" s="48"/>
      <c r="R18" s="48"/>
      <c r="S18" s="73" t="str">
        <f t="shared" ref="S18:S81" si="2">IF(AND(B18&lt;&gt;"",M18&lt;&gt;""),IF(DATEDIF(B18,M18,"d")&gt;0,DATEDIF(B18,M18,"d"),"")&amp;
IF(DATEDIF(B18,M18,"d")=1," day",IF(DATEDIF(B18,M18,"d")=0, "Intraday"," days")),"")</f>
        <v>1 day</v>
      </c>
      <c r="T18" s="65" t="s">
        <v>88</v>
      </c>
      <c r="U18" s="65" t="s">
        <v>100</v>
      </c>
      <c r="V18" s="32">
        <f>IF($P18="","",$P18+$Q18+$R18+LOOKUP(2,1/($V$3:$V17&lt;&gt;""),$V$3:$V17))</f>
        <v>4859.3499999999995</v>
      </c>
      <c r="W18" s="33"/>
      <c r="X18" s="33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</row>
    <row r="19" spans="1:258" x14ac:dyDescent="0.25">
      <c r="A19" s="35"/>
      <c r="B19" s="36">
        <v>43996</v>
      </c>
      <c r="C19" s="106" t="s">
        <v>146</v>
      </c>
      <c r="D19" s="118" t="str">
        <f>IFERROR(IF($E19="","",VLOOKUP($E19,'Currency Pairs'!$B$3:$D$1000,3,FALSE)),"")</f>
        <v/>
      </c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20"/>
      <c r="P19" s="54">
        <v>1231</v>
      </c>
      <c r="Q19" s="54"/>
      <c r="R19" s="54"/>
      <c r="S19" s="72" t="str">
        <f t="shared" si="2"/>
        <v/>
      </c>
      <c r="T19" s="66"/>
      <c r="U19" s="66"/>
      <c r="V19" s="41">
        <f>IF($P19="","",$P19+$Q19+LOOKUP(2,1/($V$3:$V18&lt;&gt;""),$V$3:$V18))</f>
        <v>6090.3499999999995</v>
      </c>
      <c r="W19" s="42"/>
      <c r="X19" s="42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</row>
    <row r="20" spans="1:258" x14ac:dyDescent="0.25">
      <c r="A20" s="26">
        <f>LOOKUP(2,1/($A$3:$A19&lt;&gt;""),$A$3:$A19)+1</f>
        <v>13</v>
      </c>
      <c r="B20" s="27"/>
      <c r="C20" s="44"/>
      <c r="D20" s="28" t="str">
        <f ca="1">IFERROR(IF($E20="","",VLOOKUP($E20,'Currency Pairs'!$B$3:$D$1000,3,FALSE)),"")</f>
        <v/>
      </c>
      <c r="E20" s="43" t="str">
        <f ca="1">IFERROR(IF($D20="","",VLOOKUP($D20,'Currency Pairs'!$A$3:$B$1000,2,FALSE)),"")</f>
        <v/>
      </c>
      <c r="F20" s="44"/>
      <c r="G20" s="43"/>
      <c r="H20" s="43"/>
      <c r="I20" s="43"/>
      <c r="J20" s="45" t="str">
        <f t="shared" si="1"/>
        <v/>
      </c>
      <c r="K20" s="78"/>
      <c r="L20" s="43"/>
      <c r="M20" s="46"/>
      <c r="N20" s="47" t="str">
        <f>IF(OR($G20="",$L20=""),"",ROUND(IF($F20="Long",(L20-G20),(G20-L20)) * POWER(10, VLOOKUP($D20,'Currency Pairs'!$A:$C,3,FALSE)),0))</f>
        <v/>
      </c>
      <c r="O20" s="94" t="str">
        <f>IF($P20="","",(($P20+$Q20+$R20)/LOOKUP(2,1/($V$3:$V19&lt;&gt;""),$V$3:$V19)))</f>
        <v/>
      </c>
      <c r="P20" s="48"/>
      <c r="Q20" s="48"/>
      <c r="R20" s="48"/>
      <c r="S20" s="73" t="str">
        <f t="shared" ref="S20:S21" si="3">IF(AND(B20&lt;&gt;"",M20&lt;&gt;""),IF(DATEDIF(B20,M20,"d")&gt;0,DATEDIF(B20,M20,"d"),"")&amp;
IF(DATEDIF(B20,M20,"d")=1," day",IF(DATEDIF(B20,M20,"d")=0, "Intraday"," days")),"")</f>
        <v/>
      </c>
      <c r="T20" s="65"/>
      <c r="U20" s="65"/>
      <c r="V20" s="32" t="str">
        <f>IF($P20="","",$P20+$Q20+LOOKUP(2,1/($V$3:$V19&lt;&gt;""),$V$3:$V19))</f>
        <v/>
      </c>
      <c r="W20" s="33"/>
      <c r="X20" s="33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</row>
    <row r="21" spans="1:258" x14ac:dyDescent="0.25">
      <c r="A21" s="35">
        <f>LOOKUP(2,1/($A$3:$A20&lt;&gt;""),$A$3:$A20)+1</f>
        <v>14</v>
      </c>
      <c r="B21" s="36"/>
      <c r="C21" s="50"/>
      <c r="D21" s="37" t="str">
        <f ca="1">IFERROR(IF($E21="","",VLOOKUP($E21,'Currency Pairs'!$B$3:$D$1000,3,FALSE)),"")</f>
        <v/>
      </c>
      <c r="E21" s="49" t="str">
        <f ca="1">IFERROR(IF($D21="","",VLOOKUP($D21,'Currency Pairs'!$A$3:$B$1000,2,FALSE)),"")</f>
        <v/>
      </c>
      <c r="F21" s="50"/>
      <c r="G21" s="49"/>
      <c r="H21" s="49"/>
      <c r="I21" s="49"/>
      <c r="J21" s="51" t="str">
        <f t="shared" si="1"/>
        <v/>
      </c>
      <c r="K21" s="79"/>
      <c r="L21" s="49"/>
      <c r="M21" s="52"/>
      <c r="N21" s="53" t="str">
        <f>IF(OR($G21="",$L21=""),"",ROUND(IF($F21="Long",(L21-G21),(G21-L21)) * POWER(10, VLOOKUP($D21,'Currency Pairs'!$A:$C,3,FALSE)),0))</f>
        <v/>
      </c>
      <c r="O21" s="99" t="str">
        <f>IF($P21="","",(($P21+$Q21+$R21)/LOOKUP(2,1/($V$3:$V20&lt;&gt;""),$V$3:$V20)))</f>
        <v/>
      </c>
      <c r="P21" s="54"/>
      <c r="Q21" s="54"/>
      <c r="R21" s="54"/>
      <c r="S21" s="72" t="str">
        <f t="shared" si="3"/>
        <v/>
      </c>
      <c r="T21" s="66"/>
      <c r="U21" s="66"/>
      <c r="V21" s="41" t="str">
        <f>IF($P21="","",$P21+$Q21+LOOKUP(2,1/($V$3:$V20&lt;&gt;""),$V$3:$V20))</f>
        <v/>
      </c>
      <c r="W21" s="42"/>
      <c r="X21" s="42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</row>
    <row r="22" spans="1:258" x14ac:dyDescent="0.25">
      <c r="A22" s="26">
        <f>LOOKUP(2,1/($A$3:$A21&lt;&gt;""),$A$3:$A21)+1</f>
        <v>15</v>
      </c>
      <c r="B22" s="27"/>
      <c r="C22" s="44"/>
      <c r="D22" s="28" t="str">
        <f ca="1">IFERROR(IF($E22="","",VLOOKUP($E22,'Currency Pairs'!$B$3:$D$1000,3,FALSE)),"")</f>
        <v/>
      </c>
      <c r="E22" s="43" t="str">
        <f ca="1">IFERROR(IF($D22="","",VLOOKUP($D22,'Currency Pairs'!$A$3:$B$1000,2,FALSE)),"")</f>
        <v/>
      </c>
      <c r="F22" s="44"/>
      <c r="G22" s="43"/>
      <c r="H22" s="43"/>
      <c r="I22" s="43"/>
      <c r="J22" s="45" t="str">
        <f t="shared" si="1"/>
        <v/>
      </c>
      <c r="K22" s="78"/>
      <c r="L22" s="43"/>
      <c r="M22" s="46"/>
      <c r="N22" s="47" t="str">
        <f>IF(OR($G22="",$L22=""),"",ROUND(IF($F22="Long",(L22-G22),(G22-L22)) * POWER(10, VLOOKUP($D22,'Currency Pairs'!$A:$C,3,FALSE)),0))</f>
        <v/>
      </c>
      <c r="O22" s="94" t="str">
        <f>IF($P22="","",(($P22+$Q22+$R22)/LOOKUP(2,1/($V$3:$V21&lt;&gt;""),$V$3:$V21)))</f>
        <v/>
      </c>
      <c r="P22" s="48"/>
      <c r="Q22" s="48"/>
      <c r="R22" s="48"/>
      <c r="S22" s="33" t="str">
        <f t="shared" si="2"/>
        <v/>
      </c>
      <c r="T22" s="65"/>
      <c r="U22" s="65"/>
      <c r="V22" s="32" t="str">
        <f>IF($P22="","",$P22+$Q22+LOOKUP(2,1/($V$3:$V21&lt;&gt;""),$V$3:$V21))</f>
        <v/>
      </c>
      <c r="W22" s="33"/>
      <c r="X22" s="33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</row>
    <row r="23" spans="1:258" x14ac:dyDescent="0.25">
      <c r="A23" s="35">
        <f>LOOKUP(2,1/($A$3:$A22&lt;&gt;""),$A$3:$A22)+1</f>
        <v>16</v>
      </c>
      <c r="B23" s="36"/>
      <c r="C23" s="50"/>
      <c r="D23" s="37" t="str">
        <f ca="1">IFERROR(IF($E23="","",VLOOKUP($E23,'Currency Pairs'!$B$3:$D$1000,3,FALSE)),"")</f>
        <v/>
      </c>
      <c r="E23" s="49" t="str">
        <f ca="1">IFERROR(IF($D23="","",VLOOKUP($D23,'Currency Pairs'!$A$3:$B$1000,2,FALSE)),"")</f>
        <v/>
      </c>
      <c r="F23" s="50"/>
      <c r="G23" s="49"/>
      <c r="H23" s="49"/>
      <c r="I23" s="49"/>
      <c r="J23" s="51" t="str">
        <f t="shared" si="1"/>
        <v/>
      </c>
      <c r="K23" s="79"/>
      <c r="L23" s="49"/>
      <c r="M23" s="52"/>
      <c r="N23" s="53" t="str">
        <f>IF(OR($G23="",$L23=""),"",ROUND(IF($F23="Long",(L23-G23),(G23-L23)) * POWER(10, VLOOKUP($D23,'Currency Pairs'!$A:$C,3,FALSE)),0))</f>
        <v/>
      </c>
      <c r="O23" s="99" t="str">
        <f>IF($P23="","",(($P23+$Q23+$R23)/LOOKUP(2,1/($V$3:$V22&lt;&gt;""),$V$3:$V22)))</f>
        <v/>
      </c>
      <c r="P23" s="54"/>
      <c r="Q23" s="54"/>
      <c r="R23" s="54"/>
      <c r="S23" s="42" t="str">
        <f t="shared" si="2"/>
        <v/>
      </c>
      <c r="T23" s="66"/>
      <c r="U23" s="66"/>
      <c r="V23" s="41" t="str">
        <f>IF($P23="","",$P23+$Q23+LOOKUP(2,1/($V$3:$V22&lt;&gt;""),$V$3:$V22))</f>
        <v/>
      </c>
      <c r="W23" s="42"/>
      <c r="X23" s="42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</row>
    <row r="24" spans="1:258" x14ac:dyDescent="0.25">
      <c r="A24" s="26">
        <f>LOOKUP(2,1/($A$3:$A23&lt;&gt;""),$A$3:$A23)+1</f>
        <v>17</v>
      </c>
      <c r="B24" s="27"/>
      <c r="C24" s="44"/>
      <c r="D24" s="28" t="str">
        <f ca="1">IFERROR(IF($E24="","",VLOOKUP($E24,'Currency Pairs'!$B$3:$D$1000,3,FALSE)),"")</f>
        <v/>
      </c>
      <c r="E24" s="43" t="str">
        <f ca="1">IFERROR(IF($D24="","",VLOOKUP($D24,'Currency Pairs'!$A$3:$B$1000,2,FALSE)),"")</f>
        <v/>
      </c>
      <c r="F24" s="44"/>
      <c r="G24" s="43"/>
      <c r="H24" s="43"/>
      <c r="I24" s="43"/>
      <c r="J24" s="45" t="str">
        <f t="shared" si="1"/>
        <v/>
      </c>
      <c r="K24" s="78"/>
      <c r="L24" s="43"/>
      <c r="M24" s="46"/>
      <c r="N24" s="47" t="str">
        <f>IF(OR($G24="",$L24=""),"",ROUND(IF($F24="Long",(L24-G24),(G24-L24)) * POWER(10, VLOOKUP($D24,'Currency Pairs'!$A:$C,3,FALSE)),0))</f>
        <v/>
      </c>
      <c r="O24" s="94" t="str">
        <f>IF($P24="","",(($P24+$Q24+$R24)/LOOKUP(2,1/($V$3:$V23&lt;&gt;""),$V$3:$V23)))</f>
        <v/>
      </c>
      <c r="P24" s="48"/>
      <c r="Q24" s="48"/>
      <c r="R24" s="48"/>
      <c r="S24" s="33" t="str">
        <f t="shared" si="2"/>
        <v/>
      </c>
      <c r="T24" s="65"/>
      <c r="U24" s="65"/>
      <c r="V24" s="32" t="str">
        <f>IF($P24="","",$P24+$Q24+LOOKUP(2,1/($V$3:$V23&lt;&gt;""),$V$3:$V23))</f>
        <v/>
      </c>
      <c r="W24" s="33"/>
      <c r="X24" s="33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</row>
    <row r="25" spans="1:258" x14ac:dyDescent="0.25">
      <c r="A25" s="35">
        <f>LOOKUP(2,1/($A$3:$A24&lt;&gt;""),$A$3:$A24)+1</f>
        <v>18</v>
      </c>
      <c r="B25" s="36"/>
      <c r="C25" s="50"/>
      <c r="D25" s="37" t="str">
        <f ca="1">IFERROR(IF($E25="","",VLOOKUP($E25,'Currency Pairs'!$B$3:$D$1000,3,FALSE)),"")</f>
        <v/>
      </c>
      <c r="E25" s="49" t="str">
        <f ca="1">IFERROR(IF($D25="","",VLOOKUP($D25,'Currency Pairs'!$A$3:$B$1000,2,FALSE)),"")</f>
        <v/>
      </c>
      <c r="F25" s="50"/>
      <c r="G25" s="49"/>
      <c r="H25" s="49"/>
      <c r="I25" s="49"/>
      <c r="J25" s="51" t="str">
        <f t="shared" si="1"/>
        <v/>
      </c>
      <c r="K25" s="79"/>
      <c r="L25" s="49"/>
      <c r="M25" s="52"/>
      <c r="N25" s="53" t="str">
        <f>IF(OR($G25="",$L25=""),"",ROUND(IF($F25="Long",(L25-G25),(G25-L25)) * POWER(10, VLOOKUP($D25,'Currency Pairs'!$A:$C,3,FALSE)),0))</f>
        <v/>
      </c>
      <c r="O25" s="99" t="str">
        <f>IF($P25="","",(($P25+$Q25+$R25)/LOOKUP(2,1/($V$3:$V24&lt;&gt;""),$V$3:$V24)))</f>
        <v/>
      </c>
      <c r="P25" s="54"/>
      <c r="Q25" s="54"/>
      <c r="R25" s="54"/>
      <c r="S25" s="42" t="str">
        <f t="shared" si="2"/>
        <v/>
      </c>
      <c r="T25" s="66"/>
      <c r="U25" s="66"/>
      <c r="V25" s="41" t="str">
        <f>IF($P25="","",$P25+$Q25+LOOKUP(2,1/($V$3:$V24&lt;&gt;""),$V$3:$V24))</f>
        <v/>
      </c>
      <c r="W25" s="42"/>
      <c r="X25" s="42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</row>
    <row r="26" spans="1:258" x14ac:dyDescent="0.25">
      <c r="A26" s="26">
        <f>LOOKUP(2,1/($A$3:$A25&lt;&gt;""),$A$3:$A25)+1</f>
        <v>19</v>
      </c>
      <c r="B26" s="27"/>
      <c r="C26" s="44"/>
      <c r="D26" s="28" t="str">
        <f ca="1">IFERROR(IF($E26="","",VLOOKUP($E26,'Currency Pairs'!$B$3:$D$1000,3,FALSE)),"")</f>
        <v/>
      </c>
      <c r="E26" s="43" t="str">
        <f ca="1">IFERROR(IF($D26="","",VLOOKUP($D26,'Currency Pairs'!$A$3:$B$1000,2,FALSE)),"")</f>
        <v/>
      </c>
      <c r="F26" s="44"/>
      <c r="G26" s="43"/>
      <c r="H26" s="43"/>
      <c r="I26" s="43"/>
      <c r="J26" s="45" t="str">
        <f t="shared" si="1"/>
        <v/>
      </c>
      <c r="K26" s="78"/>
      <c r="L26" s="43"/>
      <c r="M26" s="46"/>
      <c r="N26" s="47" t="str">
        <f>IF(OR($G26="",$L26=""),"",ROUND(IF($F26="Long",(L26-G26),(G26-L26)) * POWER(10, VLOOKUP($D26,'Currency Pairs'!$A:$C,3,FALSE)),0))</f>
        <v/>
      </c>
      <c r="O26" s="94" t="str">
        <f>IF($P26="","",(($P26+$Q26+$R26)/LOOKUP(2,1/($V$3:$V25&lt;&gt;""),$V$3:$V25)))</f>
        <v/>
      </c>
      <c r="P26" s="48"/>
      <c r="Q26" s="48"/>
      <c r="R26" s="48"/>
      <c r="S26" s="33" t="str">
        <f t="shared" si="2"/>
        <v/>
      </c>
      <c r="T26" s="65"/>
      <c r="U26" s="65"/>
      <c r="V26" s="32" t="str">
        <f>IF($P26="","",$P26+$Q26+LOOKUP(2,1/($V$3:$V25&lt;&gt;""),$V$3:$V25))</f>
        <v/>
      </c>
      <c r="W26" s="33"/>
      <c r="X26" s="33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</row>
    <row r="27" spans="1:258" x14ac:dyDescent="0.25">
      <c r="A27" s="35">
        <f>LOOKUP(2,1/($A$3:$A26&lt;&gt;""),$A$3:$A26)+1</f>
        <v>20</v>
      </c>
      <c r="B27" s="36"/>
      <c r="C27" s="50"/>
      <c r="D27" s="37" t="str">
        <f ca="1">IFERROR(IF($E27="","",VLOOKUP($E27,'Currency Pairs'!$B$3:$D$1000,3,FALSE)),"")</f>
        <v/>
      </c>
      <c r="E27" s="49" t="str">
        <f ca="1">IFERROR(IF($D27="","",VLOOKUP($D27,'Currency Pairs'!$A$3:$B$1000,2,FALSE)),"")</f>
        <v/>
      </c>
      <c r="F27" s="50"/>
      <c r="G27" s="49"/>
      <c r="H27" s="49"/>
      <c r="I27" s="49"/>
      <c r="J27" s="51" t="str">
        <f t="shared" si="1"/>
        <v/>
      </c>
      <c r="K27" s="79"/>
      <c r="L27" s="49"/>
      <c r="M27" s="52"/>
      <c r="N27" s="53" t="str">
        <f>IF(OR($G27="",$L27=""),"",ROUND(IF($F27="Long",(L27-G27),(G27-L27)) * POWER(10, VLOOKUP($D27,'Currency Pairs'!$A:$C,3,FALSE)),0))</f>
        <v/>
      </c>
      <c r="O27" s="99" t="str">
        <f>IF($P27="","",(($P27+$Q27+$R27)/LOOKUP(2,1/($V$3:$V26&lt;&gt;""),$V$3:$V26)))</f>
        <v/>
      </c>
      <c r="P27" s="54"/>
      <c r="Q27" s="54"/>
      <c r="R27" s="54"/>
      <c r="S27" s="42" t="str">
        <f t="shared" si="2"/>
        <v/>
      </c>
      <c r="T27" s="66"/>
      <c r="U27" s="66"/>
      <c r="V27" s="41" t="str">
        <f>IF($P27="","",$P27+$Q27+LOOKUP(2,1/($V$3:$V26&lt;&gt;""),$V$3:$V26))</f>
        <v/>
      </c>
      <c r="W27" s="42"/>
      <c r="X27" s="42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</row>
    <row r="28" spans="1:258" x14ac:dyDescent="0.25">
      <c r="A28" s="26">
        <f>LOOKUP(2,1/($A$3:$A27&lt;&gt;""),$A$3:$A27)+1</f>
        <v>21</v>
      </c>
      <c r="B28" s="27"/>
      <c r="C28" s="44"/>
      <c r="D28" s="28" t="str">
        <f ca="1">IFERROR(IF($E28="","",VLOOKUP($E28,'Currency Pairs'!$B$3:$D$1000,3,FALSE)),"")</f>
        <v/>
      </c>
      <c r="E28" s="43" t="str">
        <f ca="1">IFERROR(IF($D28="","",VLOOKUP($D28,'Currency Pairs'!$A$3:$B$1000,2,FALSE)),"")</f>
        <v/>
      </c>
      <c r="F28" s="44"/>
      <c r="G28" s="43"/>
      <c r="H28" s="43"/>
      <c r="I28" s="43"/>
      <c r="J28" s="45" t="str">
        <f t="shared" si="1"/>
        <v/>
      </c>
      <c r="K28" s="78"/>
      <c r="L28" s="43"/>
      <c r="M28" s="46"/>
      <c r="N28" s="47" t="str">
        <f>IF(OR($G28="",$L28=""),"",ROUND(IF($F28="Long",(L28-G28),(G28-L28)) * POWER(10, VLOOKUP($D28,'Currency Pairs'!$A:$C,3,FALSE)),0))</f>
        <v/>
      </c>
      <c r="O28" s="94" t="str">
        <f>IF($P28="","",(($P28+$Q28+$R28)/LOOKUP(2,1/($V$3:$V27&lt;&gt;""),$V$3:$V27)))</f>
        <v/>
      </c>
      <c r="P28" s="48"/>
      <c r="Q28" s="48"/>
      <c r="R28" s="48"/>
      <c r="S28" s="33" t="str">
        <f t="shared" si="2"/>
        <v/>
      </c>
      <c r="T28" s="65"/>
      <c r="U28" s="65"/>
      <c r="V28" s="32" t="str">
        <f>IF($P28="","",$P28+$Q28+LOOKUP(2,1/($V$3:$V27&lt;&gt;""),$V$3:$V27))</f>
        <v/>
      </c>
      <c r="W28" s="33"/>
      <c r="X28" s="33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</row>
    <row r="29" spans="1:258" x14ac:dyDescent="0.25">
      <c r="A29" s="35">
        <f>LOOKUP(2,1/($A$3:$A28&lt;&gt;""),$A$3:$A28)+1</f>
        <v>22</v>
      </c>
      <c r="B29" s="36"/>
      <c r="C29" s="50"/>
      <c r="D29" s="37" t="str">
        <f ca="1">IFERROR(IF($E29="","",VLOOKUP($E29,'Currency Pairs'!$B$3:$D$1000,3,FALSE)),"")</f>
        <v/>
      </c>
      <c r="E29" s="49" t="str">
        <f ca="1">IFERROR(IF($D29="","",VLOOKUP($D29,'Currency Pairs'!$A$3:$B$1000,2,FALSE)),"")</f>
        <v/>
      </c>
      <c r="F29" s="50"/>
      <c r="G29" s="49"/>
      <c r="H29" s="49"/>
      <c r="I29" s="49"/>
      <c r="J29" s="51" t="str">
        <f t="shared" si="1"/>
        <v/>
      </c>
      <c r="K29" s="79"/>
      <c r="L29" s="49"/>
      <c r="M29" s="52"/>
      <c r="N29" s="53" t="str">
        <f>IF(OR($G29="",$L29=""),"",ROUND(IF($F29="Long",(L29-G29),(G29-L29)) * POWER(10, VLOOKUP($D29,'Currency Pairs'!$A:$C,3,FALSE)),0))</f>
        <v/>
      </c>
      <c r="O29" s="99" t="str">
        <f>IF($P29="","",(($P29+$Q29+$R29)/LOOKUP(2,1/($V$3:$V28&lt;&gt;""),$V$3:$V28)))</f>
        <v/>
      </c>
      <c r="P29" s="54"/>
      <c r="Q29" s="54"/>
      <c r="R29" s="54"/>
      <c r="S29" s="42" t="str">
        <f t="shared" si="2"/>
        <v/>
      </c>
      <c r="T29" s="66"/>
      <c r="U29" s="66"/>
      <c r="V29" s="41" t="str">
        <f>IF($P29="","",$P29+$Q29+LOOKUP(2,1/($V$3:$V28&lt;&gt;""),$V$3:$V28))</f>
        <v/>
      </c>
      <c r="W29" s="42"/>
      <c r="X29" s="42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</row>
    <row r="30" spans="1:258" x14ac:dyDescent="0.25">
      <c r="A30" s="26">
        <f>LOOKUP(2,1/($A$3:$A29&lt;&gt;""),$A$3:$A29)+1</f>
        <v>23</v>
      </c>
      <c r="B30" s="27"/>
      <c r="C30" s="44"/>
      <c r="D30" s="28" t="str">
        <f ca="1">IFERROR(IF($E30="","",VLOOKUP($E30,'Currency Pairs'!$B$3:$D$1000,3,FALSE)),"")</f>
        <v/>
      </c>
      <c r="E30" s="43" t="str">
        <f ca="1">IFERROR(IF($D30="","",VLOOKUP($D30,'Currency Pairs'!$A$3:$B$1000,2,FALSE)),"")</f>
        <v/>
      </c>
      <c r="F30" s="44"/>
      <c r="G30" s="43"/>
      <c r="H30" s="43"/>
      <c r="I30" s="43"/>
      <c r="J30" s="45" t="str">
        <f t="shared" si="1"/>
        <v/>
      </c>
      <c r="K30" s="78"/>
      <c r="L30" s="43"/>
      <c r="M30" s="46"/>
      <c r="N30" s="47" t="str">
        <f>IF(OR($G30="",$L30=""),"",ROUND(IF($F30="Long",(L30-G30),(G30-L30)) * POWER(10, VLOOKUP($D30,'Currency Pairs'!$A:$C,3,FALSE)),0))</f>
        <v/>
      </c>
      <c r="O30" s="94" t="str">
        <f>IF($P30="","",(($P30+$Q30+$R30)/LOOKUP(2,1/($V$3:$V29&lt;&gt;""),$V$3:$V29)))</f>
        <v/>
      </c>
      <c r="P30" s="48"/>
      <c r="Q30" s="48"/>
      <c r="R30" s="48"/>
      <c r="S30" s="33" t="str">
        <f t="shared" si="2"/>
        <v/>
      </c>
      <c r="T30" s="65"/>
      <c r="U30" s="65"/>
      <c r="V30" s="32" t="str">
        <f>IF($P30="","",$P30+$Q30+LOOKUP(2,1/($V$3:$V29&lt;&gt;""),$V$3:$V29))</f>
        <v/>
      </c>
      <c r="W30" s="33"/>
      <c r="X30" s="33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</row>
    <row r="31" spans="1:258" x14ac:dyDescent="0.25">
      <c r="A31" s="35">
        <f>LOOKUP(2,1/($A$3:$A30&lt;&gt;""),$A$3:$A30)+1</f>
        <v>24</v>
      </c>
      <c r="B31" s="36"/>
      <c r="C31" s="50"/>
      <c r="D31" s="37" t="str">
        <f ca="1">IFERROR(IF($E31="","",VLOOKUP($E31,'Currency Pairs'!$B$3:$D$1000,3,FALSE)),"")</f>
        <v/>
      </c>
      <c r="E31" s="49" t="str">
        <f ca="1">IFERROR(IF($D31="","",VLOOKUP($D31,'Currency Pairs'!$A$3:$B$1000,2,FALSE)),"")</f>
        <v/>
      </c>
      <c r="F31" s="50"/>
      <c r="G31" s="49"/>
      <c r="H31" s="49"/>
      <c r="I31" s="49"/>
      <c r="J31" s="51" t="str">
        <f t="shared" si="1"/>
        <v/>
      </c>
      <c r="K31" s="79"/>
      <c r="L31" s="49"/>
      <c r="M31" s="52"/>
      <c r="N31" s="53" t="str">
        <f>IF(OR($G31="",$L31=""),"",ROUND(IF($F31="Long",(L31-G31),(G31-L31)) * POWER(10, VLOOKUP($D31,'Currency Pairs'!$A:$C,3,FALSE)),0))</f>
        <v/>
      </c>
      <c r="O31" s="99" t="str">
        <f>IF($P31="","",(($P31+$Q31+$R31)/LOOKUP(2,1/($V$3:$V30&lt;&gt;""),$V$3:$V30)))</f>
        <v/>
      </c>
      <c r="P31" s="54"/>
      <c r="Q31" s="54"/>
      <c r="R31" s="54"/>
      <c r="S31" s="42" t="str">
        <f t="shared" si="2"/>
        <v/>
      </c>
      <c r="T31" s="66"/>
      <c r="U31" s="66"/>
      <c r="V31" s="41" t="str">
        <f>IF($P31="","",$P31+$Q31+LOOKUP(2,1/($V$3:$V30&lt;&gt;""),$V$3:$V30))</f>
        <v/>
      </c>
      <c r="W31" s="42"/>
      <c r="X31" s="42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</row>
    <row r="32" spans="1:258" x14ac:dyDescent="0.25">
      <c r="A32" s="26">
        <f>LOOKUP(2,1/($A$3:$A31&lt;&gt;""),$A$3:$A31)+1</f>
        <v>25</v>
      </c>
      <c r="B32" s="27"/>
      <c r="C32" s="44"/>
      <c r="D32" s="28" t="str">
        <f ca="1">IFERROR(IF($E32="","",VLOOKUP($E32,'Currency Pairs'!$B$3:$D$1000,3,FALSE)),"")</f>
        <v/>
      </c>
      <c r="E32" s="43" t="str">
        <f ca="1">IFERROR(IF($D32="","",VLOOKUP($D32,'Currency Pairs'!$A$3:$B$1000,2,FALSE)),"")</f>
        <v/>
      </c>
      <c r="F32" s="44"/>
      <c r="G32" s="43"/>
      <c r="H32" s="43"/>
      <c r="I32" s="43"/>
      <c r="J32" s="45" t="str">
        <f t="shared" si="1"/>
        <v/>
      </c>
      <c r="K32" s="78"/>
      <c r="L32" s="43"/>
      <c r="M32" s="46"/>
      <c r="N32" s="47" t="str">
        <f>IF(OR($G32="",$L32=""),"",ROUND(IF($F32="Long",(L32-G32),(G32-L32)) * POWER(10, VLOOKUP($D32,'Currency Pairs'!$A:$C,3,FALSE)),0))</f>
        <v/>
      </c>
      <c r="O32" s="94" t="str">
        <f>IF($P32="","",(($P32+$Q32+$R32)/LOOKUP(2,1/($V$3:$V31&lt;&gt;""),$V$3:$V31)))</f>
        <v/>
      </c>
      <c r="P32" s="48"/>
      <c r="Q32" s="48"/>
      <c r="R32" s="48"/>
      <c r="S32" s="33" t="str">
        <f t="shared" si="2"/>
        <v/>
      </c>
      <c r="T32" s="65"/>
      <c r="U32" s="65"/>
      <c r="V32" s="32" t="str">
        <f>IF($P32="","",$P32+$Q32+LOOKUP(2,1/($V$3:$V31&lt;&gt;""),$V$3:$V31))</f>
        <v/>
      </c>
      <c r="W32" s="33"/>
      <c r="X32" s="33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</row>
    <row r="33" spans="1:258" x14ac:dyDescent="0.25">
      <c r="A33" s="35">
        <f>LOOKUP(2,1/($A$3:$A32&lt;&gt;""),$A$3:$A32)+1</f>
        <v>26</v>
      </c>
      <c r="B33" s="36"/>
      <c r="C33" s="50"/>
      <c r="D33" s="37" t="str">
        <f ca="1">IFERROR(IF($E33="","",VLOOKUP($E33,'Currency Pairs'!$B$3:$D$1000,3,FALSE)),"")</f>
        <v/>
      </c>
      <c r="E33" s="49" t="str">
        <f ca="1">IFERROR(IF($D33="","",VLOOKUP($D33,'Currency Pairs'!$A$3:$B$1000,2,FALSE)),"")</f>
        <v/>
      </c>
      <c r="F33" s="50"/>
      <c r="G33" s="49"/>
      <c r="H33" s="49"/>
      <c r="I33" s="49"/>
      <c r="J33" s="51" t="str">
        <f t="shared" si="1"/>
        <v/>
      </c>
      <c r="K33" s="79"/>
      <c r="L33" s="49"/>
      <c r="M33" s="52"/>
      <c r="N33" s="53" t="str">
        <f>IF(OR($G33="",$L33=""),"",ROUND(IF($F33="Long",(L33-G33),(G33-L33)) * POWER(10, VLOOKUP($D33,'Currency Pairs'!$A:$C,3,FALSE)),0))</f>
        <v/>
      </c>
      <c r="O33" s="99" t="str">
        <f>IF($P33="","",(($P33+$Q33+$R33)/LOOKUP(2,1/($V$3:$V32&lt;&gt;""),$V$3:$V32)))</f>
        <v/>
      </c>
      <c r="P33" s="54"/>
      <c r="Q33" s="54"/>
      <c r="R33" s="54"/>
      <c r="S33" s="42" t="str">
        <f t="shared" si="2"/>
        <v/>
      </c>
      <c r="T33" s="66"/>
      <c r="U33" s="66"/>
      <c r="V33" s="41" t="str">
        <f>IF($P33="","",$P33+$Q33+LOOKUP(2,1/($V$3:$V32&lt;&gt;""),$V$3:$V32))</f>
        <v/>
      </c>
      <c r="W33" s="42"/>
      <c r="X33" s="42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</row>
    <row r="34" spans="1:258" x14ac:dyDescent="0.25">
      <c r="A34" s="26">
        <f>LOOKUP(2,1/($A$3:$A33&lt;&gt;""),$A$3:$A33)+1</f>
        <v>27</v>
      </c>
      <c r="B34" s="27"/>
      <c r="C34" s="44"/>
      <c r="D34" s="28" t="str">
        <f ca="1">IFERROR(IF($E34="","",VLOOKUP($E34,'Currency Pairs'!$B$3:$D$1000,3,FALSE)),"")</f>
        <v/>
      </c>
      <c r="E34" s="43" t="str">
        <f ca="1">IFERROR(IF($D34="","",VLOOKUP($D34,'Currency Pairs'!$A$3:$B$1000,2,FALSE)),"")</f>
        <v/>
      </c>
      <c r="F34" s="44"/>
      <c r="G34" s="43"/>
      <c r="H34" s="43"/>
      <c r="I34" s="43"/>
      <c r="J34" s="45" t="str">
        <f t="shared" si="1"/>
        <v/>
      </c>
      <c r="K34" s="78"/>
      <c r="L34" s="43"/>
      <c r="M34" s="46"/>
      <c r="N34" s="47" t="str">
        <f>IF(OR($G34="",$L34=""),"",ROUND(IF($F34="Long",(L34-G34),(G34-L34)) * POWER(10, VLOOKUP($D34,'Currency Pairs'!$A:$C,3,FALSE)),0))</f>
        <v/>
      </c>
      <c r="O34" s="94" t="str">
        <f>IF($P34="","",(($P34+$Q34+$R34)/LOOKUP(2,1/($V$3:$V33&lt;&gt;""),$V$3:$V33)))</f>
        <v/>
      </c>
      <c r="P34" s="48"/>
      <c r="Q34" s="48"/>
      <c r="R34" s="48"/>
      <c r="S34" s="33" t="str">
        <f t="shared" si="2"/>
        <v/>
      </c>
      <c r="T34" s="65"/>
      <c r="U34" s="65"/>
      <c r="V34" s="32" t="str">
        <f>IF($P34="","",$P34+$Q34+LOOKUP(2,1/($V$3:$V33&lt;&gt;""),$V$3:$V33))</f>
        <v/>
      </c>
      <c r="W34" s="33"/>
      <c r="X34" s="33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</row>
    <row r="35" spans="1:258" x14ac:dyDescent="0.25">
      <c r="A35" s="35">
        <f>LOOKUP(2,1/($A$3:$A34&lt;&gt;""),$A$3:$A34)+1</f>
        <v>28</v>
      </c>
      <c r="B35" s="36"/>
      <c r="C35" s="50"/>
      <c r="D35" s="37" t="str">
        <f ca="1">IFERROR(IF($E35="","",VLOOKUP($E35,'Currency Pairs'!$B$3:$D$1000,3,FALSE)),"")</f>
        <v/>
      </c>
      <c r="E35" s="49" t="str">
        <f ca="1">IFERROR(IF($D35="","",VLOOKUP($D35,'Currency Pairs'!$A$3:$B$1000,2,FALSE)),"")</f>
        <v/>
      </c>
      <c r="F35" s="50"/>
      <c r="G35" s="49"/>
      <c r="H35" s="49"/>
      <c r="I35" s="49"/>
      <c r="J35" s="51" t="str">
        <f t="shared" si="1"/>
        <v/>
      </c>
      <c r="K35" s="79"/>
      <c r="L35" s="49"/>
      <c r="M35" s="52"/>
      <c r="N35" s="53" t="str">
        <f>IF(OR($G35="",$L35=""),"",ROUND(IF($F35="Long",(L35-G35),(G35-L35)) * POWER(10, VLOOKUP($D35,'Currency Pairs'!$A:$C,3,FALSE)),0))</f>
        <v/>
      </c>
      <c r="O35" s="99" t="str">
        <f>IF($P35="","",(($P35+$Q35+$R35)/LOOKUP(2,1/($V$3:$V34&lt;&gt;""),$V$3:$V34)))</f>
        <v/>
      </c>
      <c r="P35" s="54"/>
      <c r="Q35" s="54"/>
      <c r="R35" s="54"/>
      <c r="S35" s="42" t="str">
        <f t="shared" si="2"/>
        <v/>
      </c>
      <c r="T35" s="66"/>
      <c r="U35" s="66"/>
      <c r="V35" s="41" t="str">
        <f>IF($P35="","",$P35+$Q35+LOOKUP(2,1/($V$3:$V34&lt;&gt;""),$V$3:$V34))</f>
        <v/>
      </c>
      <c r="W35" s="42"/>
      <c r="X35" s="42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</row>
    <row r="36" spans="1:258" x14ac:dyDescent="0.25">
      <c r="A36" s="26">
        <f>LOOKUP(2,1/($A$3:$A35&lt;&gt;""),$A$3:$A35)+1</f>
        <v>29</v>
      </c>
      <c r="B36" s="27"/>
      <c r="C36" s="44"/>
      <c r="D36" s="28" t="str">
        <f ca="1">IFERROR(IF($E36="","",VLOOKUP($E36,'Currency Pairs'!$B$3:$D$1000,3,FALSE)),"")</f>
        <v/>
      </c>
      <c r="E36" s="43" t="str">
        <f ca="1">IFERROR(IF($D36="","",VLOOKUP($D36,'Currency Pairs'!$A$3:$B$1000,2,FALSE)),"")</f>
        <v/>
      </c>
      <c r="F36" s="44"/>
      <c r="G36" s="43"/>
      <c r="H36" s="43"/>
      <c r="I36" s="43"/>
      <c r="J36" s="45" t="str">
        <f t="shared" si="1"/>
        <v/>
      </c>
      <c r="K36" s="78"/>
      <c r="L36" s="43"/>
      <c r="M36" s="46"/>
      <c r="N36" s="47" t="str">
        <f>IF(OR($G36="",$L36=""),"",ROUND(IF($F36="Long",(L36-G36),(G36-L36)) * POWER(10, VLOOKUP($D36,'Currency Pairs'!$A:$C,3,FALSE)),0))</f>
        <v/>
      </c>
      <c r="O36" s="94" t="str">
        <f>IF($P36="","",(($P36+$Q36+$R36)/LOOKUP(2,1/($V$3:$V35&lt;&gt;""),$V$3:$V35)))</f>
        <v/>
      </c>
      <c r="P36" s="48"/>
      <c r="Q36" s="48"/>
      <c r="R36" s="48"/>
      <c r="S36" s="33" t="str">
        <f t="shared" si="2"/>
        <v/>
      </c>
      <c r="T36" s="65"/>
      <c r="U36" s="65"/>
      <c r="V36" s="32" t="str">
        <f>IF($P36="","",$P36+$Q36+LOOKUP(2,1/($V$3:$V35&lt;&gt;""),$V$3:$V35))</f>
        <v/>
      </c>
      <c r="W36" s="33"/>
      <c r="X36" s="33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</row>
    <row r="37" spans="1:258" x14ac:dyDescent="0.25">
      <c r="A37" s="35">
        <f>LOOKUP(2,1/($A$3:$A36&lt;&gt;""),$A$3:$A36)+1</f>
        <v>30</v>
      </c>
      <c r="B37" s="36"/>
      <c r="C37" s="50"/>
      <c r="D37" s="37" t="str">
        <f ca="1">IFERROR(IF($E37="","",VLOOKUP($E37,'Currency Pairs'!$B$3:$D$1000,3,FALSE)),"")</f>
        <v/>
      </c>
      <c r="E37" s="49" t="str">
        <f ca="1">IFERROR(IF($D37="","",VLOOKUP($D37,'Currency Pairs'!$A$3:$B$1000,2,FALSE)),"")</f>
        <v/>
      </c>
      <c r="F37" s="50"/>
      <c r="G37" s="49"/>
      <c r="H37" s="49"/>
      <c r="I37" s="49"/>
      <c r="J37" s="51" t="str">
        <f t="shared" si="1"/>
        <v/>
      </c>
      <c r="K37" s="79"/>
      <c r="L37" s="49"/>
      <c r="M37" s="52"/>
      <c r="N37" s="53" t="str">
        <f>IF(OR($G37="",$L37=""),"",ROUND(IF($F37="Long",(L37-G37),(G37-L37)) * POWER(10, VLOOKUP($D37,'Currency Pairs'!$A:$C,3,FALSE)),0))</f>
        <v/>
      </c>
      <c r="O37" s="99" t="str">
        <f>IF($P37="","",(($P37+$Q37+$R37)/LOOKUP(2,1/($V$3:$V36&lt;&gt;""),$V$3:$V36)))</f>
        <v/>
      </c>
      <c r="P37" s="54"/>
      <c r="Q37" s="54"/>
      <c r="R37" s="54"/>
      <c r="S37" s="42" t="str">
        <f t="shared" si="2"/>
        <v/>
      </c>
      <c r="T37" s="66"/>
      <c r="U37" s="66"/>
      <c r="V37" s="41" t="str">
        <f>IF($P37="","",$P37+$Q37+LOOKUP(2,1/($V$3:$V36&lt;&gt;""),$V$3:$V36))</f>
        <v/>
      </c>
      <c r="W37" s="42"/>
      <c r="X37" s="42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</row>
    <row r="38" spans="1:258" x14ac:dyDescent="0.25">
      <c r="A38" s="26">
        <f>LOOKUP(2,1/($A$3:$A37&lt;&gt;""),$A$3:$A37)+1</f>
        <v>31</v>
      </c>
      <c r="B38" s="27"/>
      <c r="C38" s="44"/>
      <c r="D38" s="28" t="str">
        <f ca="1">IFERROR(IF($E38="","",VLOOKUP($E38,'Currency Pairs'!$B$3:$D$1000,3,FALSE)),"")</f>
        <v/>
      </c>
      <c r="E38" s="43" t="str">
        <f ca="1">IFERROR(IF($D38="","",VLOOKUP($D38,'Currency Pairs'!$A$3:$B$1000,2,FALSE)),"")</f>
        <v/>
      </c>
      <c r="F38" s="44"/>
      <c r="G38" s="43"/>
      <c r="H38" s="43"/>
      <c r="I38" s="43"/>
      <c r="J38" s="45" t="str">
        <f t="shared" si="1"/>
        <v/>
      </c>
      <c r="K38" s="78"/>
      <c r="L38" s="43"/>
      <c r="M38" s="46"/>
      <c r="N38" s="47" t="str">
        <f>IF(OR($G38="",$L38=""),"",ROUND(IF($F38="Long",(L38-G38),(G38-L38)) * POWER(10, VLOOKUP($D38,'Currency Pairs'!$A:$C,3,FALSE)),0))</f>
        <v/>
      </c>
      <c r="O38" s="94" t="str">
        <f>IF($P38="","",(($P38+$Q38+$R38)/LOOKUP(2,1/($V$3:$V37&lt;&gt;""),$V$3:$V37)))</f>
        <v/>
      </c>
      <c r="P38" s="48"/>
      <c r="Q38" s="48"/>
      <c r="R38" s="48"/>
      <c r="S38" s="33" t="str">
        <f t="shared" si="2"/>
        <v/>
      </c>
      <c r="T38" s="65"/>
      <c r="U38" s="65"/>
      <c r="V38" s="32" t="str">
        <f>IF($P38="","",$P38+$Q38+LOOKUP(2,1/($V$3:$V37&lt;&gt;""),$V$3:$V37))</f>
        <v/>
      </c>
      <c r="W38" s="33"/>
      <c r="X38" s="33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</row>
    <row r="39" spans="1:258" x14ac:dyDescent="0.25">
      <c r="A39" s="35">
        <f>LOOKUP(2,1/($A$3:$A38&lt;&gt;""),$A$3:$A38)+1</f>
        <v>32</v>
      </c>
      <c r="B39" s="36"/>
      <c r="C39" s="50"/>
      <c r="D39" s="37" t="str">
        <f ca="1">IFERROR(IF($E39="","",VLOOKUP($E39,'Currency Pairs'!$B$3:$D$1000,3,FALSE)),"")</f>
        <v/>
      </c>
      <c r="E39" s="49" t="str">
        <f ca="1">IFERROR(IF($D39="","",VLOOKUP($D39,'Currency Pairs'!$A$3:$B$1000,2,FALSE)),"")</f>
        <v/>
      </c>
      <c r="F39" s="50"/>
      <c r="G39" s="49"/>
      <c r="H39" s="49"/>
      <c r="I39" s="49"/>
      <c r="J39" s="51" t="str">
        <f t="shared" si="1"/>
        <v/>
      </c>
      <c r="K39" s="79"/>
      <c r="L39" s="49"/>
      <c r="M39" s="52"/>
      <c r="N39" s="53" t="str">
        <f>IF(OR($G39="",$L39=""),"",ROUND(IF($F39="Long",(L39-G39),(G39-L39)) * POWER(10, VLOOKUP($D39,'Currency Pairs'!$A:$C,3,FALSE)),0))</f>
        <v/>
      </c>
      <c r="O39" s="99" t="str">
        <f>IF($P39="","",(($P39+$Q39+$R39)/LOOKUP(2,1/($V$3:$V38&lt;&gt;""),$V$3:$V38)))</f>
        <v/>
      </c>
      <c r="P39" s="54"/>
      <c r="Q39" s="54"/>
      <c r="R39" s="54"/>
      <c r="S39" s="42" t="str">
        <f t="shared" si="2"/>
        <v/>
      </c>
      <c r="T39" s="66"/>
      <c r="U39" s="66"/>
      <c r="V39" s="41" t="str">
        <f>IF($P39="","",$P39+$Q39+LOOKUP(2,1/($V$3:$V38&lt;&gt;""),$V$3:$V38))</f>
        <v/>
      </c>
      <c r="W39" s="42"/>
      <c r="X39" s="42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</row>
    <row r="40" spans="1:258" x14ac:dyDescent="0.25">
      <c r="A40" s="26">
        <f>LOOKUP(2,1/($A$3:$A39&lt;&gt;""),$A$3:$A39)+1</f>
        <v>33</v>
      </c>
      <c r="B40" s="27"/>
      <c r="C40" s="44"/>
      <c r="D40" s="28" t="str">
        <f ca="1">IFERROR(IF($E40="","",VLOOKUP($E40,'Currency Pairs'!$B$3:$D$1000,3,FALSE)),"")</f>
        <v/>
      </c>
      <c r="E40" s="43" t="str">
        <f ca="1">IFERROR(IF($D40="","",VLOOKUP($D40,'Currency Pairs'!$A$3:$B$1000,2,FALSE)),"")</f>
        <v/>
      </c>
      <c r="F40" s="44"/>
      <c r="G40" s="43"/>
      <c r="H40" s="43"/>
      <c r="I40" s="43"/>
      <c r="J40" s="45" t="str">
        <f t="shared" si="1"/>
        <v/>
      </c>
      <c r="K40" s="78"/>
      <c r="L40" s="43"/>
      <c r="M40" s="46"/>
      <c r="N40" s="47" t="str">
        <f>IF(OR($G40="",$L40=""),"",ROUND(IF($F40="Long",(L40-G40),(G40-L40)) * POWER(10, VLOOKUP($D40,'Currency Pairs'!$A:$C,3,FALSE)),0))</f>
        <v/>
      </c>
      <c r="O40" s="94" t="str">
        <f>IF($P40="","",(($P40+$Q40+$R40)/LOOKUP(2,1/($V$3:$V39&lt;&gt;""),$V$3:$V39)))</f>
        <v/>
      </c>
      <c r="P40" s="48"/>
      <c r="Q40" s="48"/>
      <c r="R40" s="48"/>
      <c r="S40" s="33" t="str">
        <f t="shared" si="2"/>
        <v/>
      </c>
      <c r="T40" s="65"/>
      <c r="U40" s="65"/>
      <c r="V40" s="32" t="str">
        <f>IF($P40="","",$P40+$Q40+LOOKUP(2,1/($V$3:$V39&lt;&gt;""),$V$3:$V39))</f>
        <v/>
      </c>
      <c r="W40" s="33"/>
      <c r="X40" s="33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</row>
    <row r="41" spans="1:258" x14ac:dyDescent="0.25">
      <c r="A41" s="35">
        <f>LOOKUP(2,1/($A$3:$A40&lt;&gt;""),$A$3:$A40)+1</f>
        <v>34</v>
      </c>
      <c r="B41" s="36"/>
      <c r="C41" s="50"/>
      <c r="D41" s="37" t="str">
        <f ca="1">IFERROR(IF($E41="","",VLOOKUP($E41,'Currency Pairs'!$B$3:$D$1000,3,FALSE)),"")</f>
        <v/>
      </c>
      <c r="E41" s="49" t="str">
        <f ca="1">IFERROR(IF($D41="","",VLOOKUP($D41,'Currency Pairs'!$A$3:$B$1000,2,FALSE)),"")</f>
        <v/>
      </c>
      <c r="F41" s="50"/>
      <c r="G41" s="49"/>
      <c r="H41" s="49"/>
      <c r="I41" s="49"/>
      <c r="J41" s="51" t="str">
        <f t="shared" si="1"/>
        <v/>
      </c>
      <c r="K41" s="79"/>
      <c r="L41" s="49"/>
      <c r="M41" s="52"/>
      <c r="N41" s="53" t="str">
        <f>IF(OR($G41="",$L41=""),"",ROUND(IF($F41="Long",(L41-G41),(G41-L41)) * POWER(10, VLOOKUP($D41,'Currency Pairs'!$A:$C,3,FALSE)),0))</f>
        <v/>
      </c>
      <c r="O41" s="99" t="str">
        <f>IF($P41="","",(($P41+$Q41+$R41)/LOOKUP(2,1/($V$3:$V40&lt;&gt;""),$V$3:$V40)))</f>
        <v/>
      </c>
      <c r="P41" s="54"/>
      <c r="Q41" s="54"/>
      <c r="R41" s="54"/>
      <c r="S41" s="42" t="str">
        <f t="shared" si="2"/>
        <v/>
      </c>
      <c r="T41" s="66"/>
      <c r="U41" s="66"/>
      <c r="V41" s="41" t="str">
        <f>IF($P41="","",$P41+$Q41+LOOKUP(2,1/($V$3:$V40&lt;&gt;""),$V$3:$V40))</f>
        <v/>
      </c>
      <c r="W41" s="42"/>
      <c r="X41" s="42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</row>
    <row r="42" spans="1:258" x14ac:dyDescent="0.25">
      <c r="A42" s="26">
        <f>LOOKUP(2,1/($A$3:$A41&lt;&gt;""),$A$3:$A41)+1</f>
        <v>35</v>
      </c>
      <c r="B42" s="27"/>
      <c r="C42" s="44"/>
      <c r="D42" s="28" t="str">
        <f ca="1">IFERROR(IF($E42="","",VLOOKUP($E42,'Currency Pairs'!$B$3:$D$1000,3,FALSE)),"")</f>
        <v/>
      </c>
      <c r="E42" s="43" t="str">
        <f ca="1">IFERROR(IF($D42="","",VLOOKUP($D42,'Currency Pairs'!$A$3:$B$1000,2,FALSE)),"")</f>
        <v/>
      </c>
      <c r="F42" s="44"/>
      <c r="G42" s="43"/>
      <c r="H42" s="43"/>
      <c r="I42" s="43"/>
      <c r="J42" s="45" t="str">
        <f t="shared" si="1"/>
        <v/>
      </c>
      <c r="K42" s="78"/>
      <c r="L42" s="43"/>
      <c r="M42" s="46"/>
      <c r="N42" s="47" t="str">
        <f>IF(OR($G42="",$L42=""),"",ROUND(IF($F42="Long",(L42-G42),(G42-L42)) * POWER(10, VLOOKUP($D42,'Currency Pairs'!$A:$C,3,FALSE)),0))</f>
        <v/>
      </c>
      <c r="O42" s="94" t="str">
        <f>IF($P42="","",(($P42+$Q42+$R42)/LOOKUP(2,1/($V$3:$V41&lt;&gt;""),$V$3:$V41)))</f>
        <v/>
      </c>
      <c r="P42" s="48"/>
      <c r="Q42" s="48"/>
      <c r="R42" s="48"/>
      <c r="S42" s="33" t="str">
        <f t="shared" si="2"/>
        <v/>
      </c>
      <c r="T42" s="65"/>
      <c r="U42" s="65"/>
      <c r="V42" s="32" t="str">
        <f>IF($P42="","",$P42+$Q42+LOOKUP(2,1/($V$3:$V41&lt;&gt;""),$V$3:$V41))</f>
        <v/>
      </c>
      <c r="W42" s="33"/>
      <c r="X42" s="33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</row>
    <row r="43" spans="1:258" x14ac:dyDescent="0.25">
      <c r="A43" s="35">
        <f>LOOKUP(2,1/($A$3:$A42&lt;&gt;""),$A$3:$A42)+1</f>
        <v>36</v>
      </c>
      <c r="B43" s="36"/>
      <c r="C43" s="50"/>
      <c r="D43" s="37" t="str">
        <f ca="1">IFERROR(IF($E43="","",VLOOKUP($E43,'Currency Pairs'!$B$3:$D$1000,3,FALSE)),"")</f>
        <v/>
      </c>
      <c r="E43" s="49" t="str">
        <f ca="1">IFERROR(IF($D43="","",VLOOKUP($D43,'Currency Pairs'!$A$3:$B$1000,2,FALSE)),"")</f>
        <v/>
      </c>
      <c r="F43" s="50"/>
      <c r="G43" s="49"/>
      <c r="H43" s="49"/>
      <c r="I43" s="49"/>
      <c r="J43" s="51" t="str">
        <f t="shared" si="1"/>
        <v/>
      </c>
      <c r="K43" s="79"/>
      <c r="L43" s="49"/>
      <c r="M43" s="52"/>
      <c r="N43" s="53" t="str">
        <f>IF(OR($G43="",$L43=""),"",ROUND(IF($F43="Long",(L43-G43),(G43-L43)) * POWER(10, VLOOKUP($D43,'Currency Pairs'!$A:$C,3,FALSE)),0))</f>
        <v/>
      </c>
      <c r="O43" s="99" t="str">
        <f>IF($P43="","",(($P43+$Q43+$R43)/LOOKUP(2,1/($V$3:$V42&lt;&gt;""),$V$3:$V42)))</f>
        <v/>
      </c>
      <c r="P43" s="54"/>
      <c r="Q43" s="54"/>
      <c r="R43" s="54"/>
      <c r="S43" s="42" t="str">
        <f t="shared" si="2"/>
        <v/>
      </c>
      <c r="T43" s="66"/>
      <c r="U43" s="66"/>
      <c r="V43" s="41" t="str">
        <f>IF($P43="","",$P43+$Q43+LOOKUP(2,1/($V$3:$V42&lt;&gt;""),$V$3:$V42))</f>
        <v/>
      </c>
      <c r="W43" s="42"/>
      <c r="X43" s="42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</row>
    <row r="44" spans="1:258" x14ac:dyDescent="0.25">
      <c r="A44" s="26">
        <f>LOOKUP(2,1/($A$3:$A43&lt;&gt;""),$A$3:$A43)+1</f>
        <v>37</v>
      </c>
      <c r="B44" s="27"/>
      <c r="C44" s="44"/>
      <c r="D44" s="28" t="str">
        <f ca="1">IFERROR(IF($E44="","",VLOOKUP($E44,'Currency Pairs'!$B$3:$D$1000,3,FALSE)),"")</f>
        <v/>
      </c>
      <c r="E44" s="43" t="str">
        <f ca="1">IFERROR(IF($D44="","",VLOOKUP($D44,'Currency Pairs'!$A$3:$B$1000,2,FALSE)),"")</f>
        <v/>
      </c>
      <c r="F44" s="44"/>
      <c r="G44" s="43"/>
      <c r="H44" s="43"/>
      <c r="I44" s="43"/>
      <c r="J44" s="45" t="str">
        <f t="shared" si="1"/>
        <v/>
      </c>
      <c r="K44" s="78"/>
      <c r="L44" s="43"/>
      <c r="M44" s="46"/>
      <c r="N44" s="47" t="str">
        <f>IF(OR($G44="",$L44=""),"",ROUND(IF($F44="Long",(L44-G44),(G44-L44)) * POWER(10, VLOOKUP($D44,'Currency Pairs'!$A:$C,3,FALSE)),0))</f>
        <v/>
      </c>
      <c r="O44" s="94" t="str">
        <f>IF($P44="","",(($P44+$Q44+$R44)/LOOKUP(2,1/($V$3:$V43&lt;&gt;""),$V$3:$V43)))</f>
        <v/>
      </c>
      <c r="P44" s="48"/>
      <c r="Q44" s="48"/>
      <c r="R44" s="48"/>
      <c r="S44" s="33" t="str">
        <f t="shared" si="2"/>
        <v/>
      </c>
      <c r="T44" s="65"/>
      <c r="U44" s="65"/>
      <c r="V44" s="32" t="str">
        <f>IF($P44="","",$P44+$Q44+LOOKUP(2,1/($V$3:$V43&lt;&gt;""),$V$3:$V43))</f>
        <v/>
      </c>
      <c r="W44" s="33"/>
      <c r="X44" s="33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</row>
    <row r="45" spans="1:258" x14ac:dyDescent="0.25">
      <c r="A45" s="35">
        <f>LOOKUP(2,1/($A$3:$A44&lt;&gt;""),$A$3:$A44)+1</f>
        <v>38</v>
      </c>
      <c r="B45" s="36"/>
      <c r="C45" s="50"/>
      <c r="D45" s="37" t="str">
        <f ca="1">IFERROR(IF($E45="","",VLOOKUP($E45,'Currency Pairs'!$B$3:$D$1000,3,FALSE)),"")</f>
        <v/>
      </c>
      <c r="E45" s="49" t="str">
        <f ca="1">IFERROR(IF($D45="","",VLOOKUP($D45,'Currency Pairs'!$A$3:$B$1000,2,FALSE)),"")</f>
        <v/>
      </c>
      <c r="F45" s="50"/>
      <c r="G45" s="49"/>
      <c r="H45" s="49"/>
      <c r="I45" s="49"/>
      <c r="J45" s="51" t="str">
        <f t="shared" si="1"/>
        <v/>
      </c>
      <c r="K45" s="79"/>
      <c r="L45" s="49"/>
      <c r="M45" s="52"/>
      <c r="N45" s="53" t="str">
        <f>IF(OR($G45="",$L45=""),"",ROUND(IF($F45="Long",(L45-G45),(G45-L45)) * POWER(10, VLOOKUP($D45,'Currency Pairs'!$A:$C,3,FALSE)),0))</f>
        <v/>
      </c>
      <c r="O45" s="99" t="str">
        <f>IF($P45="","",(($P45+$Q45+$R45)/LOOKUP(2,1/($V$3:$V44&lt;&gt;""),$V$3:$V44)))</f>
        <v/>
      </c>
      <c r="P45" s="54"/>
      <c r="Q45" s="54"/>
      <c r="R45" s="54"/>
      <c r="S45" s="42" t="str">
        <f t="shared" si="2"/>
        <v/>
      </c>
      <c r="T45" s="66"/>
      <c r="U45" s="66"/>
      <c r="V45" s="41" t="str">
        <f>IF($P45="","",$P45+$Q45+LOOKUP(2,1/($V$3:$V44&lt;&gt;""),$V$3:$V44))</f>
        <v/>
      </c>
      <c r="W45" s="42"/>
      <c r="X45" s="42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</row>
    <row r="46" spans="1:258" x14ac:dyDescent="0.25">
      <c r="A46" s="26">
        <f>LOOKUP(2,1/($A$3:$A45&lt;&gt;""),$A$3:$A45)+1</f>
        <v>39</v>
      </c>
      <c r="B46" s="27"/>
      <c r="C46" s="44"/>
      <c r="D46" s="28" t="str">
        <f ca="1">IFERROR(IF($E46="","",VLOOKUP($E46,'Currency Pairs'!$B$3:$D$1000,3,FALSE)),"")</f>
        <v/>
      </c>
      <c r="E46" s="43" t="str">
        <f ca="1">IFERROR(IF($D46="","",VLOOKUP($D46,'Currency Pairs'!$A$3:$B$1000,2,FALSE)),"")</f>
        <v/>
      </c>
      <c r="F46" s="44"/>
      <c r="G46" s="43"/>
      <c r="H46" s="43"/>
      <c r="I46" s="43"/>
      <c r="J46" s="45" t="str">
        <f t="shared" si="1"/>
        <v/>
      </c>
      <c r="K46" s="78"/>
      <c r="L46" s="43"/>
      <c r="M46" s="46"/>
      <c r="N46" s="47" t="str">
        <f>IF(OR($G46="",$L46=""),"",ROUND(IF($F46="Long",(L46-G46),(G46-L46)) * POWER(10, VLOOKUP($D46,'Currency Pairs'!$A:$C,3,FALSE)),0))</f>
        <v/>
      </c>
      <c r="O46" s="94" t="str">
        <f>IF($P46="","",(($P46+$Q46+$R46)/LOOKUP(2,1/($V$3:$V45&lt;&gt;""),$V$3:$V45)))</f>
        <v/>
      </c>
      <c r="P46" s="48"/>
      <c r="Q46" s="48"/>
      <c r="R46" s="48"/>
      <c r="S46" s="33" t="str">
        <f t="shared" si="2"/>
        <v/>
      </c>
      <c r="T46" s="65"/>
      <c r="U46" s="65"/>
      <c r="V46" s="32" t="str">
        <f>IF($P46="","",$P46+$Q46+LOOKUP(2,1/($V$3:$V45&lt;&gt;""),$V$3:$V45))</f>
        <v/>
      </c>
      <c r="W46" s="33"/>
      <c r="X46" s="33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</row>
    <row r="47" spans="1:258" x14ac:dyDescent="0.25">
      <c r="A47" s="35">
        <f>LOOKUP(2,1/($A$3:$A46&lt;&gt;""),$A$3:$A46)+1</f>
        <v>40</v>
      </c>
      <c r="B47" s="36"/>
      <c r="C47" s="50"/>
      <c r="D47" s="37" t="str">
        <f ca="1">IFERROR(IF($E47="","",VLOOKUP($E47,'Currency Pairs'!$B$3:$D$1000,3,FALSE)),"")</f>
        <v/>
      </c>
      <c r="E47" s="49" t="str">
        <f ca="1">IFERROR(IF($D47="","",VLOOKUP($D47,'Currency Pairs'!$A$3:$B$1000,2,FALSE)),"")</f>
        <v/>
      </c>
      <c r="F47" s="50"/>
      <c r="G47" s="49"/>
      <c r="H47" s="49"/>
      <c r="I47" s="49"/>
      <c r="J47" s="51" t="str">
        <f t="shared" si="1"/>
        <v/>
      </c>
      <c r="K47" s="79"/>
      <c r="L47" s="49"/>
      <c r="M47" s="52"/>
      <c r="N47" s="53" t="str">
        <f>IF(OR($G47="",$L47=""),"",ROUND(IF($F47="Long",(L47-G47),(G47-L47)) * POWER(10, VLOOKUP($D47,'Currency Pairs'!$A:$C,3,FALSE)),0))</f>
        <v/>
      </c>
      <c r="O47" s="99" t="str">
        <f>IF($P47="","",(($P47+$Q47+$R47)/LOOKUP(2,1/($V$3:$V46&lt;&gt;""),$V$3:$V46)))</f>
        <v/>
      </c>
      <c r="P47" s="54"/>
      <c r="Q47" s="54"/>
      <c r="R47" s="54"/>
      <c r="S47" s="42" t="str">
        <f t="shared" si="2"/>
        <v/>
      </c>
      <c r="T47" s="66"/>
      <c r="U47" s="66"/>
      <c r="V47" s="41" t="str">
        <f>IF($P47="","",$P47+$Q47+LOOKUP(2,1/($V$3:$V46&lt;&gt;""),$V$3:$V46))</f>
        <v/>
      </c>
      <c r="W47" s="42"/>
      <c r="X47" s="42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</row>
    <row r="48" spans="1:258" x14ac:dyDescent="0.25">
      <c r="A48" s="26">
        <f>LOOKUP(2,1/($A$3:$A47&lt;&gt;""),$A$3:$A47)+1</f>
        <v>41</v>
      </c>
      <c r="B48" s="27"/>
      <c r="C48" s="44"/>
      <c r="D48" s="28" t="str">
        <f ca="1">IFERROR(IF($E48="","",VLOOKUP($E48,'Currency Pairs'!$B$3:$D$1000,3,FALSE)),"")</f>
        <v/>
      </c>
      <c r="E48" s="43" t="str">
        <f ca="1">IFERROR(IF($D48="","",VLOOKUP($D48,'Currency Pairs'!$A$3:$B$1000,2,FALSE)),"")</f>
        <v/>
      </c>
      <c r="F48" s="44"/>
      <c r="G48" s="43"/>
      <c r="H48" s="43"/>
      <c r="I48" s="43"/>
      <c r="J48" s="45" t="str">
        <f t="shared" si="1"/>
        <v/>
      </c>
      <c r="K48" s="78"/>
      <c r="L48" s="43"/>
      <c r="M48" s="46"/>
      <c r="N48" s="47" t="str">
        <f>IF(OR($G48="",$L48=""),"",ROUND(IF($F48="Long",(L48-G48),(G48-L48)) * POWER(10, VLOOKUP($D48,'Currency Pairs'!$A:$C,3,FALSE)),0))</f>
        <v/>
      </c>
      <c r="O48" s="94" t="str">
        <f>IF($P48="","",(($P48+$Q48+$R48)/LOOKUP(2,1/($V$3:$V47&lt;&gt;""),$V$3:$V47)))</f>
        <v/>
      </c>
      <c r="P48" s="48"/>
      <c r="Q48" s="48"/>
      <c r="R48" s="48"/>
      <c r="S48" s="33" t="str">
        <f t="shared" si="2"/>
        <v/>
      </c>
      <c r="T48" s="65"/>
      <c r="U48" s="65"/>
      <c r="V48" s="32" t="str">
        <f>IF($P48="","",$P48+$Q48+LOOKUP(2,1/($V$3:$V47&lt;&gt;""),$V$3:$V47))</f>
        <v/>
      </c>
      <c r="W48" s="33"/>
      <c r="X48" s="33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</row>
    <row r="49" spans="1:258" x14ac:dyDescent="0.25">
      <c r="A49" s="35">
        <f>LOOKUP(2,1/($A$3:$A48&lt;&gt;""),$A$3:$A48)+1</f>
        <v>42</v>
      </c>
      <c r="B49" s="36"/>
      <c r="C49" s="50"/>
      <c r="D49" s="37" t="str">
        <f ca="1">IFERROR(IF($E49="","",VLOOKUP($E49,'Currency Pairs'!$B$3:$D$1000,3,FALSE)),"")</f>
        <v/>
      </c>
      <c r="E49" s="49" t="str">
        <f ca="1">IFERROR(IF($D49="","",VLOOKUP($D49,'Currency Pairs'!$A$3:$B$1000,2,FALSE)),"")</f>
        <v/>
      </c>
      <c r="F49" s="50"/>
      <c r="G49" s="49"/>
      <c r="H49" s="49"/>
      <c r="I49" s="49"/>
      <c r="J49" s="51" t="str">
        <f t="shared" si="1"/>
        <v/>
      </c>
      <c r="K49" s="79"/>
      <c r="L49" s="49"/>
      <c r="M49" s="52"/>
      <c r="N49" s="53" t="str">
        <f>IF(OR($G49="",$L49=""),"",ROUND(IF($F49="Long",(L49-G49),(G49-L49)) * POWER(10, VLOOKUP($D49,'Currency Pairs'!$A:$C,3,FALSE)),0))</f>
        <v/>
      </c>
      <c r="O49" s="99" t="str">
        <f>IF($P49="","",(($P49+$Q49+$R49)/LOOKUP(2,1/($V$3:$V48&lt;&gt;""),$V$3:$V48)))</f>
        <v/>
      </c>
      <c r="P49" s="54"/>
      <c r="Q49" s="54"/>
      <c r="R49" s="54"/>
      <c r="S49" s="42" t="str">
        <f t="shared" si="2"/>
        <v/>
      </c>
      <c r="T49" s="66"/>
      <c r="U49" s="66"/>
      <c r="V49" s="41" t="str">
        <f>IF($P49="","",$P49+$Q49+LOOKUP(2,1/($V$3:$V48&lt;&gt;""),$V$3:$V48))</f>
        <v/>
      </c>
      <c r="W49" s="42"/>
      <c r="X49" s="42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</row>
    <row r="50" spans="1:258" x14ac:dyDescent="0.25">
      <c r="A50" s="26">
        <f>LOOKUP(2,1/($A$3:$A49&lt;&gt;""),$A$3:$A49)+1</f>
        <v>43</v>
      </c>
      <c r="B50" s="27"/>
      <c r="C50" s="44"/>
      <c r="D50" s="28" t="str">
        <f ca="1">IFERROR(IF($E50="","",VLOOKUP($E50,'Currency Pairs'!$B$3:$D$1000,3,FALSE)),"")</f>
        <v/>
      </c>
      <c r="E50" s="43" t="str">
        <f ca="1">IFERROR(IF($D50="","",VLOOKUP($D50,'Currency Pairs'!$A$3:$B$1000,2,FALSE)),"")</f>
        <v/>
      </c>
      <c r="F50" s="44"/>
      <c r="G50" s="43"/>
      <c r="H50" s="43"/>
      <c r="I50" s="43"/>
      <c r="J50" s="45" t="str">
        <f t="shared" si="1"/>
        <v/>
      </c>
      <c r="K50" s="78"/>
      <c r="L50" s="43"/>
      <c r="M50" s="46"/>
      <c r="N50" s="47" t="str">
        <f>IF(OR($G50="",$L50=""),"",ROUND(IF($F50="Long",(L50-G50),(G50-L50)) * POWER(10, VLOOKUP($D50,'Currency Pairs'!$A:$C,3,FALSE)),0))</f>
        <v/>
      </c>
      <c r="O50" s="94" t="str">
        <f>IF($P50="","",(($P50+$Q50+$R50)/LOOKUP(2,1/($V$3:$V49&lt;&gt;""),$V$3:$V49)))</f>
        <v/>
      </c>
      <c r="P50" s="48"/>
      <c r="Q50" s="48"/>
      <c r="R50" s="48"/>
      <c r="S50" s="33" t="str">
        <f t="shared" si="2"/>
        <v/>
      </c>
      <c r="T50" s="65"/>
      <c r="U50" s="65"/>
      <c r="V50" s="32" t="str">
        <f>IF($P50="","",$P50+$Q50+LOOKUP(2,1/($V$3:$V49&lt;&gt;""),$V$3:$V49))</f>
        <v/>
      </c>
      <c r="W50" s="33"/>
      <c r="X50" s="33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</row>
    <row r="51" spans="1:258" x14ac:dyDescent="0.25">
      <c r="A51" s="35">
        <f>LOOKUP(2,1/($A$3:$A50&lt;&gt;""),$A$3:$A50)+1</f>
        <v>44</v>
      </c>
      <c r="B51" s="36"/>
      <c r="C51" s="50"/>
      <c r="D51" s="37" t="str">
        <f ca="1">IFERROR(IF($E51="","",VLOOKUP($E51,'Currency Pairs'!$B$3:$D$1000,3,FALSE)),"")</f>
        <v/>
      </c>
      <c r="E51" s="49" t="str">
        <f ca="1">IFERROR(IF($D51="","",VLOOKUP($D51,'Currency Pairs'!$A$3:$B$1000,2,FALSE)),"")</f>
        <v/>
      </c>
      <c r="F51" s="50"/>
      <c r="G51" s="49"/>
      <c r="H51" s="49"/>
      <c r="I51" s="49"/>
      <c r="J51" s="51" t="str">
        <f t="shared" si="1"/>
        <v/>
      </c>
      <c r="K51" s="79"/>
      <c r="L51" s="49"/>
      <c r="M51" s="52"/>
      <c r="N51" s="53" t="str">
        <f>IF(OR($G51="",$L51=""),"",ROUND(IF($F51="Long",(L51-G51),(G51-L51)) * POWER(10, VLOOKUP($D51,'Currency Pairs'!$A:$C,3,FALSE)),0))</f>
        <v/>
      </c>
      <c r="O51" s="99" t="str">
        <f>IF($P51="","",(($P51+$Q51+$R51)/LOOKUP(2,1/($V$3:$V50&lt;&gt;""),$V$3:$V50)))</f>
        <v/>
      </c>
      <c r="P51" s="54"/>
      <c r="Q51" s="54"/>
      <c r="R51" s="54"/>
      <c r="S51" s="42" t="str">
        <f t="shared" si="2"/>
        <v/>
      </c>
      <c r="T51" s="66"/>
      <c r="U51" s="66"/>
      <c r="V51" s="41" t="str">
        <f>IF($P51="","",$P51+$Q51+LOOKUP(2,1/($V$3:$V50&lt;&gt;""),$V$3:$V50))</f>
        <v/>
      </c>
      <c r="W51" s="42"/>
      <c r="X51" s="42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</row>
    <row r="52" spans="1:258" x14ac:dyDescent="0.25">
      <c r="A52" s="26">
        <f>LOOKUP(2,1/($A$3:$A51&lt;&gt;""),$A$3:$A51)+1</f>
        <v>45</v>
      </c>
      <c r="B52" s="27"/>
      <c r="C52" s="44"/>
      <c r="D52" s="28" t="str">
        <f ca="1">IFERROR(IF($E52="","",VLOOKUP($E52,'Currency Pairs'!$B$3:$D$1000,3,FALSE)),"")</f>
        <v/>
      </c>
      <c r="E52" s="43" t="str">
        <f ca="1">IFERROR(IF($D52="","",VLOOKUP($D52,'Currency Pairs'!$A$3:$B$1000,2,FALSE)),"")</f>
        <v/>
      </c>
      <c r="F52" s="44"/>
      <c r="G52" s="43"/>
      <c r="H52" s="43"/>
      <c r="I52" s="43"/>
      <c r="J52" s="45" t="str">
        <f t="shared" si="1"/>
        <v/>
      </c>
      <c r="K52" s="78"/>
      <c r="L52" s="43"/>
      <c r="M52" s="46"/>
      <c r="N52" s="47" t="str">
        <f>IF(OR($G52="",$L52=""),"",ROUND(IF($F52="Long",(L52-G52),(G52-L52)) * POWER(10, VLOOKUP($D52,'Currency Pairs'!$A:$C,3,FALSE)),0))</f>
        <v/>
      </c>
      <c r="O52" s="94" t="str">
        <f>IF($P52="","",(($P52+$Q52+$R52)/LOOKUP(2,1/($V$3:$V51&lt;&gt;""),$V$3:$V51)))</f>
        <v/>
      </c>
      <c r="P52" s="48"/>
      <c r="Q52" s="48"/>
      <c r="R52" s="48"/>
      <c r="S52" s="33" t="str">
        <f t="shared" si="2"/>
        <v/>
      </c>
      <c r="T52" s="65"/>
      <c r="U52" s="65"/>
      <c r="V52" s="32" t="str">
        <f>IF($P52="","",$P52+$Q52+LOOKUP(2,1/($V$3:$V51&lt;&gt;""),$V$3:$V51))</f>
        <v/>
      </c>
      <c r="W52" s="33"/>
      <c r="X52" s="33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</row>
    <row r="53" spans="1:258" x14ac:dyDescent="0.25">
      <c r="A53" s="35">
        <f>LOOKUP(2,1/($A$3:$A52&lt;&gt;""),$A$3:$A52)+1</f>
        <v>46</v>
      </c>
      <c r="B53" s="36"/>
      <c r="C53" s="50"/>
      <c r="D53" s="37" t="str">
        <f ca="1">IFERROR(IF($E53="","",VLOOKUP($E53,'Currency Pairs'!$B$3:$D$1000,3,FALSE)),"")</f>
        <v/>
      </c>
      <c r="E53" s="49" t="str">
        <f ca="1">IFERROR(IF($D53="","",VLOOKUP($D53,'Currency Pairs'!$A$3:$B$1000,2,FALSE)),"")</f>
        <v/>
      </c>
      <c r="F53" s="50"/>
      <c r="G53" s="49"/>
      <c r="H53" s="49"/>
      <c r="I53" s="49"/>
      <c r="J53" s="51" t="str">
        <f t="shared" si="1"/>
        <v/>
      </c>
      <c r="K53" s="79"/>
      <c r="L53" s="49"/>
      <c r="M53" s="52"/>
      <c r="N53" s="53" t="str">
        <f>IF(OR($G53="",$L53=""),"",ROUND(IF($F53="Long",(L53-G53),(G53-L53)) * POWER(10, VLOOKUP($D53,'Currency Pairs'!$A:$C,3,FALSE)),0))</f>
        <v/>
      </c>
      <c r="O53" s="99" t="str">
        <f>IF($P53="","",(($P53+$Q53+$R53)/LOOKUP(2,1/($V$3:$V52&lt;&gt;""),$V$3:$V52)))</f>
        <v/>
      </c>
      <c r="P53" s="54"/>
      <c r="Q53" s="54"/>
      <c r="R53" s="54"/>
      <c r="S53" s="42" t="str">
        <f t="shared" si="2"/>
        <v/>
      </c>
      <c r="T53" s="66"/>
      <c r="U53" s="66"/>
      <c r="V53" s="41" t="str">
        <f>IF($P53="","",$P53+$Q53+LOOKUP(2,1/($V$3:$V52&lt;&gt;""),$V$3:$V52))</f>
        <v/>
      </c>
      <c r="W53" s="42"/>
      <c r="X53" s="42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</row>
    <row r="54" spans="1:258" x14ac:dyDescent="0.25">
      <c r="A54" s="26">
        <f>LOOKUP(2,1/($A$3:$A53&lt;&gt;""),$A$3:$A53)+1</f>
        <v>47</v>
      </c>
      <c r="B54" s="27"/>
      <c r="C54" s="44"/>
      <c r="D54" s="28" t="str">
        <f ca="1">IFERROR(IF($E54="","",VLOOKUP($E54,'Currency Pairs'!$B$3:$D$1000,3,FALSE)),"")</f>
        <v/>
      </c>
      <c r="E54" s="43" t="str">
        <f ca="1">IFERROR(IF($D54="","",VLOOKUP($D54,'Currency Pairs'!$A$3:$B$1000,2,FALSE)),"")</f>
        <v/>
      </c>
      <c r="F54" s="44"/>
      <c r="G54" s="43"/>
      <c r="H54" s="43"/>
      <c r="I54" s="43"/>
      <c r="J54" s="45" t="str">
        <f t="shared" si="1"/>
        <v/>
      </c>
      <c r="K54" s="78"/>
      <c r="L54" s="43"/>
      <c r="M54" s="46"/>
      <c r="N54" s="47" t="str">
        <f>IF(OR($G54="",$L54=""),"",ROUND(IF($F54="Long",(L54-G54),(G54-L54)) * POWER(10, VLOOKUP($D54,'Currency Pairs'!$A:$C,3,FALSE)),0))</f>
        <v/>
      </c>
      <c r="O54" s="94" t="str">
        <f>IF($P54="","",(($P54+$Q54+$R54)/LOOKUP(2,1/($V$3:$V53&lt;&gt;""),$V$3:$V53)))</f>
        <v/>
      </c>
      <c r="P54" s="48"/>
      <c r="Q54" s="48"/>
      <c r="R54" s="48"/>
      <c r="S54" s="33" t="str">
        <f t="shared" si="2"/>
        <v/>
      </c>
      <c r="T54" s="65"/>
      <c r="U54" s="65"/>
      <c r="V54" s="32" t="str">
        <f>IF($P54="","",$P54+$Q54+LOOKUP(2,1/($V$3:$V53&lt;&gt;""),$V$3:$V53))</f>
        <v/>
      </c>
      <c r="W54" s="33"/>
      <c r="X54" s="33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</row>
    <row r="55" spans="1:258" x14ac:dyDescent="0.25">
      <c r="A55" s="35">
        <f>LOOKUP(2,1/($A$3:$A54&lt;&gt;""),$A$3:$A54)+1</f>
        <v>48</v>
      </c>
      <c r="B55" s="36"/>
      <c r="C55" s="50"/>
      <c r="D55" s="37" t="str">
        <f ca="1">IFERROR(IF($E55="","",VLOOKUP($E55,'Currency Pairs'!$B$3:$D$1000,3,FALSE)),"")</f>
        <v/>
      </c>
      <c r="E55" s="49" t="str">
        <f ca="1">IFERROR(IF($D55="","",VLOOKUP($D55,'Currency Pairs'!$A$3:$B$1000,2,FALSE)),"")</f>
        <v/>
      </c>
      <c r="F55" s="50"/>
      <c r="G55" s="49"/>
      <c r="H55" s="49"/>
      <c r="I55" s="49"/>
      <c r="J55" s="51" t="str">
        <f t="shared" si="1"/>
        <v/>
      </c>
      <c r="K55" s="79"/>
      <c r="L55" s="49"/>
      <c r="M55" s="52"/>
      <c r="N55" s="53" t="str">
        <f>IF(OR($G55="",$L55=""),"",ROUND(IF($F55="Long",(L55-G55),(G55-L55)) * POWER(10, VLOOKUP($D55,'Currency Pairs'!$A:$C,3,FALSE)),0))</f>
        <v/>
      </c>
      <c r="O55" s="99" t="str">
        <f>IF($P55="","",(($P55+$Q55+$R55)/LOOKUP(2,1/($V$3:$V54&lt;&gt;""),$V$3:$V54)))</f>
        <v/>
      </c>
      <c r="P55" s="54"/>
      <c r="Q55" s="54"/>
      <c r="R55" s="54"/>
      <c r="S55" s="42" t="str">
        <f t="shared" si="2"/>
        <v/>
      </c>
      <c r="T55" s="66"/>
      <c r="U55" s="66"/>
      <c r="V55" s="41" t="str">
        <f>IF($P55="","",$P55+$Q55+LOOKUP(2,1/($V$3:$V54&lt;&gt;""),$V$3:$V54))</f>
        <v/>
      </c>
      <c r="W55" s="42"/>
      <c r="X55" s="42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</row>
    <row r="56" spans="1:258" x14ac:dyDescent="0.25">
      <c r="A56" s="26">
        <f>LOOKUP(2,1/($A$3:$A55&lt;&gt;""),$A$3:$A55)+1</f>
        <v>49</v>
      </c>
      <c r="B56" s="27"/>
      <c r="C56" s="44"/>
      <c r="D56" s="28" t="str">
        <f ca="1">IFERROR(IF($E56="","",VLOOKUP($E56,'Currency Pairs'!$B$3:$D$1000,3,FALSE)),"")</f>
        <v/>
      </c>
      <c r="E56" s="43" t="str">
        <f ca="1">IFERROR(IF($D56="","",VLOOKUP($D56,'Currency Pairs'!$A$3:$B$1000,2,FALSE)),"")</f>
        <v/>
      </c>
      <c r="F56" s="44"/>
      <c r="G56" s="43"/>
      <c r="H56" s="43"/>
      <c r="I56" s="43"/>
      <c r="J56" s="45" t="str">
        <f t="shared" si="1"/>
        <v/>
      </c>
      <c r="K56" s="78"/>
      <c r="L56" s="43"/>
      <c r="M56" s="46"/>
      <c r="N56" s="47" t="str">
        <f>IF(OR($G56="",$L56=""),"",ROUND(IF($F56="Long",(L56-G56),(G56-L56)) * POWER(10, VLOOKUP($D56,'Currency Pairs'!$A:$C,3,FALSE)),0))</f>
        <v/>
      </c>
      <c r="O56" s="94" t="str">
        <f>IF($P56="","",(($P56+$Q56+$R56)/LOOKUP(2,1/($V$3:$V55&lt;&gt;""),$V$3:$V55)))</f>
        <v/>
      </c>
      <c r="P56" s="48"/>
      <c r="Q56" s="48"/>
      <c r="R56" s="48"/>
      <c r="S56" s="33" t="str">
        <f t="shared" si="2"/>
        <v/>
      </c>
      <c r="T56" s="65"/>
      <c r="U56" s="65"/>
      <c r="V56" s="32" t="str">
        <f>IF($P56="","",$P56+$Q56+LOOKUP(2,1/($V$3:$V55&lt;&gt;""),$V$3:$V55))</f>
        <v/>
      </c>
      <c r="W56" s="33"/>
      <c r="X56" s="33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</row>
    <row r="57" spans="1:258" x14ac:dyDescent="0.25">
      <c r="A57" s="35">
        <f>LOOKUP(2,1/($A$3:$A56&lt;&gt;""),$A$3:$A56)+1</f>
        <v>50</v>
      </c>
      <c r="B57" s="36"/>
      <c r="C57" s="50"/>
      <c r="D57" s="37" t="str">
        <f ca="1">IFERROR(IF($E57="","",VLOOKUP($E57,'Currency Pairs'!$B$3:$D$1000,3,FALSE)),"")</f>
        <v/>
      </c>
      <c r="E57" s="49" t="str">
        <f ca="1">IFERROR(IF($D57="","",VLOOKUP($D57,'Currency Pairs'!$A$3:$B$1000,2,FALSE)),"")</f>
        <v/>
      </c>
      <c r="F57" s="50"/>
      <c r="G57" s="49"/>
      <c r="H57" s="49"/>
      <c r="I57" s="49"/>
      <c r="J57" s="51" t="str">
        <f t="shared" si="1"/>
        <v/>
      </c>
      <c r="K57" s="79"/>
      <c r="L57" s="49"/>
      <c r="M57" s="52"/>
      <c r="N57" s="53" t="str">
        <f>IF(OR($G57="",$L57=""),"",ROUND(IF($F57="Long",(L57-G57),(G57-L57)) * POWER(10, VLOOKUP($D57,'Currency Pairs'!$A:$C,3,FALSE)),0))</f>
        <v/>
      </c>
      <c r="O57" s="99" t="str">
        <f>IF($P57="","",(($P57+$Q57+$R57)/LOOKUP(2,1/($V$3:$V56&lt;&gt;""),$V$3:$V56)))</f>
        <v/>
      </c>
      <c r="P57" s="54"/>
      <c r="Q57" s="54"/>
      <c r="R57" s="54"/>
      <c r="S57" s="42" t="str">
        <f t="shared" si="2"/>
        <v/>
      </c>
      <c r="T57" s="66"/>
      <c r="U57" s="66"/>
      <c r="V57" s="41" t="str">
        <f>IF($P57="","",$P57+$Q57+LOOKUP(2,1/($V$3:$V56&lt;&gt;""),$V$3:$V56))</f>
        <v/>
      </c>
      <c r="W57" s="42"/>
      <c r="X57" s="42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</row>
    <row r="58" spans="1:258" x14ac:dyDescent="0.25">
      <c r="A58" s="26">
        <f>LOOKUP(2,1/($A$3:$A57&lt;&gt;""),$A$3:$A57)+1</f>
        <v>51</v>
      </c>
      <c r="B58" s="27"/>
      <c r="C58" s="44"/>
      <c r="D58" s="28" t="str">
        <f ca="1">IFERROR(IF($E58="","",VLOOKUP($E58,'Currency Pairs'!$B$3:$D$1000,3,FALSE)),"")</f>
        <v/>
      </c>
      <c r="E58" s="43" t="str">
        <f ca="1">IFERROR(IF($D58="","",VLOOKUP($D58,'Currency Pairs'!$A$3:$B$1000,2,FALSE)),"")</f>
        <v/>
      </c>
      <c r="F58" s="44"/>
      <c r="G58" s="43"/>
      <c r="H58" s="43"/>
      <c r="I58" s="43"/>
      <c r="J58" s="45" t="str">
        <f t="shared" si="1"/>
        <v/>
      </c>
      <c r="K58" s="78"/>
      <c r="L58" s="43"/>
      <c r="M58" s="46"/>
      <c r="N58" s="47" t="str">
        <f>IF(OR($G58="",$L58=""),"",ROUND(IF($F58="Long",(L58-G58),(G58-L58)) * POWER(10, VLOOKUP($D58,'Currency Pairs'!$A:$C,3,FALSE)),0))</f>
        <v/>
      </c>
      <c r="O58" s="94" t="str">
        <f>IF($P58="","",(($P58+$Q58+$R58)/LOOKUP(2,1/($V$3:$V57&lt;&gt;""),$V$3:$V57)))</f>
        <v/>
      </c>
      <c r="P58" s="48"/>
      <c r="Q58" s="48"/>
      <c r="R58" s="48"/>
      <c r="S58" s="33" t="str">
        <f t="shared" si="2"/>
        <v/>
      </c>
      <c r="T58" s="65"/>
      <c r="U58" s="65"/>
      <c r="V58" s="32" t="str">
        <f>IF($P58="","",$P58+$Q58+LOOKUP(2,1/($V$3:$V57&lt;&gt;""),$V$3:$V57))</f>
        <v/>
      </c>
      <c r="W58" s="33"/>
      <c r="X58" s="33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</row>
    <row r="59" spans="1:258" x14ac:dyDescent="0.25">
      <c r="A59" s="35">
        <f>LOOKUP(2,1/($A$3:$A58&lt;&gt;""),$A$3:$A58)+1</f>
        <v>52</v>
      </c>
      <c r="B59" s="36"/>
      <c r="C59" s="50"/>
      <c r="D59" s="37" t="str">
        <f ca="1">IFERROR(IF($E59="","",VLOOKUP($E59,'Currency Pairs'!$B$3:$D$1000,3,FALSE)),"")</f>
        <v/>
      </c>
      <c r="E59" s="49" t="str">
        <f ca="1">IFERROR(IF($D59="","",VLOOKUP($D59,'Currency Pairs'!$A$3:$B$1000,2,FALSE)),"")</f>
        <v/>
      </c>
      <c r="F59" s="50"/>
      <c r="G59" s="49"/>
      <c r="H59" s="49"/>
      <c r="I59" s="49"/>
      <c r="J59" s="51" t="str">
        <f t="shared" si="1"/>
        <v/>
      </c>
      <c r="K59" s="79"/>
      <c r="L59" s="49"/>
      <c r="M59" s="52"/>
      <c r="N59" s="53" t="str">
        <f>IF(OR($G59="",$L59=""),"",ROUND(IF($F59="Long",(L59-G59),(G59-L59)) * POWER(10, VLOOKUP($D59,'Currency Pairs'!$A:$C,3,FALSE)),0))</f>
        <v/>
      </c>
      <c r="O59" s="99" t="str">
        <f>IF($P59="","",(($P59+$Q59+$R59)/LOOKUP(2,1/($V$3:$V58&lt;&gt;""),$V$3:$V58)))</f>
        <v/>
      </c>
      <c r="P59" s="54"/>
      <c r="Q59" s="54"/>
      <c r="R59" s="54"/>
      <c r="S59" s="42" t="str">
        <f t="shared" si="2"/>
        <v/>
      </c>
      <c r="T59" s="66"/>
      <c r="U59" s="66"/>
      <c r="V59" s="41" t="str">
        <f>IF($P59="","",$P59+$Q59+LOOKUP(2,1/($V$3:$V58&lt;&gt;""),$V$3:$V58))</f>
        <v/>
      </c>
      <c r="W59" s="42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</row>
    <row r="60" spans="1:258" x14ac:dyDescent="0.25">
      <c r="A60" s="26">
        <f>LOOKUP(2,1/($A$3:$A59&lt;&gt;""),$A$3:$A59)+1</f>
        <v>53</v>
      </c>
      <c r="B60" s="27"/>
      <c r="C60" s="44"/>
      <c r="D60" s="28" t="str">
        <f ca="1">IFERROR(IF($E60="","",VLOOKUP($E60,'Currency Pairs'!$B$3:$D$1000,3,FALSE)),"")</f>
        <v/>
      </c>
      <c r="E60" s="43" t="str">
        <f ca="1">IFERROR(IF($D60="","",VLOOKUP($D60,'Currency Pairs'!$A$3:$B$1000,2,FALSE)),"")</f>
        <v/>
      </c>
      <c r="F60" s="44"/>
      <c r="G60" s="43"/>
      <c r="H60" s="43"/>
      <c r="I60" s="43"/>
      <c r="J60" s="45" t="str">
        <f t="shared" si="1"/>
        <v/>
      </c>
      <c r="K60" s="78"/>
      <c r="L60" s="43"/>
      <c r="M60" s="46"/>
      <c r="N60" s="47" t="str">
        <f>IF(OR($G60="",$L60=""),"",ROUND(IF($F60="Long",(L60-G60),(G60-L60)) * POWER(10, VLOOKUP($D60,'Currency Pairs'!$A:$C,3,FALSE)),0))</f>
        <v/>
      </c>
      <c r="O60" s="94" t="str">
        <f>IF($P60="","",(($P60+$Q60+$R60)/LOOKUP(2,1/($V$3:$V59&lt;&gt;""),$V$3:$V59)))</f>
        <v/>
      </c>
      <c r="P60" s="48"/>
      <c r="Q60" s="48"/>
      <c r="R60" s="48"/>
      <c r="S60" s="33" t="str">
        <f t="shared" si="2"/>
        <v/>
      </c>
      <c r="T60" s="65"/>
      <c r="U60" s="65"/>
      <c r="V60" s="32" t="str">
        <f>IF($P60="","",$P60+$Q60+LOOKUP(2,1/($V$3:$V59&lt;&gt;""),$V$3:$V59))</f>
        <v/>
      </c>
      <c r="W60" s="33"/>
      <c r="X60" s="33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</row>
    <row r="61" spans="1:258" x14ac:dyDescent="0.25">
      <c r="A61" s="35">
        <f>LOOKUP(2,1/($A$3:$A60&lt;&gt;""),$A$3:$A60)+1</f>
        <v>54</v>
      </c>
      <c r="B61" s="36"/>
      <c r="C61" s="50"/>
      <c r="D61" s="37" t="str">
        <f ca="1">IFERROR(IF($E61="","",VLOOKUP($E61,'Currency Pairs'!$B$3:$D$1000,3,FALSE)),"")</f>
        <v/>
      </c>
      <c r="E61" s="49" t="str">
        <f ca="1">IFERROR(IF($D61="","",VLOOKUP($D61,'Currency Pairs'!$A$3:$B$1000,2,FALSE)),"")</f>
        <v/>
      </c>
      <c r="F61" s="50"/>
      <c r="G61" s="49"/>
      <c r="H61" s="49"/>
      <c r="I61" s="49"/>
      <c r="J61" s="51" t="str">
        <f t="shared" si="1"/>
        <v/>
      </c>
      <c r="K61" s="79"/>
      <c r="L61" s="49"/>
      <c r="M61" s="52"/>
      <c r="N61" s="53" t="str">
        <f>IF(OR($G61="",$L61=""),"",ROUND(IF($F61="Long",(L61-G61),(G61-L61)) * POWER(10, VLOOKUP($D61,'Currency Pairs'!$A:$C,3,FALSE)),0))</f>
        <v/>
      </c>
      <c r="O61" s="99" t="str">
        <f>IF($P61="","",(($P61+$Q61+$R61)/LOOKUP(2,1/($V$3:$V60&lt;&gt;""),$V$3:$V60)))</f>
        <v/>
      </c>
      <c r="P61" s="54"/>
      <c r="Q61" s="54"/>
      <c r="R61" s="54"/>
      <c r="S61" s="42" t="str">
        <f t="shared" si="2"/>
        <v/>
      </c>
      <c r="T61" s="66"/>
      <c r="U61" s="66"/>
      <c r="V61" s="41" t="str">
        <f>IF($P61="","",$P61+$Q61+LOOKUP(2,1/($V$3:$V60&lt;&gt;""),$V$3:$V60))</f>
        <v/>
      </c>
      <c r="W61" s="42"/>
      <c r="X61" s="42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</row>
    <row r="62" spans="1:258" x14ac:dyDescent="0.25">
      <c r="A62" s="26">
        <f>LOOKUP(2,1/($A$3:$A61&lt;&gt;""),$A$3:$A61)+1</f>
        <v>55</v>
      </c>
      <c r="B62" s="27"/>
      <c r="C62" s="44"/>
      <c r="D62" s="28" t="str">
        <f ca="1">IFERROR(IF($E62="","",VLOOKUP($E62,'Currency Pairs'!$B$3:$D$1000,3,FALSE)),"")</f>
        <v/>
      </c>
      <c r="E62" s="43" t="str">
        <f ca="1">IFERROR(IF($D62="","",VLOOKUP($D62,'Currency Pairs'!$A$3:$B$1000,2,FALSE)),"")</f>
        <v/>
      </c>
      <c r="F62" s="44"/>
      <c r="G62" s="43"/>
      <c r="H62" s="43"/>
      <c r="I62" s="43"/>
      <c r="J62" s="45" t="str">
        <f t="shared" si="1"/>
        <v/>
      </c>
      <c r="K62" s="78"/>
      <c r="L62" s="43"/>
      <c r="M62" s="46"/>
      <c r="N62" s="47" t="str">
        <f>IF(OR($G62="",$L62=""),"",ROUND(IF($F62="Long",(L62-G62),(G62-L62)) * POWER(10, VLOOKUP($D62,'Currency Pairs'!$A:$C,3,FALSE)),0))</f>
        <v/>
      </c>
      <c r="O62" s="94" t="str">
        <f>IF($P62="","",(($P62+$Q62+$R62)/LOOKUP(2,1/($V$3:$V61&lt;&gt;""),$V$3:$V61)))</f>
        <v/>
      </c>
      <c r="P62" s="48"/>
      <c r="Q62" s="48"/>
      <c r="R62" s="48"/>
      <c r="S62" s="33" t="str">
        <f t="shared" si="2"/>
        <v/>
      </c>
      <c r="T62" s="65"/>
      <c r="U62" s="65"/>
      <c r="V62" s="32" t="str">
        <f>IF($P62="","",$P62+$Q62+LOOKUP(2,1/($V$3:$V61&lt;&gt;""),$V$3:$V61))</f>
        <v/>
      </c>
      <c r="W62" s="33"/>
      <c r="X62" s="33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</row>
    <row r="63" spans="1:258" x14ac:dyDescent="0.25">
      <c r="A63" s="35">
        <f>LOOKUP(2,1/($A$3:$A62&lt;&gt;""),$A$3:$A62)+1</f>
        <v>56</v>
      </c>
      <c r="B63" s="36"/>
      <c r="C63" s="50"/>
      <c r="D63" s="37" t="str">
        <f ca="1">IFERROR(IF($E63="","",VLOOKUP($E63,'Currency Pairs'!$B$3:$D$1000,3,FALSE)),"")</f>
        <v/>
      </c>
      <c r="E63" s="49" t="str">
        <f ca="1">IFERROR(IF($D63="","",VLOOKUP($D63,'Currency Pairs'!$A$3:$B$1000,2,FALSE)),"")</f>
        <v/>
      </c>
      <c r="F63" s="50"/>
      <c r="G63" s="49"/>
      <c r="H63" s="49"/>
      <c r="I63" s="49"/>
      <c r="J63" s="51" t="str">
        <f t="shared" si="1"/>
        <v/>
      </c>
      <c r="K63" s="79"/>
      <c r="L63" s="49"/>
      <c r="M63" s="52"/>
      <c r="N63" s="53" t="str">
        <f>IF(OR($G63="",$L63=""),"",ROUND(IF($F63="Long",(L63-G63),(G63-L63)) * POWER(10, VLOOKUP($D63,'Currency Pairs'!$A:$C,3,FALSE)),0))</f>
        <v/>
      </c>
      <c r="O63" s="99" t="str">
        <f>IF($P63="","",(($P63+$Q63+$R63)/LOOKUP(2,1/($V$3:$V62&lt;&gt;""),$V$3:$V62)))</f>
        <v/>
      </c>
      <c r="P63" s="54"/>
      <c r="Q63" s="54"/>
      <c r="R63" s="54"/>
      <c r="S63" s="42" t="str">
        <f t="shared" si="2"/>
        <v/>
      </c>
      <c r="T63" s="66"/>
      <c r="U63" s="66"/>
      <c r="V63" s="41" t="str">
        <f>IF($P63="","",$P63+$Q63+LOOKUP(2,1/($V$3:$V62&lt;&gt;""),$V$3:$V62))</f>
        <v/>
      </c>
      <c r="W63" s="42"/>
      <c r="X63" s="42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</row>
    <row r="64" spans="1:258" x14ac:dyDescent="0.25">
      <c r="A64" s="26">
        <f>LOOKUP(2,1/($A$3:$A63&lt;&gt;""),$A$3:$A63)+1</f>
        <v>57</v>
      </c>
      <c r="B64" s="27"/>
      <c r="C64" s="44"/>
      <c r="D64" s="28" t="str">
        <f ca="1">IFERROR(IF($E64="","",VLOOKUP($E64,'Currency Pairs'!$B$3:$D$1000,3,FALSE)),"")</f>
        <v/>
      </c>
      <c r="E64" s="43" t="str">
        <f ca="1">IFERROR(IF($D64="","",VLOOKUP($D64,'Currency Pairs'!$A$3:$B$1000,2,FALSE)),"")</f>
        <v/>
      </c>
      <c r="F64" s="44"/>
      <c r="G64" s="43"/>
      <c r="H64" s="43"/>
      <c r="I64" s="43"/>
      <c r="J64" s="45" t="str">
        <f t="shared" si="1"/>
        <v/>
      </c>
      <c r="K64" s="78"/>
      <c r="L64" s="43"/>
      <c r="M64" s="46"/>
      <c r="N64" s="47" t="str">
        <f>IF(OR($G64="",$L64=""),"",ROUND(IF($F64="Long",(L64-G64),(G64-L64)) * POWER(10, VLOOKUP($D64,'Currency Pairs'!$A:$C,3,FALSE)),0))</f>
        <v/>
      </c>
      <c r="O64" s="94" t="str">
        <f>IF($P64="","",(($P64+$Q64+$R64)/LOOKUP(2,1/($V$3:$V63&lt;&gt;""),$V$3:$V63)))</f>
        <v/>
      </c>
      <c r="P64" s="48"/>
      <c r="Q64" s="48"/>
      <c r="R64" s="48"/>
      <c r="S64" s="33" t="str">
        <f t="shared" si="2"/>
        <v/>
      </c>
      <c r="T64" s="65"/>
      <c r="U64" s="65"/>
      <c r="V64" s="32" t="str">
        <f>IF($P64="","",$P64+$Q64+LOOKUP(2,1/($V$3:$V63&lt;&gt;""),$V$3:$V63))</f>
        <v/>
      </c>
      <c r="W64" s="33"/>
      <c r="X64" s="33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</row>
    <row r="65" spans="1:258" x14ac:dyDescent="0.25">
      <c r="A65" s="35">
        <f>LOOKUP(2,1/($A$3:$A64&lt;&gt;""),$A$3:$A64)+1</f>
        <v>58</v>
      </c>
      <c r="B65" s="36"/>
      <c r="C65" s="50"/>
      <c r="D65" s="37" t="str">
        <f ca="1">IFERROR(IF($E65="","",VLOOKUP($E65,'Currency Pairs'!$B$3:$D$1000,3,FALSE)),"")</f>
        <v/>
      </c>
      <c r="E65" s="49" t="str">
        <f ca="1">IFERROR(IF($D65="","",VLOOKUP($D65,'Currency Pairs'!$A$3:$B$1000,2,FALSE)),"")</f>
        <v/>
      </c>
      <c r="F65" s="50"/>
      <c r="G65" s="49"/>
      <c r="H65" s="49"/>
      <c r="I65" s="49"/>
      <c r="J65" s="51" t="str">
        <f t="shared" si="1"/>
        <v/>
      </c>
      <c r="K65" s="79"/>
      <c r="L65" s="49"/>
      <c r="M65" s="52"/>
      <c r="N65" s="53" t="str">
        <f>IF(OR($G65="",$L65=""),"",ROUND(IF($F65="Long",(L65-G65),(G65-L65)) * POWER(10, VLOOKUP($D65,'Currency Pairs'!$A:$C,3,FALSE)),0))</f>
        <v/>
      </c>
      <c r="O65" s="99" t="str">
        <f>IF($P65="","",(($P65+$Q65+$R65)/LOOKUP(2,1/($V$3:$V64&lt;&gt;""),$V$3:$V64)))</f>
        <v/>
      </c>
      <c r="P65" s="54"/>
      <c r="Q65" s="54"/>
      <c r="R65" s="54"/>
      <c r="S65" s="42" t="str">
        <f t="shared" si="2"/>
        <v/>
      </c>
      <c r="T65" s="66"/>
      <c r="U65" s="66"/>
      <c r="V65" s="41" t="str">
        <f>IF($P65="","",$P65+$Q65+LOOKUP(2,1/($V$3:$V64&lt;&gt;""),$V$3:$V64))</f>
        <v/>
      </c>
      <c r="W65" s="42"/>
      <c r="X65" s="42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</row>
    <row r="66" spans="1:258" x14ac:dyDescent="0.25">
      <c r="A66" s="26">
        <f>LOOKUP(2,1/($A$3:$A65&lt;&gt;""),$A$3:$A65)+1</f>
        <v>59</v>
      </c>
      <c r="B66" s="27"/>
      <c r="C66" s="44"/>
      <c r="D66" s="28" t="str">
        <f ca="1">IFERROR(IF($E66="","",VLOOKUP($E66,'Currency Pairs'!$B$3:$D$1000,3,FALSE)),"")</f>
        <v/>
      </c>
      <c r="E66" s="43" t="str">
        <f ca="1">IFERROR(IF($D66="","",VLOOKUP($D66,'Currency Pairs'!$A$3:$B$1000,2,FALSE)),"")</f>
        <v/>
      </c>
      <c r="F66" s="44"/>
      <c r="G66" s="43"/>
      <c r="H66" s="43"/>
      <c r="I66" s="43"/>
      <c r="J66" s="45" t="str">
        <f t="shared" si="1"/>
        <v/>
      </c>
      <c r="K66" s="78"/>
      <c r="L66" s="43"/>
      <c r="M66" s="46"/>
      <c r="N66" s="47" t="str">
        <f>IF(OR($G66="",$L66=""),"",ROUND(IF($F66="Long",(L66-G66),(G66-L66)) * POWER(10, VLOOKUP($D66,'Currency Pairs'!$A:$C,3,FALSE)),0))</f>
        <v/>
      </c>
      <c r="O66" s="94" t="str">
        <f>IF($P66="","",(($P66+$Q66+$R66)/LOOKUP(2,1/($V$3:$V65&lt;&gt;""),$V$3:$V65)))</f>
        <v/>
      </c>
      <c r="P66" s="48"/>
      <c r="Q66" s="48"/>
      <c r="R66" s="48"/>
      <c r="S66" s="33" t="str">
        <f t="shared" si="2"/>
        <v/>
      </c>
      <c r="T66" s="65"/>
      <c r="U66" s="65"/>
      <c r="V66" s="32" t="str">
        <f>IF($P66="","",$P66+$Q66+LOOKUP(2,1/($V$3:$V65&lt;&gt;""),$V$3:$V65))</f>
        <v/>
      </c>
      <c r="W66" s="33"/>
      <c r="X66" s="33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</row>
    <row r="67" spans="1:258" x14ac:dyDescent="0.25">
      <c r="A67" s="35">
        <f>LOOKUP(2,1/($A$3:$A66&lt;&gt;""),$A$3:$A66)+1</f>
        <v>60</v>
      </c>
      <c r="B67" s="36"/>
      <c r="C67" s="50"/>
      <c r="D67" s="37" t="str">
        <f ca="1">IFERROR(IF($E67="","",VLOOKUP($E67,'Currency Pairs'!$B$3:$D$1000,3,FALSE)),"")</f>
        <v/>
      </c>
      <c r="E67" s="49" t="str">
        <f ca="1">IFERROR(IF($D67="","",VLOOKUP($D67,'Currency Pairs'!$A$3:$B$1000,2,FALSE)),"")</f>
        <v/>
      </c>
      <c r="F67" s="50"/>
      <c r="G67" s="49"/>
      <c r="H67" s="49"/>
      <c r="I67" s="49"/>
      <c r="J67" s="51" t="str">
        <f t="shared" si="1"/>
        <v/>
      </c>
      <c r="K67" s="79"/>
      <c r="L67" s="49"/>
      <c r="M67" s="52"/>
      <c r="N67" s="53" t="str">
        <f>IF(OR($G67="",$L67=""),"",ROUND(IF($F67="Long",(L67-G67),(G67-L67)) * POWER(10, VLOOKUP($D67,'Currency Pairs'!$A:$C,3,FALSE)),0))</f>
        <v/>
      </c>
      <c r="O67" s="99" t="str">
        <f>IF($P67="","",(($P67+$Q67+$R67)/LOOKUP(2,1/($V$3:$V66&lt;&gt;""),$V$3:$V66)))</f>
        <v/>
      </c>
      <c r="P67" s="54"/>
      <c r="Q67" s="54"/>
      <c r="R67" s="54"/>
      <c r="S67" s="42" t="str">
        <f t="shared" si="2"/>
        <v/>
      </c>
      <c r="T67" s="66"/>
      <c r="U67" s="66"/>
      <c r="V67" s="41" t="str">
        <f>IF($P67="","",$P67+$Q67+LOOKUP(2,1/($V$3:$V66&lt;&gt;""),$V$3:$V66))</f>
        <v/>
      </c>
      <c r="W67" s="42"/>
      <c r="X67" s="42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</row>
    <row r="68" spans="1:258" x14ac:dyDescent="0.25">
      <c r="A68" s="26">
        <f>LOOKUP(2,1/($A$3:$A67&lt;&gt;""),$A$3:$A67)+1</f>
        <v>61</v>
      </c>
      <c r="B68" s="27"/>
      <c r="C68" s="44"/>
      <c r="D68" s="28" t="str">
        <f ca="1">IFERROR(IF($E68="","",VLOOKUP($E68,'Currency Pairs'!$B$3:$D$1000,3,FALSE)),"")</f>
        <v/>
      </c>
      <c r="E68" s="43" t="str">
        <f ca="1">IFERROR(IF($D68="","",VLOOKUP($D68,'Currency Pairs'!$A$3:$B$1000,2,FALSE)),"")</f>
        <v/>
      </c>
      <c r="F68" s="44"/>
      <c r="G68" s="43"/>
      <c r="H68" s="43"/>
      <c r="I68" s="43"/>
      <c r="J68" s="45" t="str">
        <f t="shared" si="1"/>
        <v/>
      </c>
      <c r="K68" s="78"/>
      <c r="L68" s="43"/>
      <c r="M68" s="46"/>
      <c r="N68" s="47" t="str">
        <f>IF(OR($G68="",$L68=""),"",ROUND(IF($F68="Long",(L68-G68),(G68-L68)) * POWER(10, VLOOKUP($D68,'Currency Pairs'!$A:$C,3,FALSE)),0))</f>
        <v/>
      </c>
      <c r="O68" s="94" t="str">
        <f>IF($P68="","",(($P68+$Q68+$R68)/LOOKUP(2,1/($V$3:$V67&lt;&gt;""),$V$3:$V67)))</f>
        <v/>
      </c>
      <c r="P68" s="48"/>
      <c r="Q68" s="48"/>
      <c r="R68" s="48"/>
      <c r="S68" s="33" t="str">
        <f t="shared" si="2"/>
        <v/>
      </c>
      <c r="T68" s="65"/>
      <c r="U68" s="65"/>
      <c r="V68" s="32" t="str">
        <f>IF($P68="","",$P68+$Q68+LOOKUP(2,1/($V$3:$V67&lt;&gt;""),$V$3:$V67))</f>
        <v/>
      </c>
      <c r="W68" s="33"/>
      <c r="X68" s="33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</row>
    <row r="69" spans="1:258" x14ac:dyDescent="0.25">
      <c r="A69" s="35">
        <f>LOOKUP(2,1/($A$3:$A68&lt;&gt;""),$A$3:$A68)+1</f>
        <v>62</v>
      </c>
      <c r="B69" s="36"/>
      <c r="C69" s="50"/>
      <c r="D69" s="37" t="str">
        <f ca="1">IFERROR(IF($E69="","",VLOOKUP($E69,'Currency Pairs'!$B$3:$D$1000,3,FALSE)),"")</f>
        <v/>
      </c>
      <c r="E69" s="49" t="str">
        <f ca="1">IFERROR(IF($D69="","",VLOOKUP($D69,'Currency Pairs'!$A$3:$B$1000,2,FALSE)),"")</f>
        <v/>
      </c>
      <c r="F69" s="50"/>
      <c r="G69" s="49"/>
      <c r="H69" s="49"/>
      <c r="I69" s="49"/>
      <c r="J69" s="51" t="str">
        <f t="shared" si="1"/>
        <v/>
      </c>
      <c r="K69" s="79"/>
      <c r="L69" s="49"/>
      <c r="M69" s="52"/>
      <c r="N69" s="53" t="str">
        <f>IF(OR($G69="",$L69=""),"",ROUND(IF($F69="Long",(L69-G69),(G69-L69)) * POWER(10, VLOOKUP($D69,'Currency Pairs'!$A:$C,3,FALSE)),0))</f>
        <v/>
      </c>
      <c r="O69" s="99" t="str">
        <f>IF($P69="","",(($P69+$Q69+$R69)/LOOKUP(2,1/($V$3:$V68&lt;&gt;""),$V$3:$V68)))</f>
        <v/>
      </c>
      <c r="P69" s="54"/>
      <c r="Q69" s="54"/>
      <c r="R69" s="54"/>
      <c r="S69" s="42" t="str">
        <f t="shared" si="2"/>
        <v/>
      </c>
      <c r="T69" s="66"/>
      <c r="U69" s="66"/>
      <c r="V69" s="41" t="str">
        <f>IF($P69="","",$P69+$Q69+LOOKUP(2,1/($V$3:$V68&lt;&gt;""),$V$3:$V68))</f>
        <v/>
      </c>
      <c r="W69" s="42"/>
      <c r="X69" s="42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</row>
    <row r="70" spans="1:258" x14ac:dyDescent="0.25">
      <c r="A70" s="26">
        <f>LOOKUP(2,1/($A$3:$A69&lt;&gt;""),$A$3:$A69)+1</f>
        <v>63</v>
      </c>
      <c r="B70" s="27"/>
      <c r="C70" s="44"/>
      <c r="D70" s="28" t="str">
        <f ca="1">IFERROR(IF($E70="","",VLOOKUP($E70,'Currency Pairs'!$B$3:$D$1000,3,FALSE)),"")</f>
        <v/>
      </c>
      <c r="E70" s="43" t="str">
        <f ca="1">IFERROR(IF($D70="","",VLOOKUP($D70,'Currency Pairs'!$A$3:$B$1000,2,FALSE)),"")</f>
        <v/>
      </c>
      <c r="F70" s="44"/>
      <c r="G70" s="43"/>
      <c r="H70" s="43"/>
      <c r="I70" s="43"/>
      <c r="J70" s="45" t="str">
        <f t="shared" si="1"/>
        <v/>
      </c>
      <c r="K70" s="78"/>
      <c r="L70" s="43"/>
      <c r="M70" s="46"/>
      <c r="N70" s="47" t="str">
        <f>IF(OR($G70="",$L70=""),"",ROUND(IF($F70="Long",(L70-G70),(G70-L70)) * POWER(10, VLOOKUP($D70,'Currency Pairs'!$A:$C,3,FALSE)),0))</f>
        <v/>
      </c>
      <c r="O70" s="94" t="str">
        <f>IF($P70="","",(($P70+$Q70+$R70)/LOOKUP(2,1/($V$3:$V69&lt;&gt;""),$V$3:$V69)))</f>
        <v/>
      </c>
      <c r="P70" s="48"/>
      <c r="Q70" s="48"/>
      <c r="R70" s="48"/>
      <c r="S70" s="33" t="str">
        <f t="shared" si="2"/>
        <v/>
      </c>
      <c r="T70" s="65"/>
      <c r="U70" s="65"/>
      <c r="V70" s="32" t="str">
        <f>IF($P70="","",$P70+$Q70+LOOKUP(2,1/($V$3:$V69&lt;&gt;""),$V$3:$V69))</f>
        <v/>
      </c>
      <c r="W70" s="33"/>
      <c r="X70" s="33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</row>
    <row r="71" spans="1:258" x14ac:dyDescent="0.25">
      <c r="A71" s="35">
        <f>LOOKUP(2,1/($A$3:$A70&lt;&gt;""),$A$3:$A70)+1</f>
        <v>64</v>
      </c>
      <c r="B71" s="36"/>
      <c r="C71" s="50"/>
      <c r="D71" s="37" t="str">
        <f ca="1">IFERROR(IF($E71="","",VLOOKUP($E71,'Currency Pairs'!$B$3:$D$1000,3,FALSE)),"")</f>
        <v/>
      </c>
      <c r="E71" s="49" t="str">
        <f ca="1">IFERROR(IF($D71="","",VLOOKUP($D71,'Currency Pairs'!$A$3:$B$1000,2,FALSE)),"")</f>
        <v/>
      </c>
      <c r="F71" s="50"/>
      <c r="G71" s="49"/>
      <c r="H71" s="49"/>
      <c r="I71" s="49"/>
      <c r="J71" s="51" t="str">
        <f t="shared" si="1"/>
        <v/>
      </c>
      <c r="K71" s="79"/>
      <c r="L71" s="49"/>
      <c r="M71" s="52"/>
      <c r="N71" s="53" t="str">
        <f>IF(OR($G71="",$L71=""),"",ROUND(IF($F71="Long",(L71-G71),(G71-L71)) * POWER(10, VLOOKUP($D71,'Currency Pairs'!$A:$C,3,FALSE)),0))</f>
        <v/>
      </c>
      <c r="O71" s="99" t="str">
        <f>IF($P71="","",(($P71+$Q71+$R71)/LOOKUP(2,1/($V$3:$V70&lt;&gt;""),$V$3:$V70)))</f>
        <v/>
      </c>
      <c r="P71" s="54"/>
      <c r="Q71" s="54"/>
      <c r="R71" s="54"/>
      <c r="S71" s="42" t="str">
        <f t="shared" si="2"/>
        <v/>
      </c>
      <c r="T71" s="66"/>
      <c r="U71" s="66"/>
      <c r="V71" s="41" t="str">
        <f>IF($P71="","",$P71+$Q71+LOOKUP(2,1/($V$3:$V70&lt;&gt;""),$V$3:$V70))</f>
        <v/>
      </c>
      <c r="W71" s="42"/>
      <c r="X71" s="42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</row>
    <row r="72" spans="1:258" x14ac:dyDescent="0.25">
      <c r="A72" s="26">
        <f>LOOKUP(2,1/($A$3:$A71&lt;&gt;""),$A$3:$A71)+1</f>
        <v>65</v>
      </c>
      <c r="B72" s="27"/>
      <c r="C72" s="44"/>
      <c r="D72" s="28" t="str">
        <f ca="1">IFERROR(IF($E72="","",VLOOKUP($E72,'Currency Pairs'!$B$3:$D$1000,3,FALSE)),"")</f>
        <v/>
      </c>
      <c r="E72" s="43" t="str">
        <f ca="1">IFERROR(IF($D72="","",VLOOKUP($D72,'Currency Pairs'!$A$3:$B$1000,2,FALSE)),"")</f>
        <v/>
      </c>
      <c r="F72" s="44"/>
      <c r="G72" s="43"/>
      <c r="H72" s="43"/>
      <c r="I72" s="43"/>
      <c r="J72" s="45" t="str">
        <f t="shared" si="1"/>
        <v/>
      </c>
      <c r="K72" s="78"/>
      <c r="L72" s="43"/>
      <c r="M72" s="46"/>
      <c r="N72" s="47" t="str">
        <f>IF(OR($G72="",$L72=""),"",ROUND(IF($F72="Long",(L72-G72),(G72-L72)) * POWER(10, VLOOKUP($D72,'Currency Pairs'!$A:$C,3,FALSE)),0))</f>
        <v/>
      </c>
      <c r="O72" s="94" t="str">
        <f>IF($P72="","",(($P72+$Q72+$R72)/LOOKUP(2,1/($V$3:$V71&lt;&gt;""),$V$3:$V71)))</f>
        <v/>
      </c>
      <c r="P72" s="48"/>
      <c r="Q72" s="48"/>
      <c r="R72" s="48"/>
      <c r="S72" s="33" t="str">
        <f t="shared" si="2"/>
        <v/>
      </c>
      <c r="T72" s="65"/>
      <c r="U72" s="65"/>
      <c r="V72" s="32" t="str">
        <f>IF($P72="","",$P72+$Q72+LOOKUP(2,1/($V$3:$V71&lt;&gt;""),$V$3:$V71))</f>
        <v/>
      </c>
      <c r="W72" s="33"/>
      <c r="X72" s="33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</row>
    <row r="73" spans="1:258" x14ac:dyDescent="0.25">
      <c r="A73" s="35">
        <f>LOOKUP(2,1/($A$3:$A72&lt;&gt;""),$A$3:$A72)+1</f>
        <v>66</v>
      </c>
      <c r="B73" s="36"/>
      <c r="C73" s="50"/>
      <c r="D73" s="37" t="str">
        <f ca="1">IFERROR(IF($E73="","",VLOOKUP($E73,'Currency Pairs'!$B$3:$D$1000,3,FALSE)),"")</f>
        <v/>
      </c>
      <c r="E73" s="49" t="str">
        <f ca="1">IFERROR(IF($D73="","",VLOOKUP($D73,'Currency Pairs'!$A$3:$B$1000,2,FALSE)),"")</f>
        <v/>
      </c>
      <c r="F73" s="50"/>
      <c r="G73" s="49"/>
      <c r="H73" s="49"/>
      <c r="I73" s="49"/>
      <c r="J73" s="51" t="str">
        <f t="shared" si="1"/>
        <v/>
      </c>
      <c r="K73" s="79"/>
      <c r="L73" s="49"/>
      <c r="M73" s="52"/>
      <c r="N73" s="53" t="str">
        <f>IF(OR($G73="",$L73=""),"",ROUND(IF($F73="Long",(L73-G73),(G73-L73)) * POWER(10, VLOOKUP($D73,'Currency Pairs'!$A:$C,3,FALSE)),0))</f>
        <v/>
      </c>
      <c r="O73" s="99" t="str">
        <f>IF($P73="","",(($P73+$Q73+$R73)/LOOKUP(2,1/($V$3:$V72&lt;&gt;""),$V$3:$V72)))</f>
        <v/>
      </c>
      <c r="P73" s="54"/>
      <c r="Q73" s="54"/>
      <c r="R73" s="54"/>
      <c r="S73" s="42" t="str">
        <f t="shared" si="2"/>
        <v/>
      </c>
      <c r="T73" s="66"/>
      <c r="U73" s="66"/>
      <c r="V73" s="41" t="str">
        <f>IF($P73="","",$P73+$Q73+LOOKUP(2,1/($V$3:$V72&lt;&gt;""),$V$3:$V72))</f>
        <v/>
      </c>
      <c r="W73" s="42"/>
      <c r="X73" s="42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</row>
    <row r="74" spans="1:258" x14ac:dyDescent="0.25">
      <c r="A74" s="26">
        <f>LOOKUP(2,1/($A$3:$A73&lt;&gt;""),$A$3:$A73)+1</f>
        <v>67</v>
      </c>
      <c r="B74" s="27"/>
      <c r="C74" s="44"/>
      <c r="D74" s="28" t="str">
        <f ca="1">IFERROR(IF($E74="","",VLOOKUP($E74,'Currency Pairs'!$B$3:$D$1000,3,FALSE)),"")</f>
        <v/>
      </c>
      <c r="E74" s="43" t="str">
        <f ca="1">IFERROR(IF($D74="","",VLOOKUP($D74,'Currency Pairs'!$A$3:$B$1000,2,FALSE)),"")</f>
        <v/>
      </c>
      <c r="F74" s="44"/>
      <c r="G74" s="43"/>
      <c r="H74" s="43"/>
      <c r="I74" s="43"/>
      <c r="J74" s="45" t="str">
        <f t="shared" si="1"/>
        <v/>
      </c>
      <c r="K74" s="78"/>
      <c r="L74" s="43"/>
      <c r="M74" s="46"/>
      <c r="N74" s="47" t="str">
        <f>IF(OR($G74="",$L74=""),"",ROUND(IF($F74="Long",(L74-G74),(G74-L74)) * POWER(10, VLOOKUP($D74,'Currency Pairs'!$A:$C,3,FALSE)),0))</f>
        <v/>
      </c>
      <c r="O74" s="94" t="str">
        <f>IF($P74="","",(($P74+$Q74+$R74)/LOOKUP(2,1/($V$3:$V73&lt;&gt;""),$V$3:$V73)))</f>
        <v/>
      </c>
      <c r="P74" s="48"/>
      <c r="Q74" s="48"/>
      <c r="R74" s="48"/>
      <c r="S74" s="33" t="str">
        <f t="shared" si="2"/>
        <v/>
      </c>
      <c r="T74" s="65"/>
      <c r="U74" s="65"/>
      <c r="V74" s="32" t="str">
        <f>IF($P74="","",$P74+$Q74+LOOKUP(2,1/($V$3:$V73&lt;&gt;""),$V$3:$V73))</f>
        <v/>
      </c>
      <c r="W74" s="33"/>
      <c r="X74" s="33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</row>
    <row r="75" spans="1:258" x14ac:dyDescent="0.25">
      <c r="A75" s="35">
        <f>LOOKUP(2,1/($A$3:$A74&lt;&gt;""),$A$3:$A74)+1</f>
        <v>68</v>
      </c>
      <c r="B75" s="36"/>
      <c r="C75" s="50"/>
      <c r="D75" s="37" t="str">
        <f ca="1">IFERROR(IF($E75="","",VLOOKUP($E75,'Currency Pairs'!$B$3:$D$1000,3,FALSE)),"")</f>
        <v/>
      </c>
      <c r="E75" s="49" t="str">
        <f ca="1">IFERROR(IF($D75="","",VLOOKUP($D75,'Currency Pairs'!$A$3:$B$1000,2,FALSE)),"")</f>
        <v/>
      </c>
      <c r="F75" s="50"/>
      <c r="G75" s="49"/>
      <c r="H75" s="49"/>
      <c r="I75" s="49"/>
      <c r="J75" s="51" t="str">
        <f t="shared" ref="J75:J138" si="4">IF(OR($G75="",$H75="",$I75=""),"",ROUND(ABS(($G75-$I75)/($G75-$H75)),2))</f>
        <v/>
      </c>
      <c r="K75" s="79"/>
      <c r="L75" s="49"/>
      <c r="M75" s="52"/>
      <c r="N75" s="53" t="str">
        <f>IF(OR($G75="",$L75=""),"",ROUND(IF($F75="Long",(L75-G75),(G75-L75)) * POWER(10, VLOOKUP($D75,'Currency Pairs'!$A:$C,3,FALSE)),0))</f>
        <v/>
      </c>
      <c r="O75" s="99" t="str">
        <f>IF($P75="","",(($P75+$Q75+$R75)/LOOKUP(2,1/($V$3:$V74&lt;&gt;""),$V$3:$V74)))</f>
        <v/>
      </c>
      <c r="P75" s="54"/>
      <c r="Q75" s="54"/>
      <c r="R75" s="54"/>
      <c r="S75" s="42" t="str">
        <f t="shared" si="2"/>
        <v/>
      </c>
      <c r="T75" s="66"/>
      <c r="U75" s="66"/>
      <c r="V75" s="41" t="str">
        <f>IF($P75="","",$P75+$Q75+LOOKUP(2,1/($V$3:$V74&lt;&gt;""),$V$3:$V74))</f>
        <v/>
      </c>
      <c r="W75" s="42"/>
      <c r="X75" s="42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</row>
    <row r="76" spans="1:258" x14ac:dyDescent="0.25">
      <c r="A76" s="26">
        <f>LOOKUP(2,1/($A$3:$A75&lt;&gt;""),$A$3:$A75)+1</f>
        <v>69</v>
      </c>
      <c r="B76" s="27"/>
      <c r="C76" s="44"/>
      <c r="D76" s="28" t="str">
        <f ca="1">IFERROR(IF($E76="","",VLOOKUP($E76,'Currency Pairs'!$B$3:$D$1000,3,FALSE)),"")</f>
        <v/>
      </c>
      <c r="E76" s="43" t="str">
        <f ca="1">IFERROR(IF($D76="","",VLOOKUP($D76,'Currency Pairs'!$A$3:$B$1000,2,FALSE)),"")</f>
        <v/>
      </c>
      <c r="F76" s="44"/>
      <c r="G76" s="43"/>
      <c r="H76" s="43"/>
      <c r="I76" s="43"/>
      <c r="J76" s="45" t="str">
        <f t="shared" si="4"/>
        <v/>
      </c>
      <c r="K76" s="78"/>
      <c r="L76" s="43"/>
      <c r="M76" s="46"/>
      <c r="N76" s="47" t="str">
        <f>IF(OR($G76="",$L76=""),"",ROUND(IF($F76="Long",(L76-G76),(G76-L76)) * POWER(10, VLOOKUP($D76,'Currency Pairs'!$A:$C,3,FALSE)),0))</f>
        <v/>
      </c>
      <c r="O76" s="94" t="str">
        <f>IF($P76="","",(($P76+$Q76+$R76)/LOOKUP(2,1/($V$3:$V75&lt;&gt;""),$V$3:$V75)))</f>
        <v/>
      </c>
      <c r="P76" s="48"/>
      <c r="Q76" s="48"/>
      <c r="R76" s="48"/>
      <c r="S76" s="33" t="str">
        <f t="shared" si="2"/>
        <v/>
      </c>
      <c r="T76" s="65"/>
      <c r="U76" s="65"/>
      <c r="V76" s="32" t="str">
        <f>IF($P76="","",$P76+$Q76+LOOKUP(2,1/($V$3:$V75&lt;&gt;""),$V$3:$V75))</f>
        <v/>
      </c>
      <c r="W76" s="33"/>
      <c r="X76" s="33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</row>
    <row r="77" spans="1:258" x14ac:dyDescent="0.25">
      <c r="A77" s="35">
        <f>LOOKUP(2,1/($A$3:$A76&lt;&gt;""),$A$3:$A76)+1</f>
        <v>70</v>
      </c>
      <c r="B77" s="36"/>
      <c r="C77" s="50"/>
      <c r="D77" s="37" t="str">
        <f ca="1">IFERROR(IF($E77="","",VLOOKUP($E77,'Currency Pairs'!$B$3:$D$1000,3,FALSE)),"")</f>
        <v/>
      </c>
      <c r="E77" s="49" t="str">
        <f ca="1">IFERROR(IF($D77="","",VLOOKUP($D77,'Currency Pairs'!$A$3:$B$1000,2,FALSE)),"")</f>
        <v/>
      </c>
      <c r="F77" s="50"/>
      <c r="G77" s="49"/>
      <c r="H77" s="49"/>
      <c r="I77" s="49"/>
      <c r="J77" s="51" t="str">
        <f t="shared" si="4"/>
        <v/>
      </c>
      <c r="K77" s="79"/>
      <c r="L77" s="49"/>
      <c r="M77" s="52"/>
      <c r="N77" s="53" t="str">
        <f>IF(OR($G77="",$L77=""),"",ROUND(IF($F77="Long",(L77-G77),(G77-L77)) * POWER(10, VLOOKUP($D77,'Currency Pairs'!$A:$C,3,FALSE)),0))</f>
        <v/>
      </c>
      <c r="O77" s="99" t="str">
        <f>IF($P77="","",(($P77+$Q77+$R77)/LOOKUP(2,1/($V$3:$V76&lt;&gt;""),$V$3:$V76)))</f>
        <v/>
      </c>
      <c r="P77" s="54"/>
      <c r="Q77" s="54"/>
      <c r="R77" s="54"/>
      <c r="S77" s="42" t="str">
        <f t="shared" si="2"/>
        <v/>
      </c>
      <c r="T77" s="66"/>
      <c r="U77" s="66"/>
      <c r="V77" s="41" t="str">
        <f>IF($P77="","",$P77+$Q77+LOOKUP(2,1/($V$3:$V76&lt;&gt;""),$V$3:$V76))</f>
        <v/>
      </c>
      <c r="W77" s="42"/>
      <c r="X77" s="42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</row>
    <row r="78" spans="1:258" x14ac:dyDescent="0.25">
      <c r="A78" s="26">
        <f>LOOKUP(2,1/($A$3:$A77&lt;&gt;""),$A$3:$A77)+1</f>
        <v>71</v>
      </c>
      <c r="B78" s="27"/>
      <c r="C78" s="44"/>
      <c r="D78" s="28" t="str">
        <f ca="1">IFERROR(IF($E78="","",VLOOKUP($E78,'Currency Pairs'!$B$3:$D$1000,3,FALSE)),"")</f>
        <v/>
      </c>
      <c r="E78" s="43" t="str">
        <f ca="1">IFERROR(IF($D78="","",VLOOKUP($D78,'Currency Pairs'!$A$3:$B$1000,2,FALSE)),"")</f>
        <v/>
      </c>
      <c r="F78" s="44"/>
      <c r="G78" s="43"/>
      <c r="H78" s="43"/>
      <c r="I78" s="43"/>
      <c r="J78" s="45" t="str">
        <f t="shared" si="4"/>
        <v/>
      </c>
      <c r="K78" s="78"/>
      <c r="L78" s="43"/>
      <c r="M78" s="46"/>
      <c r="N78" s="47" t="str">
        <f>IF(OR($G78="",$L78=""),"",ROUND(IF($F78="Long",(L78-G78),(G78-L78)) * POWER(10, VLOOKUP($D78,'Currency Pairs'!$A:$C,3,FALSE)),0))</f>
        <v/>
      </c>
      <c r="O78" s="94" t="str">
        <f>IF($P78="","",(($P78+$Q78+$R78)/LOOKUP(2,1/($V$3:$V77&lt;&gt;""),$V$3:$V77)))</f>
        <v/>
      </c>
      <c r="P78" s="48"/>
      <c r="Q78" s="48"/>
      <c r="R78" s="48"/>
      <c r="S78" s="33" t="str">
        <f t="shared" si="2"/>
        <v/>
      </c>
      <c r="T78" s="65"/>
      <c r="U78" s="65"/>
      <c r="V78" s="32" t="str">
        <f>IF($P78="","",$P78+$Q78+LOOKUP(2,1/($V$3:$V77&lt;&gt;""),$V$3:$V77))</f>
        <v/>
      </c>
      <c r="W78" s="33"/>
      <c r="X78" s="33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</row>
    <row r="79" spans="1:258" x14ac:dyDescent="0.25">
      <c r="A79" s="35">
        <f>LOOKUP(2,1/($A$3:$A78&lt;&gt;""),$A$3:$A78)+1</f>
        <v>72</v>
      </c>
      <c r="B79" s="36"/>
      <c r="C79" s="50"/>
      <c r="D79" s="37" t="str">
        <f ca="1">IFERROR(IF($E79="","",VLOOKUP($E79,'Currency Pairs'!$B$3:$D$1000,3,FALSE)),"")</f>
        <v/>
      </c>
      <c r="E79" s="49" t="str">
        <f ca="1">IFERROR(IF($D79="","",VLOOKUP($D79,'Currency Pairs'!$A$3:$B$1000,2,FALSE)),"")</f>
        <v/>
      </c>
      <c r="F79" s="50"/>
      <c r="G79" s="49"/>
      <c r="H79" s="49"/>
      <c r="I79" s="49"/>
      <c r="J79" s="51" t="str">
        <f t="shared" si="4"/>
        <v/>
      </c>
      <c r="K79" s="79"/>
      <c r="L79" s="49"/>
      <c r="M79" s="52"/>
      <c r="N79" s="53" t="str">
        <f>IF(OR($G79="",$L79=""),"",ROUND(IF($F79="Long",(L79-G79),(G79-L79)) * POWER(10, VLOOKUP($D79,'Currency Pairs'!$A:$C,3,FALSE)),0))</f>
        <v/>
      </c>
      <c r="O79" s="99" t="str">
        <f>IF($P79="","",(($P79+$Q79+$R79)/LOOKUP(2,1/($V$3:$V78&lt;&gt;""),$V$3:$V78)))</f>
        <v/>
      </c>
      <c r="P79" s="54"/>
      <c r="Q79" s="54"/>
      <c r="R79" s="54"/>
      <c r="S79" s="42" t="str">
        <f t="shared" si="2"/>
        <v/>
      </c>
      <c r="T79" s="66"/>
      <c r="U79" s="66"/>
      <c r="V79" s="41" t="str">
        <f>IF($P79="","",$P79+$Q79+LOOKUP(2,1/($V$3:$V78&lt;&gt;""),$V$3:$V78))</f>
        <v/>
      </c>
      <c r="W79" s="42"/>
      <c r="X79" s="42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</row>
    <row r="80" spans="1:258" x14ac:dyDescent="0.25">
      <c r="A80" s="26">
        <f>LOOKUP(2,1/($A$3:$A79&lt;&gt;""),$A$3:$A79)+1</f>
        <v>73</v>
      </c>
      <c r="B80" s="27"/>
      <c r="C80" s="44"/>
      <c r="D80" s="28" t="str">
        <f ca="1">IFERROR(IF($E80="","",VLOOKUP($E80,'Currency Pairs'!$B$3:$D$1000,3,FALSE)),"")</f>
        <v/>
      </c>
      <c r="E80" s="43" t="str">
        <f ca="1">IFERROR(IF($D80="","",VLOOKUP($D80,'Currency Pairs'!$A$3:$B$1000,2,FALSE)),"")</f>
        <v/>
      </c>
      <c r="F80" s="44"/>
      <c r="G80" s="43"/>
      <c r="H80" s="43"/>
      <c r="I80" s="43"/>
      <c r="J80" s="45" t="str">
        <f t="shared" si="4"/>
        <v/>
      </c>
      <c r="K80" s="78"/>
      <c r="L80" s="43"/>
      <c r="M80" s="46"/>
      <c r="N80" s="47" t="str">
        <f>IF(OR($G80="",$L80=""),"",ROUND(IF($F80="Long",(L80-G80),(G80-L80)) * POWER(10, VLOOKUP($D80,'Currency Pairs'!$A:$C,3,FALSE)),0))</f>
        <v/>
      </c>
      <c r="O80" s="94" t="str">
        <f>IF($P80="","",(($P80+$Q80+$R80)/LOOKUP(2,1/($V$3:$V79&lt;&gt;""),$V$3:$V79)))</f>
        <v/>
      </c>
      <c r="P80" s="48"/>
      <c r="Q80" s="48"/>
      <c r="R80" s="48"/>
      <c r="S80" s="33" t="str">
        <f t="shared" si="2"/>
        <v/>
      </c>
      <c r="T80" s="65"/>
      <c r="U80" s="65"/>
      <c r="V80" s="32" t="str">
        <f>IF($P80="","",$P80+$Q80+LOOKUP(2,1/($V$3:$V79&lt;&gt;""),$V$3:$V79))</f>
        <v/>
      </c>
      <c r="W80" s="33"/>
      <c r="X80" s="33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</row>
    <row r="81" spans="1:258" x14ac:dyDescent="0.25">
      <c r="A81" s="35">
        <f>LOOKUP(2,1/($A$3:$A80&lt;&gt;""),$A$3:$A80)+1</f>
        <v>74</v>
      </c>
      <c r="B81" s="36"/>
      <c r="C81" s="50"/>
      <c r="D81" s="37" t="str">
        <f ca="1">IFERROR(IF($E81="","",VLOOKUP($E81,'Currency Pairs'!$B$3:$D$1000,3,FALSE)),"")</f>
        <v/>
      </c>
      <c r="E81" s="49" t="str">
        <f ca="1">IFERROR(IF($D81="","",VLOOKUP($D81,'Currency Pairs'!$A$3:$B$1000,2,FALSE)),"")</f>
        <v/>
      </c>
      <c r="F81" s="50"/>
      <c r="G81" s="49"/>
      <c r="H81" s="49"/>
      <c r="I81" s="49"/>
      <c r="J81" s="51" t="str">
        <f t="shared" si="4"/>
        <v/>
      </c>
      <c r="K81" s="79"/>
      <c r="L81" s="49"/>
      <c r="M81" s="52"/>
      <c r="N81" s="53" t="str">
        <f>IF(OR($G81="",$L81=""),"",ROUND(IF($F81="Long",(L81-G81),(G81-L81)) * POWER(10, VLOOKUP($D81,'Currency Pairs'!$A:$C,3,FALSE)),0))</f>
        <v/>
      </c>
      <c r="O81" s="99" t="str">
        <f>IF($P81="","",(($P81+$Q81+$R81)/LOOKUP(2,1/($V$3:$V80&lt;&gt;""),$V$3:$V80)))</f>
        <v/>
      </c>
      <c r="P81" s="54"/>
      <c r="Q81" s="54"/>
      <c r="R81" s="54"/>
      <c r="S81" s="42" t="str">
        <f t="shared" si="2"/>
        <v/>
      </c>
      <c r="T81" s="66"/>
      <c r="U81" s="66"/>
      <c r="V81" s="41" t="str">
        <f>IF($P81="","",$P81+$Q81+LOOKUP(2,1/($V$3:$V80&lt;&gt;""),$V$3:$V80))</f>
        <v/>
      </c>
      <c r="W81" s="42"/>
      <c r="X81" s="42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</row>
    <row r="82" spans="1:258" x14ac:dyDescent="0.25">
      <c r="A82" s="26">
        <f>LOOKUP(2,1/($A$3:$A81&lt;&gt;""),$A$3:$A81)+1</f>
        <v>75</v>
      </c>
      <c r="B82" s="27"/>
      <c r="C82" s="44"/>
      <c r="D82" s="28" t="str">
        <f ca="1">IFERROR(IF($E82="","",VLOOKUP($E82,'Currency Pairs'!$B$3:$D$1000,3,FALSE)),"")</f>
        <v/>
      </c>
      <c r="E82" s="43" t="str">
        <f ca="1">IFERROR(IF($D82="","",VLOOKUP($D82,'Currency Pairs'!$A$3:$B$1000,2,FALSE)),"")</f>
        <v/>
      </c>
      <c r="F82" s="44"/>
      <c r="G82" s="43"/>
      <c r="H82" s="43"/>
      <c r="I82" s="43"/>
      <c r="J82" s="45" t="str">
        <f t="shared" si="4"/>
        <v/>
      </c>
      <c r="K82" s="78"/>
      <c r="L82" s="43"/>
      <c r="M82" s="46"/>
      <c r="N82" s="47" t="str">
        <f>IF(OR($G82="",$L82=""),"",ROUND(IF($F82="Long",(L82-G82),(G82-L82)) * POWER(10, VLOOKUP($D82,'Currency Pairs'!$A:$C,3,FALSE)),0))</f>
        <v/>
      </c>
      <c r="O82" s="94" t="str">
        <f>IF($P82="","",(($P82+$Q82+$R82)/LOOKUP(2,1/($V$3:$V81&lt;&gt;""),$V$3:$V81)))</f>
        <v/>
      </c>
      <c r="P82" s="48"/>
      <c r="Q82" s="48"/>
      <c r="R82" s="48"/>
      <c r="S82" s="33" t="str">
        <f t="shared" ref="S82:S145" si="5">IF(AND(B82&lt;&gt;"",M82&lt;&gt;""),IF(DATEDIF(B82,M82,"d")&gt;0,DATEDIF(B82,M82,"d"),"")&amp;
IF(DATEDIF(B82,M82,"d")=1," day",IF(DATEDIF(B82,M82,"d")=0, "Intraday"," days")),"")</f>
        <v/>
      </c>
      <c r="T82" s="65"/>
      <c r="U82" s="65"/>
      <c r="V82" s="32" t="str">
        <f>IF($P82="","",$P82+$Q82+LOOKUP(2,1/($V$3:$V81&lt;&gt;""),$V$3:$V81))</f>
        <v/>
      </c>
      <c r="W82" s="33"/>
      <c r="X82" s="33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</row>
    <row r="83" spans="1:258" x14ac:dyDescent="0.25">
      <c r="A83" s="35">
        <f>LOOKUP(2,1/($A$3:$A82&lt;&gt;""),$A$3:$A82)+1</f>
        <v>76</v>
      </c>
      <c r="B83" s="36"/>
      <c r="C83" s="50"/>
      <c r="D83" s="37" t="str">
        <f ca="1">IFERROR(IF($E83="","",VLOOKUP($E83,'Currency Pairs'!$B$3:$D$1000,3,FALSE)),"")</f>
        <v/>
      </c>
      <c r="E83" s="49" t="str">
        <f ca="1">IFERROR(IF($D83="","",VLOOKUP($D83,'Currency Pairs'!$A$3:$B$1000,2,FALSE)),"")</f>
        <v/>
      </c>
      <c r="F83" s="50"/>
      <c r="G83" s="49"/>
      <c r="H83" s="49"/>
      <c r="I83" s="49"/>
      <c r="J83" s="51" t="str">
        <f t="shared" si="4"/>
        <v/>
      </c>
      <c r="K83" s="79"/>
      <c r="L83" s="49"/>
      <c r="M83" s="52"/>
      <c r="N83" s="53" t="str">
        <f>IF(OR($G83="",$L83=""),"",ROUND(IF($F83="Long",(L83-G83),(G83-L83)) * POWER(10, VLOOKUP($D83,'Currency Pairs'!$A:$C,3,FALSE)),0))</f>
        <v/>
      </c>
      <c r="O83" s="99" t="str">
        <f>IF($P83="","",(($P83+$Q83+$R83)/LOOKUP(2,1/($V$3:$V82&lt;&gt;""),$V$3:$V82)))</f>
        <v/>
      </c>
      <c r="P83" s="54"/>
      <c r="Q83" s="54"/>
      <c r="R83" s="54"/>
      <c r="S83" s="42" t="str">
        <f t="shared" si="5"/>
        <v/>
      </c>
      <c r="T83" s="66"/>
      <c r="U83" s="66"/>
      <c r="V83" s="41" t="str">
        <f>IF($P83="","",$P83+$Q83+LOOKUP(2,1/($V$3:$V82&lt;&gt;""),$V$3:$V82))</f>
        <v/>
      </c>
      <c r="W83" s="42"/>
      <c r="X83" s="42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</row>
    <row r="84" spans="1:258" x14ac:dyDescent="0.25">
      <c r="A84" s="26">
        <f>LOOKUP(2,1/($A$3:$A83&lt;&gt;""),$A$3:$A83)+1</f>
        <v>77</v>
      </c>
      <c r="B84" s="27"/>
      <c r="C84" s="44"/>
      <c r="D84" s="28" t="str">
        <f ca="1">IFERROR(IF($E84="","",VLOOKUP($E84,'Currency Pairs'!$B$3:$D$1000,3,FALSE)),"")</f>
        <v/>
      </c>
      <c r="E84" s="43" t="str">
        <f ca="1">IFERROR(IF($D84="","",VLOOKUP($D84,'Currency Pairs'!$A$3:$B$1000,2,FALSE)),"")</f>
        <v/>
      </c>
      <c r="F84" s="44"/>
      <c r="G84" s="43"/>
      <c r="H84" s="43"/>
      <c r="I84" s="43"/>
      <c r="J84" s="45" t="str">
        <f t="shared" si="4"/>
        <v/>
      </c>
      <c r="K84" s="78"/>
      <c r="L84" s="43"/>
      <c r="M84" s="46"/>
      <c r="N84" s="47" t="str">
        <f>IF(OR($G84="",$L84=""),"",ROUND(IF($F84="Long",(L84-G84),(G84-L84)) * POWER(10, VLOOKUP($D84,'Currency Pairs'!$A:$C,3,FALSE)),0))</f>
        <v/>
      </c>
      <c r="O84" s="94" t="str">
        <f>IF($P84="","",(($P84+$Q84+$R84)/LOOKUP(2,1/($V$3:$V83&lt;&gt;""),$V$3:$V83)))</f>
        <v/>
      </c>
      <c r="P84" s="48"/>
      <c r="Q84" s="48"/>
      <c r="R84" s="48"/>
      <c r="S84" s="33" t="str">
        <f t="shared" si="5"/>
        <v/>
      </c>
      <c r="T84" s="65"/>
      <c r="U84" s="65"/>
      <c r="V84" s="32" t="str">
        <f>IF($P84="","",$P84+$Q84+LOOKUP(2,1/($V$3:$V83&lt;&gt;""),$V$3:$V83))</f>
        <v/>
      </c>
      <c r="W84" s="33"/>
      <c r="X84" s="33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</row>
    <row r="85" spans="1:258" x14ac:dyDescent="0.25">
      <c r="A85" s="35">
        <f>LOOKUP(2,1/($A$3:$A84&lt;&gt;""),$A$3:$A84)+1</f>
        <v>78</v>
      </c>
      <c r="B85" s="36"/>
      <c r="C85" s="50"/>
      <c r="D85" s="37" t="str">
        <f ca="1">IFERROR(IF($E85="","",VLOOKUP($E85,'Currency Pairs'!$B$3:$D$1000,3,FALSE)),"")</f>
        <v/>
      </c>
      <c r="E85" s="49" t="str">
        <f ca="1">IFERROR(IF($D85="","",VLOOKUP($D85,'Currency Pairs'!$A$3:$B$1000,2,FALSE)),"")</f>
        <v/>
      </c>
      <c r="F85" s="50"/>
      <c r="G85" s="49"/>
      <c r="H85" s="49"/>
      <c r="I85" s="49"/>
      <c r="J85" s="51" t="str">
        <f t="shared" si="4"/>
        <v/>
      </c>
      <c r="K85" s="79"/>
      <c r="L85" s="49"/>
      <c r="M85" s="52"/>
      <c r="N85" s="53" t="str">
        <f>IF(OR($G85="",$L85=""),"",ROUND(IF($F85="Long",(L85-G85),(G85-L85)) * POWER(10, VLOOKUP($D85,'Currency Pairs'!$A:$C,3,FALSE)),0))</f>
        <v/>
      </c>
      <c r="O85" s="99" t="str">
        <f>IF($P85="","",(($P85+$Q85+$R85)/LOOKUP(2,1/($V$3:$V84&lt;&gt;""),$V$3:$V84)))</f>
        <v/>
      </c>
      <c r="P85" s="54"/>
      <c r="Q85" s="54"/>
      <c r="R85" s="54"/>
      <c r="S85" s="42" t="str">
        <f t="shared" si="5"/>
        <v/>
      </c>
      <c r="T85" s="66"/>
      <c r="U85" s="66"/>
      <c r="V85" s="41" t="str">
        <f>IF($P85="","",$P85+$Q85+LOOKUP(2,1/($V$3:$V84&lt;&gt;""),$V$3:$V84))</f>
        <v/>
      </c>
      <c r="W85" s="42"/>
      <c r="X85" s="42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</row>
    <row r="86" spans="1:258" x14ac:dyDescent="0.25">
      <c r="A86" s="26">
        <f>LOOKUP(2,1/($A$3:$A85&lt;&gt;""),$A$3:$A85)+1</f>
        <v>79</v>
      </c>
      <c r="B86" s="27"/>
      <c r="C86" s="44"/>
      <c r="D86" s="28" t="str">
        <f ca="1">IFERROR(IF($E86="","",VLOOKUP($E86,'Currency Pairs'!$B$3:$D$1000,3,FALSE)),"")</f>
        <v/>
      </c>
      <c r="E86" s="43" t="str">
        <f ca="1">IFERROR(IF($D86="","",VLOOKUP($D86,'Currency Pairs'!$A$3:$B$1000,2,FALSE)),"")</f>
        <v/>
      </c>
      <c r="F86" s="44"/>
      <c r="G86" s="43"/>
      <c r="H86" s="43"/>
      <c r="I86" s="43"/>
      <c r="J86" s="45" t="str">
        <f t="shared" si="4"/>
        <v/>
      </c>
      <c r="K86" s="78"/>
      <c r="L86" s="43"/>
      <c r="M86" s="46"/>
      <c r="N86" s="47" t="str">
        <f>IF(OR($G86="",$L86=""),"",ROUND(IF($F86="Long",(L86-G86),(G86-L86)) * POWER(10, VLOOKUP($D86,'Currency Pairs'!$A:$C,3,FALSE)),0))</f>
        <v/>
      </c>
      <c r="O86" s="94" t="str">
        <f>IF($P86="","",(($P86+$Q86+$R86)/LOOKUP(2,1/($V$3:$V85&lt;&gt;""),$V$3:$V85)))</f>
        <v/>
      </c>
      <c r="P86" s="48"/>
      <c r="Q86" s="48"/>
      <c r="R86" s="48"/>
      <c r="S86" s="33" t="str">
        <f t="shared" si="5"/>
        <v/>
      </c>
      <c r="T86" s="65"/>
      <c r="U86" s="65"/>
      <c r="V86" s="32" t="str">
        <f>IF($P86="","",$P86+$Q86+LOOKUP(2,1/($V$3:$V85&lt;&gt;""),$V$3:$V85))</f>
        <v/>
      </c>
      <c r="W86" s="33"/>
      <c r="X86" s="33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</row>
    <row r="87" spans="1:258" x14ac:dyDescent="0.25">
      <c r="A87" s="35">
        <f>LOOKUP(2,1/($A$3:$A86&lt;&gt;""),$A$3:$A86)+1</f>
        <v>80</v>
      </c>
      <c r="B87" s="36"/>
      <c r="C87" s="50"/>
      <c r="D87" s="37" t="str">
        <f ca="1">IFERROR(IF($E87="","",VLOOKUP($E87,'Currency Pairs'!$B$3:$D$1000,3,FALSE)),"")</f>
        <v/>
      </c>
      <c r="E87" s="49" t="str">
        <f ca="1">IFERROR(IF($D87="","",VLOOKUP($D87,'Currency Pairs'!$A$3:$B$1000,2,FALSE)),"")</f>
        <v/>
      </c>
      <c r="F87" s="50"/>
      <c r="G87" s="49"/>
      <c r="H87" s="49"/>
      <c r="I87" s="49"/>
      <c r="J87" s="51" t="str">
        <f t="shared" si="4"/>
        <v/>
      </c>
      <c r="K87" s="79"/>
      <c r="L87" s="49"/>
      <c r="M87" s="52"/>
      <c r="N87" s="53" t="str">
        <f>IF(OR($G87="",$L87=""),"",ROUND(IF($F87="Long",(L87-G87),(G87-L87)) * POWER(10, VLOOKUP($D87,'Currency Pairs'!$A:$C,3,FALSE)),0))</f>
        <v/>
      </c>
      <c r="O87" s="99" t="str">
        <f>IF($P87="","",(($P87+$Q87+$R87)/LOOKUP(2,1/($V$3:$V86&lt;&gt;""),$V$3:$V86)))</f>
        <v/>
      </c>
      <c r="P87" s="54"/>
      <c r="Q87" s="54"/>
      <c r="R87" s="54"/>
      <c r="S87" s="42" t="str">
        <f t="shared" si="5"/>
        <v/>
      </c>
      <c r="T87" s="66"/>
      <c r="U87" s="66"/>
      <c r="V87" s="41" t="str">
        <f>IF($P87="","",$P87+$Q87+LOOKUP(2,1/($V$3:$V86&lt;&gt;""),$V$3:$V86))</f>
        <v/>
      </c>
      <c r="W87" s="42"/>
      <c r="X87" s="42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</row>
    <row r="88" spans="1:258" x14ac:dyDescent="0.25">
      <c r="A88" s="26">
        <f>LOOKUP(2,1/($A$3:$A87&lt;&gt;""),$A$3:$A87)+1</f>
        <v>81</v>
      </c>
      <c r="B88" s="27"/>
      <c r="C88" s="44"/>
      <c r="D88" s="28" t="str">
        <f ca="1">IFERROR(IF($E88="","",VLOOKUP($E88,'Currency Pairs'!$B$3:$D$1000,3,FALSE)),"")</f>
        <v/>
      </c>
      <c r="E88" s="43" t="str">
        <f ca="1">IFERROR(IF($D88="","",VLOOKUP($D88,'Currency Pairs'!$A$3:$B$1000,2,FALSE)),"")</f>
        <v/>
      </c>
      <c r="F88" s="44"/>
      <c r="G88" s="43"/>
      <c r="H88" s="43"/>
      <c r="I88" s="43"/>
      <c r="J88" s="45" t="str">
        <f t="shared" si="4"/>
        <v/>
      </c>
      <c r="K88" s="78"/>
      <c r="L88" s="43"/>
      <c r="M88" s="46"/>
      <c r="N88" s="47" t="str">
        <f>IF(OR($G88="",$L88=""),"",ROUND(IF($F88="Long",(L88-G88),(G88-L88)) * POWER(10, VLOOKUP($D88,'Currency Pairs'!$A:$C,3,FALSE)),0))</f>
        <v/>
      </c>
      <c r="O88" s="94" t="str">
        <f>IF($P88="","",(($P88+$Q88+$R88)/LOOKUP(2,1/($V$3:$V87&lt;&gt;""),$V$3:$V87)))</f>
        <v/>
      </c>
      <c r="P88" s="48"/>
      <c r="Q88" s="48"/>
      <c r="R88" s="48"/>
      <c r="S88" s="33" t="str">
        <f t="shared" si="5"/>
        <v/>
      </c>
      <c r="T88" s="65"/>
      <c r="U88" s="65"/>
      <c r="V88" s="32" t="str">
        <f>IF($P88="","",$P88+$Q88+LOOKUP(2,1/($V$3:$V87&lt;&gt;""),$V$3:$V87))</f>
        <v/>
      </c>
      <c r="W88" s="33"/>
      <c r="X88" s="33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</row>
    <row r="89" spans="1:258" x14ac:dyDescent="0.25">
      <c r="A89" s="35">
        <f>LOOKUP(2,1/($A$3:$A88&lt;&gt;""),$A$3:$A88)+1</f>
        <v>82</v>
      </c>
      <c r="B89" s="36"/>
      <c r="C89" s="50"/>
      <c r="D89" s="37" t="str">
        <f ca="1">IFERROR(IF($E89="","",VLOOKUP($E89,'Currency Pairs'!$B$3:$D$1000,3,FALSE)),"")</f>
        <v/>
      </c>
      <c r="E89" s="49" t="str">
        <f ca="1">IFERROR(IF($D89="","",VLOOKUP($D89,'Currency Pairs'!$A$3:$B$1000,2,FALSE)),"")</f>
        <v/>
      </c>
      <c r="F89" s="50"/>
      <c r="G89" s="49"/>
      <c r="H89" s="49"/>
      <c r="I89" s="49"/>
      <c r="J89" s="51" t="str">
        <f t="shared" si="4"/>
        <v/>
      </c>
      <c r="K89" s="79"/>
      <c r="L89" s="49"/>
      <c r="M89" s="52"/>
      <c r="N89" s="53" t="str">
        <f>IF(OR($G89="",$L89=""),"",ROUND(IF($F89="Long",(L89-G89),(G89-L89)) * POWER(10, VLOOKUP($D89,'Currency Pairs'!$A:$C,3,FALSE)),0))</f>
        <v/>
      </c>
      <c r="O89" s="99" t="str">
        <f>IF($P89="","",(($P89+$Q89+$R89)/LOOKUP(2,1/($V$3:$V88&lt;&gt;""),$V$3:$V88)))</f>
        <v/>
      </c>
      <c r="P89" s="54"/>
      <c r="Q89" s="54"/>
      <c r="R89" s="54"/>
      <c r="S89" s="42" t="str">
        <f t="shared" si="5"/>
        <v/>
      </c>
      <c r="T89" s="66"/>
      <c r="U89" s="66"/>
      <c r="V89" s="41" t="str">
        <f>IF($P89="","",$P89+$Q89+LOOKUP(2,1/($V$3:$V88&lt;&gt;""),$V$3:$V88))</f>
        <v/>
      </c>
      <c r="W89" s="42"/>
      <c r="X89" s="42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</row>
    <row r="90" spans="1:258" x14ac:dyDescent="0.25">
      <c r="A90" s="26">
        <f>LOOKUP(2,1/($A$3:$A89&lt;&gt;""),$A$3:$A89)+1</f>
        <v>83</v>
      </c>
      <c r="B90" s="27"/>
      <c r="C90" s="44"/>
      <c r="D90" s="28" t="str">
        <f ca="1">IFERROR(IF($E90="","",VLOOKUP($E90,'Currency Pairs'!$B$3:$D$1000,3,FALSE)),"")</f>
        <v/>
      </c>
      <c r="E90" s="43" t="str">
        <f ca="1">IFERROR(IF($D90="","",VLOOKUP($D90,'Currency Pairs'!$A$3:$B$1000,2,FALSE)),"")</f>
        <v/>
      </c>
      <c r="F90" s="44"/>
      <c r="G90" s="43"/>
      <c r="H90" s="43"/>
      <c r="I90" s="43"/>
      <c r="J90" s="45" t="str">
        <f t="shared" si="4"/>
        <v/>
      </c>
      <c r="K90" s="78"/>
      <c r="L90" s="43"/>
      <c r="M90" s="46"/>
      <c r="N90" s="47" t="str">
        <f>IF(OR($G90="",$L90=""),"",ROUND(IF($F90="Long",(L90-G90),(G90-L90)) * POWER(10, VLOOKUP($D90,'Currency Pairs'!$A:$C,3,FALSE)),0))</f>
        <v/>
      </c>
      <c r="O90" s="94" t="str">
        <f>IF($P90="","",(($P90+$Q90+$R90)/LOOKUP(2,1/($V$3:$V89&lt;&gt;""),$V$3:$V89)))</f>
        <v/>
      </c>
      <c r="P90" s="48"/>
      <c r="Q90" s="48"/>
      <c r="R90" s="48"/>
      <c r="S90" s="33" t="str">
        <f t="shared" si="5"/>
        <v/>
      </c>
      <c r="T90" s="65"/>
      <c r="U90" s="65"/>
      <c r="V90" s="32" t="str">
        <f>IF($P90="","",$P90+$Q90+LOOKUP(2,1/($V$3:$V89&lt;&gt;""),$V$3:$V89))</f>
        <v/>
      </c>
      <c r="W90" s="33"/>
      <c r="X90" s="33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</row>
    <row r="91" spans="1:258" x14ac:dyDescent="0.25">
      <c r="A91" s="35">
        <f>LOOKUP(2,1/($A$3:$A90&lt;&gt;""),$A$3:$A90)+1</f>
        <v>84</v>
      </c>
      <c r="B91" s="36"/>
      <c r="C91" s="50"/>
      <c r="D91" s="37" t="str">
        <f ca="1">IFERROR(IF($E91="","",VLOOKUP($E91,'Currency Pairs'!$B$3:$D$1000,3,FALSE)),"")</f>
        <v/>
      </c>
      <c r="E91" s="49" t="str">
        <f ca="1">IFERROR(IF($D91="","",VLOOKUP($D91,'Currency Pairs'!$A$3:$B$1000,2,FALSE)),"")</f>
        <v/>
      </c>
      <c r="F91" s="50"/>
      <c r="G91" s="49"/>
      <c r="H91" s="49"/>
      <c r="I91" s="49"/>
      <c r="J91" s="51" t="str">
        <f t="shared" si="4"/>
        <v/>
      </c>
      <c r="K91" s="79"/>
      <c r="L91" s="49"/>
      <c r="M91" s="52"/>
      <c r="N91" s="53" t="str">
        <f>IF(OR($G91="",$L91=""),"",ROUND(IF($F91="Long",(L91-G91),(G91-L91)) * POWER(10, VLOOKUP($D91,'Currency Pairs'!$A:$C,3,FALSE)),0))</f>
        <v/>
      </c>
      <c r="O91" s="99" t="str">
        <f>IF($P91="","",(($P91+$Q91+$R91)/LOOKUP(2,1/($V$3:$V90&lt;&gt;""),$V$3:$V90)))</f>
        <v/>
      </c>
      <c r="P91" s="54"/>
      <c r="Q91" s="54"/>
      <c r="R91" s="54"/>
      <c r="S91" s="42" t="str">
        <f t="shared" si="5"/>
        <v/>
      </c>
      <c r="T91" s="66"/>
      <c r="U91" s="66"/>
      <c r="V91" s="41" t="str">
        <f>IF($P91="","",$P91+$Q91+LOOKUP(2,1/($V$3:$V90&lt;&gt;""),$V$3:$V90))</f>
        <v/>
      </c>
      <c r="W91" s="42"/>
      <c r="X91" s="42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</row>
    <row r="92" spans="1:258" x14ac:dyDescent="0.25">
      <c r="A92" s="26">
        <f>LOOKUP(2,1/($A$3:$A91&lt;&gt;""),$A$3:$A91)+1</f>
        <v>85</v>
      </c>
      <c r="B92" s="27"/>
      <c r="C92" s="44"/>
      <c r="D92" s="28" t="str">
        <f ca="1">IFERROR(IF($E92="","",VLOOKUP($E92,'Currency Pairs'!$B$3:$D$1000,3,FALSE)),"")</f>
        <v/>
      </c>
      <c r="E92" s="43" t="str">
        <f ca="1">IFERROR(IF($D92="","",VLOOKUP($D92,'Currency Pairs'!$A$3:$B$1000,2,FALSE)),"")</f>
        <v/>
      </c>
      <c r="F92" s="44"/>
      <c r="G92" s="43"/>
      <c r="H92" s="43"/>
      <c r="I92" s="43"/>
      <c r="J92" s="45" t="str">
        <f t="shared" si="4"/>
        <v/>
      </c>
      <c r="K92" s="78"/>
      <c r="L92" s="43"/>
      <c r="M92" s="46"/>
      <c r="N92" s="47" t="str">
        <f>IF(OR($G92="",$L92=""),"",ROUND(IF($F92="Long",(L92-G92),(G92-L92)) * POWER(10, VLOOKUP($D92,'Currency Pairs'!$A:$C,3,FALSE)),0))</f>
        <v/>
      </c>
      <c r="O92" s="94" t="str">
        <f>IF($P92="","",(($P92+$Q92+$R92)/LOOKUP(2,1/($V$3:$V91&lt;&gt;""),$V$3:$V91)))</f>
        <v/>
      </c>
      <c r="P92" s="48"/>
      <c r="Q92" s="48"/>
      <c r="R92" s="48"/>
      <c r="S92" s="33" t="str">
        <f t="shared" si="5"/>
        <v/>
      </c>
      <c r="T92" s="65"/>
      <c r="U92" s="65"/>
      <c r="V92" s="32" t="str">
        <f>IF($P92="","",$P92+$Q92+LOOKUP(2,1/($V$3:$V91&lt;&gt;""),$V$3:$V91))</f>
        <v/>
      </c>
      <c r="W92" s="33"/>
      <c r="X92" s="33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</row>
    <row r="93" spans="1:258" x14ac:dyDescent="0.25">
      <c r="A93" s="35">
        <f>LOOKUP(2,1/($A$3:$A92&lt;&gt;""),$A$3:$A92)+1</f>
        <v>86</v>
      </c>
      <c r="B93" s="36"/>
      <c r="C93" s="50"/>
      <c r="D93" s="37" t="str">
        <f ca="1">IFERROR(IF($E93="","",VLOOKUP($E93,'Currency Pairs'!$B$3:$D$1000,3,FALSE)),"")</f>
        <v/>
      </c>
      <c r="E93" s="49" t="str">
        <f ca="1">IFERROR(IF($D93="","",VLOOKUP($D93,'Currency Pairs'!$A$3:$B$1000,2,FALSE)),"")</f>
        <v/>
      </c>
      <c r="F93" s="50"/>
      <c r="G93" s="49"/>
      <c r="H93" s="49"/>
      <c r="I93" s="49"/>
      <c r="J93" s="51" t="str">
        <f t="shared" si="4"/>
        <v/>
      </c>
      <c r="K93" s="79"/>
      <c r="L93" s="49"/>
      <c r="M93" s="52"/>
      <c r="N93" s="53" t="str">
        <f>IF(OR($G93="",$L93=""),"",ROUND(IF($F93="Long",(L93-G93),(G93-L93)) * POWER(10, VLOOKUP($D93,'Currency Pairs'!$A:$C,3,FALSE)),0))</f>
        <v/>
      </c>
      <c r="O93" s="99" t="str">
        <f>IF($P93="","",(($P93+$Q93+$R93)/LOOKUP(2,1/($V$3:$V92&lt;&gt;""),$V$3:$V92)))</f>
        <v/>
      </c>
      <c r="P93" s="54"/>
      <c r="Q93" s="54"/>
      <c r="R93" s="54"/>
      <c r="S93" s="42" t="str">
        <f t="shared" si="5"/>
        <v/>
      </c>
      <c r="T93" s="66"/>
      <c r="U93" s="66"/>
      <c r="V93" s="41" t="str">
        <f>IF($P93="","",$P93+$Q93+LOOKUP(2,1/($V$3:$V92&lt;&gt;""),$V$3:$V92))</f>
        <v/>
      </c>
      <c r="W93" s="42"/>
      <c r="X93" s="42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</row>
    <row r="94" spans="1:258" x14ac:dyDescent="0.25">
      <c r="A94" s="26">
        <f>LOOKUP(2,1/($A$3:$A93&lt;&gt;""),$A$3:$A93)+1</f>
        <v>87</v>
      </c>
      <c r="B94" s="27"/>
      <c r="C94" s="44"/>
      <c r="D94" s="28" t="str">
        <f ca="1">IFERROR(IF($E94="","",VLOOKUP($E94,'Currency Pairs'!$B$3:$D$1000,3,FALSE)),"")</f>
        <v/>
      </c>
      <c r="E94" s="43" t="str">
        <f ca="1">IFERROR(IF($D94="","",VLOOKUP($D94,'Currency Pairs'!$A$3:$B$1000,2,FALSE)),"")</f>
        <v/>
      </c>
      <c r="F94" s="44"/>
      <c r="G94" s="43"/>
      <c r="H94" s="43"/>
      <c r="I94" s="43"/>
      <c r="J94" s="45" t="str">
        <f t="shared" si="4"/>
        <v/>
      </c>
      <c r="K94" s="78"/>
      <c r="L94" s="43"/>
      <c r="M94" s="46"/>
      <c r="N94" s="47" t="str">
        <f>IF(OR($G94="",$L94=""),"",ROUND(IF($F94="Long",(L94-G94),(G94-L94)) * POWER(10, VLOOKUP($D94,'Currency Pairs'!$A:$C,3,FALSE)),0))</f>
        <v/>
      </c>
      <c r="O94" s="94" t="str">
        <f>IF($P94="","",(($P94+$Q94+$R94)/LOOKUP(2,1/($V$3:$V93&lt;&gt;""),$V$3:$V93)))</f>
        <v/>
      </c>
      <c r="P94" s="48"/>
      <c r="Q94" s="48"/>
      <c r="R94" s="48"/>
      <c r="S94" s="33" t="str">
        <f t="shared" si="5"/>
        <v/>
      </c>
      <c r="T94" s="65"/>
      <c r="U94" s="65"/>
      <c r="V94" s="32" t="str">
        <f>IF($P94="","",$P94+$Q94+LOOKUP(2,1/($V$3:$V93&lt;&gt;""),$V$3:$V93))</f>
        <v/>
      </c>
      <c r="W94" s="33"/>
      <c r="X94" s="33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</row>
    <row r="95" spans="1:258" x14ac:dyDescent="0.25">
      <c r="A95" s="35">
        <f>LOOKUP(2,1/($A$3:$A94&lt;&gt;""),$A$3:$A94)+1</f>
        <v>88</v>
      </c>
      <c r="B95" s="36"/>
      <c r="C95" s="50"/>
      <c r="D95" s="37" t="str">
        <f ca="1">IFERROR(IF($E95="","",VLOOKUP($E95,'Currency Pairs'!$B$3:$D$1000,3,FALSE)),"")</f>
        <v/>
      </c>
      <c r="E95" s="49" t="str">
        <f ca="1">IFERROR(IF($D95="","",VLOOKUP($D95,'Currency Pairs'!$A$3:$B$1000,2,FALSE)),"")</f>
        <v/>
      </c>
      <c r="F95" s="50"/>
      <c r="G95" s="49"/>
      <c r="H95" s="49"/>
      <c r="I95" s="49"/>
      <c r="J95" s="51" t="str">
        <f t="shared" si="4"/>
        <v/>
      </c>
      <c r="K95" s="79"/>
      <c r="L95" s="49"/>
      <c r="M95" s="52"/>
      <c r="N95" s="53" t="str">
        <f>IF(OR($G95="",$L95=""),"",ROUND(IF($F95="Long",(L95-G95),(G95-L95)) * POWER(10, VLOOKUP($D95,'Currency Pairs'!$A:$C,3,FALSE)),0))</f>
        <v/>
      </c>
      <c r="O95" s="99" t="str">
        <f>IF($P95="","",(($P95+$Q95+$R95)/LOOKUP(2,1/($V$3:$V94&lt;&gt;""),$V$3:$V94)))</f>
        <v/>
      </c>
      <c r="P95" s="54"/>
      <c r="Q95" s="54"/>
      <c r="R95" s="54"/>
      <c r="S95" s="42" t="str">
        <f t="shared" si="5"/>
        <v/>
      </c>
      <c r="T95" s="66"/>
      <c r="U95" s="66"/>
      <c r="V95" s="41" t="str">
        <f>IF($P95="","",$P95+$Q95+LOOKUP(2,1/($V$3:$V94&lt;&gt;""),$V$3:$V94))</f>
        <v/>
      </c>
      <c r="W95" s="42"/>
      <c r="X95" s="42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</row>
    <row r="96" spans="1:258" x14ac:dyDescent="0.25">
      <c r="A96" s="26">
        <f>LOOKUP(2,1/($A$3:$A95&lt;&gt;""),$A$3:$A95)+1</f>
        <v>89</v>
      </c>
      <c r="B96" s="27"/>
      <c r="C96" s="44"/>
      <c r="D96" s="28" t="str">
        <f ca="1">IFERROR(IF($E96="","",VLOOKUP($E96,'Currency Pairs'!$B$3:$D$1000,3,FALSE)),"")</f>
        <v/>
      </c>
      <c r="E96" s="43" t="str">
        <f ca="1">IFERROR(IF($D96="","",VLOOKUP($D96,'Currency Pairs'!$A$3:$B$1000,2,FALSE)),"")</f>
        <v/>
      </c>
      <c r="F96" s="44"/>
      <c r="G96" s="43"/>
      <c r="H96" s="43"/>
      <c r="I96" s="43"/>
      <c r="J96" s="45" t="str">
        <f t="shared" si="4"/>
        <v/>
      </c>
      <c r="K96" s="78"/>
      <c r="L96" s="43"/>
      <c r="M96" s="46"/>
      <c r="N96" s="47" t="str">
        <f>IF(OR($G96="",$L96=""),"",ROUND(IF($F96="Long",(L96-G96),(G96-L96)) * POWER(10, VLOOKUP($D96,'Currency Pairs'!$A:$C,3,FALSE)),0))</f>
        <v/>
      </c>
      <c r="O96" s="94" t="str">
        <f>IF($P96="","",(($P96+$Q96+$R96)/LOOKUP(2,1/($V$3:$V95&lt;&gt;""),$V$3:$V95)))</f>
        <v/>
      </c>
      <c r="P96" s="48"/>
      <c r="Q96" s="48"/>
      <c r="R96" s="48"/>
      <c r="S96" s="33" t="str">
        <f t="shared" si="5"/>
        <v/>
      </c>
      <c r="T96" s="65"/>
      <c r="U96" s="65"/>
      <c r="V96" s="32" t="str">
        <f>IF($P96="","",$P96+$Q96+LOOKUP(2,1/($V$3:$V95&lt;&gt;""),$V$3:$V95))</f>
        <v/>
      </c>
      <c r="W96" s="33"/>
      <c r="X96" s="33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</row>
    <row r="97" spans="1:258" x14ac:dyDescent="0.25">
      <c r="A97" s="35">
        <f>LOOKUP(2,1/($A$3:$A96&lt;&gt;""),$A$3:$A96)+1</f>
        <v>90</v>
      </c>
      <c r="B97" s="36"/>
      <c r="C97" s="50"/>
      <c r="D97" s="37" t="str">
        <f ca="1">IFERROR(IF($E97="","",VLOOKUP($E97,'Currency Pairs'!$B$3:$D$1000,3,FALSE)),"")</f>
        <v/>
      </c>
      <c r="E97" s="49" t="str">
        <f ca="1">IFERROR(IF($D97="","",VLOOKUP($D97,'Currency Pairs'!$A$3:$B$1000,2,FALSE)),"")</f>
        <v/>
      </c>
      <c r="F97" s="50"/>
      <c r="G97" s="49"/>
      <c r="H97" s="49"/>
      <c r="I97" s="49"/>
      <c r="J97" s="51" t="str">
        <f t="shared" si="4"/>
        <v/>
      </c>
      <c r="K97" s="79"/>
      <c r="L97" s="49"/>
      <c r="M97" s="52"/>
      <c r="N97" s="53" t="str">
        <f>IF(OR($G97="",$L97=""),"",ROUND(IF($F97="Long",(L97-G97),(G97-L97)) * POWER(10, VLOOKUP($D97,'Currency Pairs'!$A:$C,3,FALSE)),0))</f>
        <v/>
      </c>
      <c r="O97" s="99" t="str">
        <f>IF($P97="","",(($P97+$Q97+$R97)/LOOKUP(2,1/($V$3:$V96&lt;&gt;""),$V$3:$V96)))</f>
        <v/>
      </c>
      <c r="P97" s="54"/>
      <c r="Q97" s="54"/>
      <c r="R97" s="54"/>
      <c r="S97" s="42" t="str">
        <f t="shared" si="5"/>
        <v/>
      </c>
      <c r="T97" s="66"/>
      <c r="U97" s="66"/>
      <c r="V97" s="41" t="str">
        <f>IF($P97="","",$P97+$Q97+LOOKUP(2,1/($V$3:$V96&lt;&gt;""),$V$3:$V96))</f>
        <v/>
      </c>
      <c r="W97" s="42"/>
      <c r="X97" s="42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</row>
    <row r="98" spans="1:258" x14ac:dyDescent="0.25">
      <c r="A98" s="26">
        <f>LOOKUP(2,1/($A$3:$A97&lt;&gt;""),$A$3:$A97)+1</f>
        <v>91</v>
      </c>
      <c r="B98" s="27"/>
      <c r="C98" s="44"/>
      <c r="D98" s="28" t="str">
        <f ca="1">IFERROR(IF($E98="","",VLOOKUP($E98,'Currency Pairs'!$B$3:$D$1000,3,FALSE)),"")</f>
        <v/>
      </c>
      <c r="E98" s="43" t="str">
        <f ca="1">IFERROR(IF($D98="","",VLOOKUP($D98,'Currency Pairs'!$A$3:$B$1000,2,FALSE)),"")</f>
        <v/>
      </c>
      <c r="F98" s="44"/>
      <c r="G98" s="43"/>
      <c r="H98" s="43"/>
      <c r="I98" s="43"/>
      <c r="J98" s="45" t="str">
        <f t="shared" si="4"/>
        <v/>
      </c>
      <c r="K98" s="78"/>
      <c r="L98" s="43"/>
      <c r="M98" s="46"/>
      <c r="N98" s="47" t="str">
        <f>IF(OR($G98="",$L98=""),"",ROUND(IF($F98="Long",(L98-G98),(G98-L98)) * POWER(10, VLOOKUP($D98,'Currency Pairs'!$A:$C,3,FALSE)),0))</f>
        <v/>
      </c>
      <c r="O98" s="94" t="str">
        <f>IF($P98="","",(($P98+$Q98+$R98)/LOOKUP(2,1/($V$3:$V97&lt;&gt;""),$V$3:$V97)))</f>
        <v/>
      </c>
      <c r="P98" s="48"/>
      <c r="Q98" s="48"/>
      <c r="R98" s="48"/>
      <c r="S98" s="33" t="str">
        <f t="shared" si="5"/>
        <v/>
      </c>
      <c r="T98" s="65"/>
      <c r="U98" s="65"/>
      <c r="V98" s="32" t="str">
        <f>IF($P98="","",$P98+$Q98+LOOKUP(2,1/($V$3:$V97&lt;&gt;""),$V$3:$V97))</f>
        <v/>
      </c>
      <c r="W98" s="33"/>
      <c r="X98" s="33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</row>
    <row r="99" spans="1:258" x14ac:dyDescent="0.25">
      <c r="A99" s="35">
        <f>LOOKUP(2,1/($A$3:$A98&lt;&gt;""),$A$3:$A98)+1</f>
        <v>92</v>
      </c>
      <c r="B99" s="36"/>
      <c r="C99" s="50"/>
      <c r="D99" s="37" t="str">
        <f ca="1">IFERROR(IF($E99="","",VLOOKUP($E99,'Currency Pairs'!$B$3:$D$1000,3,FALSE)),"")</f>
        <v/>
      </c>
      <c r="E99" s="49" t="str">
        <f ca="1">IFERROR(IF($D99="","",VLOOKUP($D99,'Currency Pairs'!$A$3:$B$1000,2,FALSE)),"")</f>
        <v/>
      </c>
      <c r="F99" s="50"/>
      <c r="G99" s="49"/>
      <c r="H99" s="49"/>
      <c r="I99" s="49"/>
      <c r="J99" s="51" t="str">
        <f t="shared" si="4"/>
        <v/>
      </c>
      <c r="K99" s="79"/>
      <c r="L99" s="49"/>
      <c r="M99" s="52"/>
      <c r="N99" s="53" t="str">
        <f>IF(OR($G99="",$L99=""),"",ROUND(IF($F99="Long",(L99-G99),(G99-L99)) * POWER(10, VLOOKUP($D99,'Currency Pairs'!$A:$C,3,FALSE)),0))</f>
        <v/>
      </c>
      <c r="O99" s="99" t="str">
        <f>IF($P99="","",(($P99+$Q99+$R99)/LOOKUP(2,1/($V$3:$V98&lt;&gt;""),$V$3:$V98)))</f>
        <v/>
      </c>
      <c r="P99" s="54"/>
      <c r="Q99" s="54"/>
      <c r="R99" s="54"/>
      <c r="S99" s="42" t="str">
        <f t="shared" si="5"/>
        <v/>
      </c>
      <c r="T99" s="66"/>
      <c r="U99" s="66"/>
      <c r="V99" s="41" t="str">
        <f>IF($P99="","",$P99+$Q99+LOOKUP(2,1/($V$3:$V98&lt;&gt;""),$V$3:$V98))</f>
        <v/>
      </c>
      <c r="W99" s="42"/>
      <c r="X99" s="42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</row>
    <row r="100" spans="1:258" x14ac:dyDescent="0.25">
      <c r="A100" s="26">
        <f>LOOKUP(2,1/($A$3:$A99&lt;&gt;""),$A$3:$A99)+1</f>
        <v>93</v>
      </c>
      <c r="B100" s="27"/>
      <c r="C100" s="44"/>
      <c r="D100" s="28" t="str">
        <f ca="1">IFERROR(IF($E100="","",VLOOKUP($E100,'Currency Pairs'!$B$3:$D$1000,3,FALSE)),"")</f>
        <v/>
      </c>
      <c r="E100" s="43" t="str">
        <f ca="1">IFERROR(IF($D100="","",VLOOKUP($D100,'Currency Pairs'!$A$3:$B$1000,2,FALSE)),"")</f>
        <v/>
      </c>
      <c r="F100" s="44"/>
      <c r="G100" s="43"/>
      <c r="H100" s="43"/>
      <c r="I100" s="43"/>
      <c r="J100" s="45" t="str">
        <f t="shared" si="4"/>
        <v/>
      </c>
      <c r="K100" s="78"/>
      <c r="L100" s="43"/>
      <c r="M100" s="46"/>
      <c r="N100" s="47" t="str">
        <f>IF(OR($G100="",$L100=""),"",ROUND(IF($F100="Long",(L100-G100),(G100-L100)) * POWER(10, VLOOKUP($D100,'Currency Pairs'!$A:$C,3,FALSE)),0))</f>
        <v/>
      </c>
      <c r="O100" s="94" t="str">
        <f>IF($P100="","",(($P100+$Q100+$R100)/LOOKUP(2,1/($V$3:$V99&lt;&gt;""),$V$3:$V99)))</f>
        <v/>
      </c>
      <c r="P100" s="48"/>
      <c r="Q100" s="48"/>
      <c r="R100" s="48"/>
      <c r="S100" s="33" t="str">
        <f t="shared" si="5"/>
        <v/>
      </c>
      <c r="T100" s="65"/>
      <c r="U100" s="65"/>
      <c r="V100" s="32" t="str">
        <f>IF($P100="","",$P100+$Q100+LOOKUP(2,1/($V$3:$V99&lt;&gt;""),$V$3:$V99))</f>
        <v/>
      </c>
      <c r="W100" s="33"/>
      <c r="X100" s="33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</row>
    <row r="101" spans="1:258" x14ac:dyDescent="0.25">
      <c r="A101" s="35">
        <f>LOOKUP(2,1/($A$3:$A100&lt;&gt;""),$A$3:$A100)+1</f>
        <v>94</v>
      </c>
      <c r="B101" s="36"/>
      <c r="C101" s="50"/>
      <c r="D101" s="37" t="str">
        <f ca="1">IFERROR(IF($E101="","",VLOOKUP($E101,'Currency Pairs'!$B$3:$D$1000,3,FALSE)),"")</f>
        <v/>
      </c>
      <c r="E101" s="49" t="str">
        <f ca="1">IFERROR(IF($D101="","",VLOOKUP($D101,'Currency Pairs'!$A$3:$B$1000,2,FALSE)),"")</f>
        <v/>
      </c>
      <c r="F101" s="50"/>
      <c r="G101" s="49"/>
      <c r="H101" s="49"/>
      <c r="I101" s="49"/>
      <c r="J101" s="51" t="str">
        <f t="shared" si="4"/>
        <v/>
      </c>
      <c r="K101" s="79"/>
      <c r="L101" s="49"/>
      <c r="M101" s="52"/>
      <c r="N101" s="53" t="str">
        <f>IF(OR($G101="",$L101=""),"",ROUND(IF($F101="Long",(L101-G101),(G101-L101)) * POWER(10, VLOOKUP($D101,'Currency Pairs'!$A:$C,3,FALSE)),0))</f>
        <v/>
      </c>
      <c r="O101" s="99" t="str">
        <f>IF($P101="","",(($P101+$Q101+$R101)/LOOKUP(2,1/($V$3:$V100&lt;&gt;""),$V$3:$V100)))</f>
        <v/>
      </c>
      <c r="P101" s="54"/>
      <c r="Q101" s="54"/>
      <c r="R101" s="54"/>
      <c r="S101" s="42" t="str">
        <f t="shared" si="5"/>
        <v/>
      </c>
      <c r="T101" s="66"/>
      <c r="U101" s="66"/>
      <c r="V101" s="41" t="str">
        <f>IF($P101="","",$P101+$Q101+LOOKUP(2,1/($V$3:$V100&lt;&gt;""),$V$3:$V100))</f>
        <v/>
      </c>
      <c r="W101" s="42"/>
      <c r="X101" s="42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</row>
    <row r="102" spans="1:258" x14ac:dyDescent="0.25">
      <c r="A102" s="26">
        <f>LOOKUP(2,1/($A$3:$A101&lt;&gt;""),$A$3:$A101)+1</f>
        <v>95</v>
      </c>
      <c r="B102" s="27"/>
      <c r="C102" s="44"/>
      <c r="D102" s="28" t="str">
        <f ca="1">IFERROR(IF($E102="","",VLOOKUP($E102,'Currency Pairs'!$B$3:$D$1000,3,FALSE)),"")</f>
        <v/>
      </c>
      <c r="E102" s="43" t="str">
        <f ca="1">IFERROR(IF($D102="","",VLOOKUP($D102,'Currency Pairs'!$A$3:$B$1000,2,FALSE)),"")</f>
        <v/>
      </c>
      <c r="F102" s="44"/>
      <c r="G102" s="43"/>
      <c r="H102" s="43"/>
      <c r="I102" s="43"/>
      <c r="J102" s="45" t="str">
        <f t="shared" si="4"/>
        <v/>
      </c>
      <c r="K102" s="78"/>
      <c r="L102" s="43"/>
      <c r="M102" s="46"/>
      <c r="N102" s="47" t="str">
        <f>IF(OR($G102="",$L102=""),"",ROUND(IF($F102="Long",(L102-G102),(G102-L102)) * POWER(10, VLOOKUP($D102,'Currency Pairs'!$A:$C,3,FALSE)),0))</f>
        <v/>
      </c>
      <c r="O102" s="94" t="str">
        <f>IF($P102="","",(($P102+$Q102+$R102)/LOOKUP(2,1/($V$3:$V101&lt;&gt;""),$V$3:$V101)))</f>
        <v/>
      </c>
      <c r="P102" s="48"/>
      <c r="Q102" s="48"/>
      <c r="R102" s="48"/>
      <c r="S102" s="33" t="str">
        <f t="shared" si="5"/>
        <v/>
      </c>
      <c r="T102" s="65"/>
      <c r="U102" s="65"/>
      <c r="V102" s="32" t="str">
        <f>IF($P102="","",$P102+$Q102+LOOKUP(2,1/($V$3:$V101&lt;&gt;""),$V$3:$V101))</f>
        <v/>
      </c>
      <c r="W102" s="33"/>
      <c r="X102" s="33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</row>
    <row r="103" spans="1:258" x14ac:dyDescent="0.25">
      <c r="A103" s="35">
        <f>LOOKUP(2,1/($A$3:$A102&lt;&gt;""),$A$3:$A102)+1</f>
        <v>96</v>
      </c>
      <c r="B103" s="36"/>
      <c r="C103" s="50"/>
      <c r="D103" s="37" t="str">
        <f ca="1">IFERROR(IF($E103="","",VLOOKUP($E103,'Currency Pairs'!$B$3:$D$1000,3,FALSE)),"")</f>
        <v/>
      </c>
      <c r="E103" s="49" t="str">
        <f ca="1">IFERROR(IF($D103="","",VLOOKUP($D103,'Currency Pairs'!$A$3:$B$1000,2,FALSE)),"")</f>
        <v/>
      </c>
      <c r="F103" s="50"/>
      <c r="G103" s="49"/>
      <c r="H103" s="49"/>
      <c r="I103" s="49"/>
      <c r="J103" s="51" t="str">
        <f t="shared" si="4"/>
        <v/>
      </c>
      <c r="K103" s="79"/>
      <c r="L103" s="49"/>
      <c r="M103" s="52"/>
      <c r="N103" s="53" t="str">
        <f>IF(OR($G103="",$L103=""),"",ROUND(IF($F103="Long",(L103-G103),(G103-L103)) * POWER(10, VLOOKUP($D103,'Currency Pairs'!$A:$C,3,FALSE)),0))</f>
        <v/>
      </c>
      <c r="O103" s="99" t="str">
        <f>IF($P103="","",(($P103+$Q103+$R103)/LOOKUP(2,1/($V$3:$V102&lt;&gt;""),$V$3:$V102)))</f>
        <v/>
      </c>
      <c r="P103" s="54"/>
      <c r="Q103" s="54"/>
      <c r="R103" s="54"/>
      <c r="S103" s="42" t="str">
        <f t="shared" si="5"/>
        <v/>
      </c>
      <c r="T103" s="66"/>
      <c r="U103" s="66"/>
      <c r="V103" s="41" t="str">
        <f>IF($P103="","",$P103+$Q103+LOOKUP(2,1/($V$3:$V102&lt;&gt;""),$V$3:$V102))</f>
        <v/>
      </c>
      <c r="W103" s="42"/>
      <c r="X103" s="42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</row>
    <row r="104" spans="1:258" x14ac:dyDescent="0.25">
      <c r="A104" s="26">
        <f>LOOKUP(2,1/($A$3:$A103&lt;&gt;""),$A$3:$A103)+1</f>
        <v>97</v>
      </c>
      <c r="B104" s="27"/>
      <c r="C104" s="44"/>
      <c r="D104" s="28" t="str">
        <f ca="1">IFERROR(IF($E104="","",VLOOKUP($E104,'Currency Pairs'!$B$3:$D$1000,3,FALSE)),"")</f>
        <v/>
      </c>
      <c r="E104" s="43" t="str">
        <f ca="1">IFERROR(IF($D104="","",VLOOKUP($D104,'Currency Pairs'!$A$3:$B$1000,2,FALSE)),"")</f>
        <v/>
      </c>
      <c r="F104" s="44"/>
      <c r="G104" s="43"/>
      <c r="H104" s="43"/>
      <c r="I104" s="43"/>
      <c r="J104" s="45" t="str">
        <f t="shared" si="4"/>
        <v/>
      </c>
      <c r="K104" s="78"/>
      <c r="L104" s="43"/>
      <c r="M104" s="46"/>
      <c r="N104" s="47" t="str">
        <f>IF(OR($G104="",$L104=""),"",ROUND(IF($F104="Long",(L104-G104),(G104-L104)) * POWER(10, VLOOKUP($D104,'Currency Pairs'!$A:$C,3,FALSE)),0))</f>
        <v/>
      </c>
      <c r="O104" s="94" t="str">
        <f>IF($P104="","",(($P104+$Q104+$R104)/LOOKUP(2,1/($V$3:$V103&lt;&gt;""),$V$3:$V103)))</f>
        <v/>
      </c>
      <c r="P104" s="48"/>
      <c r="Q104" s="48"/>
      <c r="R104" s="48"/>
      <c r="S104" s="33" t="str">
        <f t="shared" si="5"/>
        <v/>
      </c>
      <c r="T104" s="65"/>
      <c r="U104" s="65"/>
      <c r="V104" s="32" t="str">
        <f>IF($P104="","",$P104+$Q104+LOOKUP(2,1/($V$3:$V103&lt;&gt;""),$V$3:$V103))</f>
        <v/>
      </c>
      <c r="W104" s="33"/>
      <c r="X104" s="33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</row>
    <row r="105" spans="1:258" x14ac:dyDescent="0.25">
      <c r="A105" s="35">
        <f>LOOKUP(2,1/($A$3:$A104&lt;&gt;""),$A$3:$A104)+1</f>
        <v>98</v>
      </c>
      <c r="B105" s="36"/>
      <c r="C105" s="50"/>
      <c r="D105" s="37" t="str">
        <f ca="1">IFERROR(IF($E105="","",VLOOKUP($E105,'Currency Pairs'!$B$3:$D$1000,3,FALSE)),"")</f>
        <v/>
      </c>
      <c r="E105" s="49" t="str">
        <f ca="1">IFERROR(IF($D105="","",VLOOKUP($D105,'Currency Pairs'!$A$3:$B$1000,2,FALSE)),"")</f>
        <v/>
      </c>
      <c r="F105" s="50"/>
      <c r="G105" s="49"/>
      <c r="H105" s="49"/>
      <c r="I105" s="49"/>
      <c r="J105" s="51" t="str">
        <f t="shared" si="4"/>
        <v/>
      </c>
      <c r="K105" s="79"/>
      <c r="L105" s="49"/>
      <c r="M105" s="52"/>
      <c r="N105" s="53" t="str">
        <f>IF(OR($G105="",$L105=""),"",ROUND(IF($F105="Long",(L105-G105),(G105-L105)) * POWER(10, VLOOKUP($D105,'Currency Pairs'!$A:$C,3,FALSE)),0))</f>
        <v/>
      </c>
      <c r="O105" s="99" t="str">
        <f>IF($P105="","",(($P105+$Q105+$R105)/LOOKUP(2,1/($V$3:$V104&lt;&gt;""),$V$3:$V104)))</f>
        <v/>
      </c>
      <c r="P105" s="54"/>
      <c r="Q105" s="54"/>
      <c r="R105" s="54"/>
      <c r="S105" s="42" t="str">
        <f t="shared" si="5"/>
        <v/>
      </c>
      <c r="T105" s="66"/>
      <c r="U105" s="66"/>
      <c r="V105" s="41" t="str">
        <f>IF($P105="","",$P105+$Q105+LOOKUP(2,1/($V$3:$V104&lt;&gt;""),$V$3:$V104))</f>
        <v/>
      </c>
      <c r="W105" s="42"/>
      <c r="X105" s="42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</row>
    <row r="106" spans="1:258" x14ac:dyDescent="0.25">
      <c r="A106" s="26">
        <f>LOOKUP(2,1/($A$3:$A105&lt;&gt;""),$A$3:$A105)+1</f>
        <v>99</v>
      </c>
      <c r="B106" s="27"/>
      <c r="C106" s="44"/>
      <c r="D106" s="28" t="str">
        <f ca="1">IFERROR(IF($E106="","",VLOOKUP($E106,'Currency Pairs'!$B$3:$D$1000,3,FALSE)),"")</f>
        <v/>
      </c>
      <c r="E106" s="43" t="str">
        <f ca="1">IFERROR(IF($D106="","",VLOOKUP($D106,'Currency Pairs'!$A$3:$B$1000,2,FALSE)),"")</f>
        <v/>
      </c>
      <c r="F106" s="44"/>
      <c r="G106" s="43"/>
      <c r="H106" s="43"/>
      <c r="I106" s="43"/>
      <c r="J106" s="45" t="str">
        <f t="shared" si="4"/>
        <v/>
      </c>
      <c r="K106" s="78"/>
      <c r="L106" s="43"/>
      <c r="M106" s="46"/>
      <c r="N106" s="47" t="str">
        <f>IF(OR($G106="",$L106=""),"",ROUND(IF($F106="Long",(L106-G106),(G106-L106)) * POWER(10, VLOOKUP($D106,'Currency Pairs'!$A:$C,3,FALSE)),0))</f>
        <v/>
      </c>
      <c r="O106" s="94" t="str">
        <f>IF($P106="","",(($P106+$Q106+$R106)/LOOKUP(2,1/($V$3:$V105&lt;&gt;""),$V$3:$V105)))</f>
        <v/>
      </c>
      <c r="P106" s="48"/>
      <c r="Q106" s="48"/>
      <c r="R106" s="48"/>
      <c r="S106" s="33" t="str">
        <f t="shared" si="5"/>
        <v/>
      </c>
      <c r="T106" s="65"/>
      <c r="U106" s="65"/>
      <c r="V106" s="32" t="str">
        <f>IF($P106="","",$P106+$Q106+LOOKUP(2,1/($V$3:$V105&lt;&gt;""),$V$3:$V105))</f>
        <v/>
      </c>
      <c r="W106" s="33"/>
      <c r="X106" s="33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</row>
    <row r="107" spans="1:258" x14ac:dyDescent="0.25">
      <c r="A107" s="35">
        <f>LOOKUP(2,1/($A$3:$A106&lt;&gt;""),$A$3:$A106)+1</f>
        <v>100</v>
      </c>
      <c r="B107" s="36"/>
      <c r="C107" s="50"/>
      <c r="D107" s="37" t="str">
        <f ca="1">IFERROR(IF($E107="","",VLOOKUP($E107,'Currency Pairs'!$B$3:$D$1000,3,FALSE)),"")</f>
        <v/>
      </c>
      <c r="E107" s="49" t="str">
        <f ca="1">IFERROR(IF($D107="","",VLOOKUP($D107,'Currency Pairs'!$A$3:$B$1000,2,FALSE)),"")</f>
        <v/>
      </c>
      <c r="F107" s="50"/>
      <c r="G107" s="49"/>
      <c r="H107" s="49"/>
      <c r="I107" s="49"/>
      <c r="J107" s="51" t="str">
        <f t="shared" si="4"/>
        <v/>
      </c>
      <c r="K107" s="79"/>
      <c r="L107" s="49"/>
      <c r="M107" s="52"/>
      <c r="N107" s="53" t="str">
        <f>IF(OR($G107="",$L107=""),"",ROUND(IF($F107="Long",(L107-G107),(G107-L107)) * POWER(10, VLOOKUP($D107,'Currency Pairs'!$A:$C,3,FALSE)),0))</f>
        <v/>
      </c>
      <c r="O107" s="99" t="str">
        <f>IF($P107="","",(($P107+$Q107+$R107)/LOOKUP(2,1/($V$3:$V106&lt;&gt;""),$V$3:$V106)))</f>
        <v/>
      </c>
      <c r="P107" s="54"/>
      <c r="Q107" s="54"/>
      <c r="R107" s="54"/>
      <c r="S107" s="42" t="str">
        <f t="shared" si="5"/>
        <v/>
      </c>
      <c r="T107" s="66"/>
      <c r="U107" s="66"/>
      <c r="V107" s="41" t="str">
        <f>IF($P107="","",$P107+$Q107+LOOKUP(2,1/($V$3:$V106&lt;&gt;""),$V$3:$V106))</f>
        <v/>
      </c>
      <c r="W107" s="42"/>
      <c r="X107" s="42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</row>
    <row r="108" spans="1:258" x14ac:dyDescent="0.25">
      <c r="A108" s="26">
        <f>LOOKUP(2,1/($A$3:$A107&lt;&gt;""),$A$3:$A107)+1</f>
        <v>101</v>
      </c>
      <c r="B108" s="27"/>
      <c r="C108" s="44"/>
      <c r="D108" s="28" t="str">
        <f ca="1">IFERROR(IF($E108="","",VLOOKUP($E108,'Currency Pairs'!$B$3:$D$1000,3,FALSE)),"")</f>
        <v/>
      </c>
      <c r="E108" s="43" t="str">
        <f ca="1">IFERROR(IF($D108="","",VLOOKUP($D108,'Currency Pairs'!$A$3:$B$1000,2,FALSE)),"")</f>
        <v/>
      </c>
      <c r="F108" s="44"/>
      <c r="G108" s="43"/>
      <c r="H108" s="43"/>
      <c r="I108" s="43"/>
      <c r="J108" s="45" t="str">
        <f t="shared" si="4"/>
        <v/>
      </c>
      <c r="K108" s="78"/>
      <c r="L108" s="43"/>
      <c r="M108" s="46"/>
      <c r="N108" s="47" t="str">
        <f>IF(OR($G108="",$L108=""),"",ROUND(IF($F108="Long",(L108-G108),(G108-L108)) * POWER(10, VLOOKUP($D108,'Currency Pairs'!$A:$C,3,FALSE)),0))</f>
        <v/>
      </c>
      <c r="O108" s="94" t="str">
        <f>IF($P108="","",(($P108+$Q108+$R108)/LOOKUP(2,1/($V$3:$V107&lt;&gt;""),$V$3:$V107)))</f>
        <v/>
      </c>
      <c r="P108" s="48"/>
      <c r="Q108" s="48"/>
      <c r="R108" s="48"/>
      <c r="S108" s="33" t="str">
        <f t="shared" si="5"/>
        <v/>
      </c>
      <c r="T108" s="65"/>
      <c r="U108" s="65"/>
      <c r="V108" s="32" t="str">
        <f>IF($P108="","",$P108+$Q108+LOOKUP(2,1/($V$3:$V107&lt;&gt;""),$V$3:$V107))</f>
        <v/>
      </c>
      <c r="W108" s="33"/>
      <c r="X108" s="33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</row>
    <row r="109" spans="1:258" x14ac:dyDescent="0.25">
      <c r="A109" s="35">
        <f>LOOKUP(2,1/($A$3:$A108&lt;&gt;""),$A$3:$A108)+1</f>
        <v>102</v>
      </c>
      <c r="B109" s="36"/>
      <c r="C109" s="50"/>
      <c r="D109" s="37" t="str">
        <f ca="1">IFERROR(IF($E109="","",VLOOKUP($E109,'Currency Pairs'!$B$3:$D$1000,3,FALSE)),"")</f>
        <v/>
      </c>
      <c r="E109" s="49" t="str">
        <f ca="1">IFERROR(IF($D109="","",VLOOKUP($D109,'Currency Pairs'!$A$3:$B$1000,2,FALSE)),"")</f>
        <v/>
      </c>
      <c r="F109" s="50"/>
      <c r="G109" s="49"/>
      <c r="H109" s="49"/>
      <c r="I109" s="49"/>
      <c r="J109" s="51" t="str">
        <f t="shared" si="4"/>
        <v/>
      </c>
      <c r="K109" s="79"/>
      <c r="L109" s="49"/>
      <c r="M109" s="52"/>
      <c r="N109" s="53" t="str">
        <f>IF(OR($G109="",$L109=""),"",ROUND(IF($F109="Long",(L109-G109),(G109-L109)) * POWER(10, VLOOKUP($D109,'Currency Pairs'!$A:$C,3,FALSE)),0))</f>
        <v/>
      </c>
      <c r="O109" s="99" t="str">
        <f>IF($P109="","",(($P109+$Q109+$R109)/LOOKUP(2,1/($V$3:$V108&lt;&gt;""),$V$3:$V108)))</f>
        <v/>
      </c>
      <c r="P109" s="54"/>
      <c r="Q109" s="54"/>
      <c r="R109" s="54"/>
      <c r="S109" s="42" t="str">
        <f t="shared" si="5"/>
        <v/>
      </c>
      <c r="T109" s="66"/>
      <c r="U109" s="66"/>
      <c r="V109" s="41" t="str">
        <f>IF($P109="","",$P109+$Q109+LOOKUP(2,1/($V$3:$V108&lt;&gt;""),$V$3:$V108))</f>
        <v/>
      </c>
      <c r="W109" s="42"/>
      <c r="X109" s="42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</row>
    <row r="110" spans="1:258" x14ac:dyDescent="0.25">
      <c r="A110" s="26">
        <f>LOOKUP(2,1/($A$3:$A109&lt;&gt;""),$A$3:$A109)+1</f>
        <v>103</v>
      </c>
      <c r="B110" s="27"/>
      <c r="C110" s="44"/>
      <c r="D110" s="28" t="str">
        <f ca="1">IFERROR(IF($E110="","",VLOOKUP($E110,'Currency Pairs'!$B$3:$D$1000,3,FALSE)),"")</f>
        <v/>
      </c>
      <c r="E110" s="43" t="str">
        <f ca="1">IFERROR(IF($D110="","",VLOOKUP($D110,'Currency Pairs'!$A$3:$B$1000,2,FALSE)),"")</f>
        <v/>
      </c>
      <c r="F110" s="44"/>
      <c r="G110" s="43"/>
      <c r="H110" s="43"/>
      <c r="I110" s="43"/>
      <c r="J110" s="45" t="str">
        <f t="shared" si="4"/>
        <v/>
      </c>
      <c r="K110" s="78"/>
      <c r="L110" s="43"/>
      <c r="M110" s="46"/>
      <c r="N110" s="47" t="str">
        <f>IF(OR($G110="",$L110=""),"",ROUND(IF($F110="Long",(L110-G110),(G110-L110)) * POWER(10, VLOOKUP($D110,'Currency Pairs'!$A:$C,3,FALSE)),0))</f>
        <v/>
      </c>
      <c r="O110" s="94" t="str">
        <f>IF($P110="","",(($P110+$Q110+$R110)/LOOKUP(2,1/($V$3:$V109&lt;&gt;""),$V$3:$V109)))</f>
        <v/>
      </c>
      <c r="P110" s="48"/>
      <c r="Q110" s="48"/>
      <c r="R110" s="48"/>
      <c r="S110" s="33" t="str">
        <f t="shared" si="5"/>
        <v/>
      </c>
      <c r="T110" s="65"/>
      <c r="U110" s="65"/>
      <c r="V110" s="32" t="str">
        <f>IF($P110="","",$P110+$Q110+LOOKUP(2,1/($V$3:$V109&lt;&gt;""),$V$3:$V109))</f>
        <v/>
      </c>
      <c r="W110" s="33"/>
      <c r="X110" s="33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</row>
    <row r="111" spans="1:258" x14ac:dyDescent="0.25">
      <c r="A111" s="35">
        <f>LOOKUP(2,1/($A$3:$A110&lt;&gt;""),$A$3:$A110)+1</f>
        <v>104</v>
      </c>
      <c r="B111" s="36"/>
      <c r="C111" s="50"/>
      <c r="D111" s="37" t="str">
        <f ca="1">IFERROR(IF($E111="","",VLOOKUP($E111,'Currency Pairs'!$B$3:$D$1000,3,FALSE)),"")</f>
        <v/>
      </c>
      <c r="E111" s="49" t="str">
        <f ca="1">IFERROR(IF($D111="","",VLOOKUP($D111,'Currency Pairs'!$A$3:$B$1000,2,FALSE)),"")</f>
        <v/>
      </c>
      <c r="F111" s="50"/>
      <c r="G111" s="49"/>
      <c r="H111" s="49"/>
      <c r="I111" s="49"/>
      <c r="J111" s="51" t="str">
        <f t="shared" si="4"/>
        <v/>
      </c>
      <c r="K111" s="79"/>
      <c r="L111" s="49"/>
      <c r="M111" s="52"/>
      <c r="N111" s="53" t="str">
        <f>IF(OR($G111="",$L111=""),"",ROUND(IF($F111="Long",(L111-G111),(G111-L111)) * POWER(10, VLOOKUP($D111,'Currency Pairs'!$A:$C,3,FALSE)),0))</f>
        <v/>
      </c>
      <c r="O111" s="99" t="str">
        <f>IF($P111="","",(($P111+$Q111+$R111)/LOOKUP(2,1/($V$3:$V110&lt;&gt;""),$V$3:$V110)))</f>
        <v/>
      </c>
      <c r="P111" s="54"/>
      <c r="Q111" s="54"/>
      <c r="R111" s="54"/>
      <c r="S111" s="42" t="str">
        <f t="shared" si="5"/>
        <v/>
      </c>
      <c r="T111" s="66"/>
      <c r="U111" s="66"/>
      <c r="V111" s="41" t="str">
        <f>IF($P111="","",$P111+$Q111+LOOKUP(2,1/($V$3:$V110&lt;&gt;""),$V$3:$V110))</f>
        <v/>
      </c>
      <c r="W111" s="42"/>
      <c r="X111" s="42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</row>
    <row r="112" spans="1:258" x14ac:dyDescent="0.25">
      <c r="A112" s="26">
        <f>LOOKUP(2,1/($A$3:$A111&lt;&gt;""),$A$3:$A111)+1</f>
        <v>105</v>
      </c>
      <c r="B112" s="27"/>
      <c r="C112" s="44"/>
      <c r="D112" s="28" t="str">
        <f ca="1">IFERROR(IF($E112="","",VLOOKUP($E112,'Currency Pairs'!$B$3:$D$1000,3,FALSE)),"")</f>
        <v/>
      </c>
      <c r="E112" s="43" t="str">
        <f ca="1">IFERROR(IF($D112="","",VLOOKUP($D112,'Currency Pairs'!$A$3:$B$1000,2,FALSE)),"")</f>
        <v/>
      </c>
      <c r="F112" s="44"/>
      <c r="G112" s="43"/>
      <c r="H112" s="43"/>
      <c r="I112" s="43"/>
      <c r="J112" s="45" t="str">
        <f t="shared" si="4"/>
        <v/>
      </c>
      <c r="K112" s="78"/>
      <c r="L112" s="43"/>
      <c r="M112" s="46"/>
      <c r="N112" s="47" t="str">
        <f>IF(OR($G112="",$L112=""),"",ROUND(IF($F112="Long",(L112-G112),(G112-L112)) * POWER(10, VLOOKUP($D112,'Currency Pairs'!$A:$C,3,FALSE)),0))</f>
        <v/>
      </c>
      <c r="O112" s="94" t="str">
        <f>IF($P112="","",(($P112+$Q112+$R112)/LOOKUP(2,1/($V$3:$V111&lt;&gt;""),$V$3:$V111)))</f>
        <v/>
      </c>
      <c r="P112" s="48"/>
      <c r="Q112" s="48"/>
      <c r="R112" s="48"/>
      <c r="S112" s="33" t="str">
        <f t="shared" si="5"/>
        <v/>
      </c>
      <c r="T112" s="65"/>
      <c r="U112" s="65"/>
      <c r="V112" s="32" t="str">
        <f>IF($P112="","",$P112+$Q112+LOOKUP(2,1/($V$3:$V111&lt;&gt;""),$V$3:$V111))</f>
        <v/>
      </c>
      <c r="W112" s="33"/>
      <c r="X112" s="33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</row>
    <row r="113" spans="1:258" x14ac:dyDescent="0.25">
      <c r="A113" s="35">
        <f>LOOKUP(2,1/($A$3:$A112&lt;&gt;""),$A$3:$A112)+1</f>
        <v>106</v>
      </c>
      <c r="B113" s="36"/>
      <c r="C113" s="50"/>
      <c r="D113" s="37" t="str">
        <f ca="1">IFERROR(IF($E113="","",VLOOKUP($E113,'Currency Pairs'!$B$3:$D$1000,3,FALSE)),"")</f>
        <v/>
      </c>
      <c r="E113" s="49" t="str">
        <f ca="1">IFERROR(IF($D113="","",VLOOKUP($D113,'Currency Pairs'!$A$3:$B$1000,2,FALSE)),"")</f>
        <v/>
      </c>
      <c r="F113" s="50"/>
      <c r="G113" s="49"/>
      <c r="H113" s="49"/>
      <c r="I113" s="49"/>
      <c r="J113" s="51" t="str">
        <f t="shared" si="4"/>
        <v/>
      </c>
      <c r="K113" s="79"/>
      <c r="L113" s="49"/>
      <c r="M113" s="52"/>
      <c r="N113" s="53" t="str">
        <f>IF(OR($G113="",$L113=""),"",ROUND(IF($F113="Long",(L113-G113),(G113-L113)) * POWER(10, VLOOKUP($D113,'Currency Pairs'!$A:$C,3,FALSE)),0))</f>
        <v/>
      </c>
      <c r="O113" s="99" t="str">
        <f>IF($P113="","",(($P113+$Q113+$R113)/LOOKUP(2,1/($V$3:$V112&lt;&gt;""),$V$3:$V112)))</f>
        <v/>
      </c>
      <c r="P113" s="54"/>
      <c r="Q113" s="54"/>
      <c r="R113" s="54"/>
      <c r="S113" s="42" t="str">
        <f t="shared" si="5"/>
        <v/>
      </c>
      <c r="T113" s="66"/>
      <c r="U113" s="66"/>
      <c r="V113" s="41" t="str">
        <f>IF($P113="","",$P113+$Q113+LOOKUP(2,1/($V$3:$V112&lt;&gt;""),$V$3:$V112))</f>
        <v/>
      </c>
      <c r="W113" s="42"/>
      <c r="X113" s="42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</row>
    <row r="114" spans="1:258" x14ac:dyDescent="0.25">
      <c r="A114" s="26">
        <f>LOOKUP(2,1/($A$3:$A113&lt;&gt;""),$A$3:$A113)+1</f>
        <v>107</v>
      </c>
      <c r="B114" s="27"/>
      <c r="C114" s="44"/>
      <c r="D114" s="28" t="str">
        <f ca="1">IFERROR(IF($E114="","",VLOOKUP($E114,'Currency Pairs'!$B$3:$D$1000,3,FALSE)),"")</f>
        <v/>
      </c>
      <c r="E114" s="43" t="str">
        <f ca="1">IFERROR(IF($D114="","",VLOOKUP($D114,'Currency Pairs'!$A$3:$B$1000,2,FALSE)),"")</f>
        <v/>
      </c>
      <c r="F114" s="44"/>
      <c r="G114" s="43"/>
      <c r="H114" s="43"/>
      <c r="I114" s="43"/>
      <c r="J114" s="45" t="str">
        <f t="shared" si="4"/>
        <v/>
      </c>
      <c r="K114" s="78"/>
      <c r="L114" s="43"/>
      <c r="M114" s="46"/>
      <c r="N114" s="47" t="str">
        <f>IF(OR($G114="",$L114=""),"",ROUND(IF($F114="Long",(L114-G114),(G114-L114)) * POWER(10, VLOOKUP($D114,'Currency Pairs'!$A:$C,3,FALSE)),0))</f>
        <v/>
      </c>
      <c r="O114" s="94" t="str">
        <f>IF($P114="","",(($P114+$Q114+$R114)/LOOKUP(2,1/($V$3:$V113&lt;&gt;""),$V$3:$V113)))</f>
        <v/>
      </c>
      <c r="P114" s="48"/>
      <c r="Q114" s="48"/>
      <c r="R114" s="48"/>
      <c r="S114" s="33" t="str">
        <f t="shared" si="5"/>
        <v/>
      </c>
      <c r="T114" s="65"/>
      <c r="U114" s="65"/>
      <c r="V114" s="32" t="str">
        <f>IF($P114="","",$P114+$Q114+LOOKUP(2,1/($V$3:$V113&lt;&gt;""),$V$3:$V113))</f>
        <v/>
      </c>
      <c r="W114" s="33"/>
      <c r="X114" s="33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</row>
    <row r="115" spans="1:258" x14ac:dyDescent="0.25">
      <c r="A115" s="35">
        <f>LOOKUP(2,1/($A$3:$A114&lt;&gt;""),$A$3:$A114)+1</f>
        <v>108</v>
      </c>
      <c r="B115" s="36"/>
      <c r="C115" s="50"/>
      <c r="D115" s="37" t="str">
        <f ca="1">IFERROR(IF($E115="","",VLOOKUP($E115,'Currency Pairs'!$B$3:$D$1000,3,FALSE)),"")</f>
        <v/>
      </c>
      <c r="E115" s="49" t="str">
        <f ca="1">IFERROR(IF($D115="","",VLOOKUP($D115,'Currency Pairs'!$A$3:$B$1000,2,FALSE)),"")</f>
        <v/>
      </c>
      <c r="F115" s="50"/>
      <c r="G115" s="49"/>
      <c r="H115" s="49"/>
      <c r="I115" s="49"/>
      <c r="J115" s="51" t="str">
        <f t="shared" si="4"/>
        <v/>
      </c>
      <c r="K115" s="79"/>
      <c r="L115" s="49"/>
      <c r="M115" s="52"/>
      <c r="N115" s="53" t="str">
        <f>IF(OR($G115="",$L115=""),"",ROUND(IF($F115="Long",(L115-G115),(G115-L115)) * POWER(10, VLOOKUP($D115,'Currency Pairs'!$A:$C,3,FALSE)),0))</f>
        <v/>
      </c>
      <c r="O115" s="99" t="str">
        <f>IF($P115="","",(($P115+$Q115+$R115)/LOOKUP(2,1/($V$3:$V114&lt;&gt;""),$V$3:$V114)))</f>
        <v/>
      </c>
      <c r="P115" s="54"/>
      <c r="Q115" s="54"/>
      <c r="R115" s="54"/>
      <c r="S115" s="42" t="str">
        <f t="shared" si="5"/>
        <v/>
      </c>
      <c r="T115" s="66"/>
      <c r="U115" s="66"/>
      <c r="V115" s="41" t="str">
        <f>IF($P115="","",$P115+$Q115+LOOKUP(2,1/($V$3:$V114&lt;&gt;""),$V$3:$V114))</f>
        <v/>
      </c>
      <c r="W115" s="42"/>
      <c r="X115" s="42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</row>
    <row r="116" spans="1:258" x14ac:dyDescent="0.25">
      <c r="A116" s="26">
        <f>LOOKUP(2,1/($A$3:$A115&lt;&gt;""),$A$3:$A115)+1</f>
        <v>109</v>
      </c>
      <c r="B116" s="27"/>
      <c r="C116" s="44"/>
      <c r="D116" s="28" t="str">
        <f ca="1">IFERROR(IF($E116="","",VLOOKUP($E116,'Currency Pairs'!$B$3:$D$1000,3,FALSE)),"")</f>
        <v/>
      </c>
      <c r="E116" s="43" t="str">
        <f ca="1">IFERROR(IF($D116="","",VLOOKUP($D116,'Currency Pairs'!$A$3:$B$1000,2,FALSE)),"")</f>
        <v/>
      </c>
      <c r="F116" s="44"/>
      <c r="G116" s="43"/>
      <c r="H116" s="43"/>
      <c r="I116" s="43"/>
      <c r="J116" s="45" t="str">
        <f t="shared" si="4"/>
        <v/>
      </c>
      <c r="K116" s="78"/>
      <c r="L116" s="43"/>
      <c r="M116" s="46"/>
      <c r="N116" s="47" t="str">
        <f>IF(OR($G116="",$L116=""),"",ROUND(IF($F116="Long",(L116-G116),(G116-L116)) * POWER(10, VLOOKUP($D116,'Currency Pairs'!$A:$C,3,FALSE)),0))</f>
        <v/>
      </c>
      <c r="O116" s="94" t="str">
        <f>IF($P116="","",(($P116+$Q116+$R116)/LOOKUP(2,1/($V$3:$V115&lt;&gt;""),$V$3:$V115)))</f>
        <v/>
      </c>
      <c r="P116" s="48"/>
      <c r="Q116" s="48"/>
      <c r="R116" s="48"/>
      <c r="S116" s="33" t="str">
        <f t="shared" si="5"/>
        <v/>
      </c>
      <c r="T116" s="65"/>
      <c r="U116" s="65"/>
      <c r="V116" s="32" t="str">
        <f>IF($P116="","",$P116+$Q116+LOOKUP(2,1/($V$3:$V115&lt;&gt;""),$V$3:$V115))</f>
        <v/>
      </c>
      <c r="W116" s="33"/>
      <c r="X116" s="33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</row>
    <row r="117" spans="1:258" x14ac:dyDescent="0.25">
      <c r="A117" s="35">
        <f>LOOKUP(2,1/($A$3:$A116&lt;&gt;""),$A$3:$A116)+1</f>
        <v>110</v>
      </c>
      <c r="B117" s="36"/>
      <c r="C117" s="50"/>
      <c r="D117" s="37" t="str">
        <f ca="1">IFERROR(IF($E117="","",VLOOKUP($E117,'Currency Pairs'!$B$3:$D$1000,3,FALSE)),"")</f>
        <v/>
      </c>
      <c r="E117" s="49" t="str">
        <f ca="1">IFERROR(IF($D117="","",VLOOKUP($D117,'Currency Pairs'!$A$3:$B$1000,2,FALSE)),"")</f>
        <v/>
      </c>
      <c r="F117" s="50"/>
      <c r="G117" s="49"/>
      <c r="H117" s="49"/>
      <c r="I117" s="49"/>
      <c r="J117" s="51" t="str">
        <f t="shared" si="4"/>
        <v/>
      </c>
      <c r="K117" s="79"/>
      <c r="L117" s="49"/>
      <c r="M117" s="52"/>
      <c r="N117" s="53" t="str">
        <f>IF(OR($G117="",$L117=""),"",ROUND(IF($F117="Long",(L117-G117),(G117-L117)) * POWER(10, VLOOKUP($D117,'Currency Pairs'!$A:$C,3,FALSE)),0))</f>
        <v/>
      </c>
      <c r="O117" s="99" t="str">
        <f>IF($P117="","",(($P117+$Q117+$R117)/LOOKUP(2,1/($V$3:$V116&lt;&gt;""),$V$3:$V116)))</f>
        <v/>
      </c>
      <c r="P117" s="54"/>
      <c r="Q117" s="54"/>
      <c r="R117" s="54"/>
      <c r="S117" s="42" t="str">
        <f t="shared" si="5"/>
        <v/>
      </c>
      <c r="T117" s="66"/>
      <c r="U117" s="66"/>
      <c r="V117" s="41" t="str">
        <f>IF($P117="","",$P117+$Q117+LOOKUP(2,1/($V$3:$V116&lt;&gt;""),$V$3:$V116))</f>
        <v/>
      </c>
      <c r="W117" s="42"/>
      <c r="X117" s="42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</row>
    <row r="118" spans="1:258" x14ac:dyDescent="0.25">
      <c r="A118" s="26">
        <f>LOOKUP(2,1/($A$3:$A117&lt;&gt;""),$A$3:$A117)+1</f>
        <v>111</v>
      </c>
      <c r="B118" s="27"/>
      <c r="C118" s="44"/>
      <c r="D118" s="28" t="str">
        <f ca="1">IFERROR(IF($E118="","",VLOOKUP($E118,'Currency Pairs'!$B$3:$D$1000,3,FALSE)),"")</f>
        <v/>
      </c>
      <c r="E118" s="43" t="str">
        <f ca="1">IFERROR(IF($D118="","",VLOOKUP($D118,'Currency Pairs'!$A$3:$B$1000,2,FALSE)),"")</f>
        <v/>
      </c>
      <c r="F118" s="44"/>
      <c r="G118" s="43"/>
      <c r="H118" s="43"/>
      <c r="I118" s="43"/>
      <c r="J118" s="45" t="str">
        <f t="shared" si="4"/>
        <v/>
      </c>
      <c r="K118" s="78"/>
      <c r="L118" s="43"/>
      <c r="M118" s="46"/>
      <c r="N118" s="47" t="str">
        <f>IF(OR($G118="",$L118=""),"",ROUND(IF($F118="Long",(L118-G118),(G118-L118)) * POWER(10, VLOOKUP($D118,'Currency Pairs'!$A:$C,3,FALSE)),0))</f>
        <v/>
      </c>
      <c r="O118" s="94" t="str">
        <f>IF($P118="","",(($P118+$Q118+$R118)/LOOKUP(2,1/($V$3:$V117&lt;&gt;""),$V$3:$V117)))</f>
        <v/>
      </c>
      <c r="P118" s="48"/>
      <c r="Q118" s="48"/>
      <c r="R118" s="48"/>
      <c r="S118" s="33" t="str">
        <f t="shared" si="5"/>
        <v/>
      </c>
      <c r="T118" s="65"/>
      <c r="U118" s="65"/>
      <c r="V118" s="32" t="str">
        <f>IF($P118="","",$P118+$Q118+LOOKUP(2,1/($V$3:$V117&lt;&gt;""),$V$3:$V117))</f>
        <v/>
      </c>
      <c r="W118" s="33"/>
      <c r="X118" s="33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</row>
    <row r="119" spans="1:258" x14ac:dyDescent="0.25">
      <c r="A119" s="35">
        <f>LOOKUP(2,1/($A$3:$A118&lt;&gt;""),$A$3:$A118)+1</f>
        <v>112</v>
      </c>
      <c r="B119" s="36"/>
      <c r="C119" s="50"/>
      <c r="D119" s="37" t="str">
        <f ca="1">IFERROR(IF($E119="","",VLOOKUP($E119,'Currency Pairs'!$B$3:$D$1000,3,FALSE)),"")</f>
        <v/>
      </c>
      <c r="E119" s="49" t="str">
        <f ca="1">IFERROR(IF($D119="","",VLOOKUP($D119,'Currency Pairs'!$A$3:$B$1000,2,FALSE)),"")</f>
        <v/>
      </c>
      <c r="F119" s="50"/>
      <c r="G119" s="49"/>
      <c r="H119" s="49"/>
      <c r="I119" s="49"/>
      <c r="J119" s="51" t="str">
        <f t="shared" si="4"/>
        <v/>
      </c>
      <c r="K119" s="79"/>
      <c r="L119" s="49"/>
      <c r="M119" s="52"/>
      <c r="N119" s="53" t="str">
        <f>IF(OR($G119="",$L119=""),"",ROUND(IF($F119="Long",(L119-G119),(G119-L119)) * POWER(10, VLOOKUP($D119,'Currency Pairs'!$A:$C,3,FALSE)),0))</f>
        <v/>
      </c>
      <c r="O119" s="99" t="str">
        <f>IF($P119="","",(($P119+$Q119+$R119)/LOOKUP(2,1/($V$3:$V118&lt;&gt;""),$V$3:$V118)))</f>
        <v/>
      </c>
      <c r="P119" s="54"/>
      <c r="Q119" s="54"/>
      <c r="R119" s="54"/>
      <c r="S119" s="42" t="str">
        <f t="shared" si="5"/>
        <v/>
      </c>
      <c r="T119" s="66"/>
      <c r="U119" s="66"/>
      <c r="V119" s="41" t="str">
        <f>IF($P119="","",$P119+$Q119+LOOKUP(2,1/($V$3:$V118&lt;&gt;""),$V$3:$V118))</f>
        <v/>
      </c>
      <c r="W119" s="42"/>
      <c r="X119" s="42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</row>
    <row r="120" spans="1:258" x14ac:dyDescent="0.25">
      <c r="A120" s="26">
        <f>LOOKUP(2,1/($A$3:$A119&lt;&gt;""),$A$3:$A119)+1</f>
        <v>113</v>
      </c>
      <c r="B120" s="27"/>
      <c r="C120" s="44"/>
      <c r="D120" s="28" t="str">
        <f ca="1">IFERROR(IF($E120="","",VLOOKUP($E120,'Currency Pairs'!$B$3:$D$1000,3,FALSE)),"")</f>
        <v/>
      </c>
      <c r="E120" s="43" t="str">
        <f ca="1">IFERROR(IF($D120="","",VLOOKUP($D120,'Currency Pairs'!$A$3:$B$1000,2,FALSE)),"")</f>
        <v/>
      </c>
      <c r="F120" s="44"/>
      <c r="G120" s="43"/>
      <c r="H120" s="43"/>
      <c r="I120" s="43"/>
      <c r="J120" s="45" t="str">
        <f t="shared" si="4"/>
        <v/>
      </c>
      <c r="K120" s="78"/>
      <c r="L120" s="43"/>
      <c r="M120" s="46"/>
      <c r="N120" s="47" t="str">
        <f>IF(OR($G120="",$L120=""),"",ROUND(IF($F120="Long",(L120-G120),(G120-L120)) * POWER(10, VLOOKUP($D120,'Currency Pairs'!$A:$C,3,FALSE)),0))</f>
        <v/>
      </c>
      <c r="O120" s="94" t="str">
        <f>IF($P120="","",(($P120+$Q120+$R120)/LOOKUP(2,1/($V$3:$V119&lt;&gt;""),$V$3:$V119)))</f>
        <v/>
      </c>
      <c r="P120" s="48"/>
      <c r="Q120" s="48"/>
      <c r="R120" s="48"/>
      <c r="S120" s="33" t="str">
        <f t="shared" si="5"/>
        <v/>
      </c>
      <c r="T120" s="65"/>
      <c r="U120" s="65"/>
      <c r="V120" s="32" t="str">
        <f>IF($P120="","",$P120+$Q120+LOOKUP(2,1/($V$3:$V119&lt;&gt;""),$V$3:$V119))</f>
        <v/>
      </c>
      <c r="W120" s="33"/>
      <c r="X120" s="33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</row>
    <row r="121" spans="1:258" x14ac:dyDescent="0.25">
      <c r="A121" s="35">
        <f>LOOKUP(2,1/($A$3:$A120&lt;&gt;""),$A$3:$A120)+1</f>
        <v>114</v>
      </c>
      <c r="B121" s="36"/>
      <c r="C121" s="50"/>
      <c r="D121" s="37" t="str">
        <f ca="1">IFERROR(IF($E121="","",VLOOKUP($E121,'Currency Pairs'!$B$3:$D$1000,3,FALSE)),"")</f>
        <v/>
      </c>
      <c r="E121" s="49" t="str">
        <f ca="1">IFERROR(IF($D121="","",VLOOKUP($D121,'Currency Pairs'!$A$3:$B$1000,2,FALSE)),"")</f>
        <v/>
      </c>
      <c r="F121" s="50"/>
      <c r="G121" s="49"/>
      <c r="H121" s="49"/>
      <c r="I121" s="49"/>
      <c r="J121" s="51" t="str">
        <f t="shared" si="4"/>
        <v/>
      </c>
      <c r="K121" s="79"/>
      <c r="L121" s="49"/>
      <c r="M121" s="52"/>
      <c r="N121" s="53" t="str">
        <f>IF(OR($G121="",$L121=""),"",ROUND(IF($F121="Long",(L121-G121),(G121-L121)) * POWER(10, VLOOKUP($D121,'Currency Pairs'!$A:$C,3,FALSE)),0))</f>
        <v/>
      </c>
      <c r="O121" s="99" t="str">
        <f>IF($P121="","",(($P121+$Q121+$R121)/LOOKUP(2,1/($V$3:$V120&lt;&gt;""),$V$3:$V120)))</f>
        <v/>
      </c>
      <c r="P121" s="54"/>
      <c r="Q121" s="54"/>
      <c r="R121" s="54"/>
      <c r="S121" s="42" t="str">
        <f t="shared" si="5"/>
        <v/>
      </c>
      <c r="T121" s="66"/>
      <c r="U121" s="66"/>
      <c r="V121" s="41" t="str">
        <f>IF($P121="","",$P121+$Q121+LOOKUP(2,1/($V$3:$V120&lt;&gt;""),$V$3:$V120))</f>
        <v/>
      </c>
      <c r="W121" s="42"/>
      <c r="X121" s="42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</row>
    <row r="122" spans="1:258" x14ac:dyDescent="0.25">
      <c r="A122" s="26">
        <f>LOOKUP(2,1/($A$3:$A121&lt;&gt;""),$A$3:$A121)+1</f>
        <v>115</v>
      </c>
      <c r="B122" s="27"/>
      <c r="C122" s="44"/>
      <c r="D122" s="28" t="str">
        <f ca="1">IFERROR(IF($E122="","",VLOOKUP($E122,'Currency Pairs'!$B$3:$D$1000,3,FALSE)),"")</f>
        <v/>
      </c>
      <c r="E122" s="43" t="str">
        <f ca="1">IFERROR(IF($D122="","",VLOOKUP($D122,'Currency Pairs'!$A$3:$B$1000,2,FALSE)),"")</f>
        <v/>
      </c>
      <c r="F122" s="44"/>
      <c r="G122" s="43"/>
      <c r="H122" s="43"/>
      <c r="I122" s="43"/>
      <c r="J122" s="45" t="str">
        <f t="shared" si="4"/>
        <v/>
      </c>
      <c r="K122" s="78"/>
      <c r="L122" s="43"/>
      <c r="M122" s="46"/>
      <c r="N122" s="47" t="str">
        <f>IF(OR($G122="",$L122=""),"",ROUND(IF($F122="Long",(L122-G122),(G122-L122)) * POWER(10, VLOOKUP($D122,'Currency Pairs'!$A:$C,3,FALSE)),0))</f>
        <v/>
      </c>
      <c r="O122" s="94" t="str">
        <f>IF($P122="","",(($P122+$Q122+$R122)/LOOKUP(2,1/($V$3:$V121&lt;&gt;""),$V$3:$V121)))</f>
        <v/>
      </c>
      <c r="P122" s="48"/>
      <c r="Q122" s="48"/>
      <c r="R122" s="48"/>
      <c r="S122" s="33" t="str">
        <f t="shared" si="5"/>
        <v/>
      </c>
      <c r="T122" s="65"/>
      <c r="U122" s="65"/>
      <c r="V122" s="32" t="str">
        <f>IF($P122="","",$P122+$Q122+LOOKUP(2,1/($V$3:$V121&lt;&gt;""),$V$3:$V121))</f>
        <v/>
      </c>
      <c r="W122" s="33"/>
      <c r="X122" s="33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</row>
    <row r="123" spans="1:258" x14ac:dyDescent="0.25">
      <c r="A123" s="35">
        <f>LOOKUP(2,1/($A$3:$A122&lt;&gt;""),$A$3:$A122)+1</f>
        <v>116</v>
      </c>
      <c r="B123" s="36"/>
      <c r="C123" s="50"/>
      <c r="D123" s="37" t="str">
        <f ca="1">IFERROR(IF($E123="","",VLOOKUP($E123,'Currency Pairs'!$B$3:$D$1000,3,FALSE)),"")</f>
        <v/>
      </c>
      <c r="E123" s="49" t="str">
        <f ca="1">IFERROR(IF($D123="","",VLOOKUP($D123,'Currency Pairs'!$A$3:$B$1000,2,FALSE)),"")</f>
        <v/>
      </c>
      <c r="F123" s="50"/>
      <c r="G123" s="49"/>
      <c r="H123" s="49"/>
      <c r="I123" s="49"/>
      <c r="J123" s="51" t="str">
        <f t="shared" si="4"/>
        <v/>
      </c>
      <c r="K123" s="79"/>
      <c r="L123" s="49"/>
      <c r="M123" s="52"/>
      <c r="N123" s="53" t="str">
        <f>IF(OR($G123="",$L123=""),"",ROUND(IF($F123="Long",(L123-G123),(G123-L123)) * POWER(10, VLOOKUP($D123,'Currency Pairs'!$A:$C,3,FALSE)),0))</f>
        <v/>
      </c>
      <c r="O123" s="99" t="str">
        <f>IF($P123="","",(($P123+$Q123+$R123)/LOOKUP(2,1/($V$3:$V122&lt;&gt;""),$V$3:$V122)))</f>
        <v/>
      </c>
      <c r="P123" s="54"/>
      <c r="Q123" s="54"/>
      <c r="R123" s="54"/>
      <c r="S123" s="42" t="str">
        <f t="shared" si="5"/>
        <v/>
      </c>
      <c r="T123" s="66"/>
      <c r="U123" s="66"/>
      <c r="V123" s="41" t="str">
        <f>IF($P123="","",$P123+$Q123+LOOKUP(2,1/($V$3:$V122&lt;&gt;""),$V$3:$V122))</f>
        <v/>
      </c>
      <c r="W123" s="42"/>
      <c r="X123" s="42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</row>
    <row r="124" spans="1:258" x14ac:dyDescent="0.25">
      <c r="A124" s="26">
        <f>LOOKUP(2,1/($A$3:$A123&lt;&gt;""),$A$3:$A123)+1</f>
        <v>117</v>
      </c>
      <c r="B124" s="27"/>
      <c r="C124" s="44"/>
      <c r="D124" s="28" t="str">
        <f ca="1">IFERROR(IF($E124="","",VLOOKUP($E124,'Currency Pairs'!$B$3:$D$1000,3,FALSE)),"")</f>
        <v/>
      </c>
      <c r="E124" s="43" t="str">
        <f ca="1">IFERROR(IF($D124="","",VLOOKUP($D124,'Currency Pairs'!$A$3:$B$1000,2,FALSE)),"")</f>
        <v/>
      </c>
      <c r="F124" s="44"/>
      <c r="G124" s="43"/>
      <c r="H124" s="43"/>
      <c r="I124" s="43"/>
      <c r="J124" s="45" t="str">
        <f t="shared" si="4"/>
        <v/>
      </c>
      <c r="K124" s="78"/>
      <c r="L124" s="43"/>
      <c r="M124" s="46"/>
      <c r="N124" s="47" t="str">
        <f>IF(OR($G124="",$L124=""),"",ROUND(IF($F124="Long",(L124-G124),(G124-L124)) * POWER(10, VLOOKUP($D124,'Currency Pairs'!$A:$C,3,FALSE)),0))</f>
        <v/>
      </c>
      <c r="O124" s="94" t="str">
        <f>IF($P124="","",(($P124+$Q124+$R124)/LOOKUP(2,1/($V$3:$V123&lt;&gt;""),$V$3:$V123)))</f>
        <v/>
      </c>
      <c r="P124" s="48"/>
      <c r="Q124" s="48"/>
      <c r="R124" s="48"/>
      <c r="S124" s="33" t="str">
        <f t="shared" si="5"/>
        <v/>
      </c>
      <c r="T124" s="65"/>
      <c r="U124" s="65"/>
      <c r="V124" s="32" t="str">
        <f>IF($P124="","",$P124+$Q124+LOOKUP(2,1/($V$3:$V123&lt;&gt;""),$V$3:$V123))</f>
        <v/>
      </c>
      <c r="W124" s="33"/>
      <c r="X124" s="33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</row>
    <row r="125" spans="1:258" x14ac:dyDescent="0.25">
      <c r="A125" s="35">
        <f>LOOKUP(2,1/($A$3:$A124&lt;&gt;""),$A$3:$A124)+1</f>
        <v>118</v>
      </c>
      <c r="B125" s="36"/>
      <c r="C125" s="50"/>
      <c r="D125" s="37" t="str">
        <f ca="1">IFERROR(IF($E125="","",VLOOKUP($E125,'Currency Pairs'!$B$3:$D$1000,3,FALSE)),"")</f>
        <v/>
      </c>
      <c r="E125" s="49" t="str">
        <f ca="1">IFERROR(IF($D125="","",VLOOKUP($D125,'Currency Pairs'!$A$3:$B$1000,2,FALSE)),"")</f>
        <v/>
      </c>
      <c r="F125" s="50"/>
      <c r="G125" s="49"/>
      <c r="H125" s="49"/>
      <c r="I125" s="49"/>
      <c r="J125" s="51" t="str">
        <f t="shared" si="4"/>
        <v/>
      </c>
      <c r="K125" s="79"/>
      <c r="L125" s="49"/>
      <c r="M125" s="52"/>
      <c r="N125" s="53" t="str">
        <f>IF(OR($G125="",$L125=""),"",ROUND(IF($F125="Long",(L125-G125),(G125-L125)) * POWER(10, VLOOKUP($D125,'Currency Pairs'!$A:$C,3,FALSE)),0))</f>
        <v/>
      </c>
      <c r="O125" s="99" t="str">
        <f>IF($P125="","",(($P125+$Q125+$R125)/LOOKUP(2,1/($V$3:$V124&lt;&gt;""),$V$3:$V124)))</f>
        <v/>
      </c>
      <c r="P125" s="54"/>
      <c r="Q125" s="54"/>
      <c r="R125" s="54"/>
      <c r="S125" s="42" t="str">
        <f t="shared" si="5"/>
        <v/>
      </c>
      <c r="T125" s="66"/>
      <c r="U125" s="66"/>
      <c r="V125" s="41" t="str">
        <f>IF($P125="","",$P125+$Q125+LOOKUP(2,1/($V$3:$V124&lt;&gt;""),$V$3:$V124))</f>
        <v/>
      </c>
      <c r="W125" s="42"/>
      <c r="X125" s="42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</row>
    <row r="126" spans="1:258" x14ac:dyDescent="0.25">
      <c r="A126" s="26">
        <f>LOOKUP(2,1/($A$3:$A125&lt;&gt;""),$A$3:$A125)+1</f>
        <v>119</v>
      </c>
      <c r="B126" s="27"/>
      <c r="C126" s="44"/>
      <c r="D126" s="28" t="str">
        <f ca="1">IFERROR(IF($E126="","",VLOOKUP($E126,'Currency Pairs'!$B$3:$D$1000,3,FALSE)),"")</f>
        <v/>
      </c>
      <c r="E126" s="43" t="str">
        <f ca="1">IFERROR(IF($D126="","",VLOOKUP($D126,'Currency Pairs'!$A$3:$B$1000,2,FALSE)),"")</f>
        <v/>
      </c>
      <c r="F126" s="44"/>
      <c r="G126" s="43"/>
      <c r="H126" s="43"/>
      <c r="I126" s="43"/>
      <c r="J126" s="45" t="str">
        <f t="shared" si="4"/>
        <v/>
      </c>
      <c r="K126" s="78"/>
      <c r="L126" s="43"/>
      <c r="M126" s="46"/>
      <c r="N126" s="47" t="str">
        <f>IF(OR($G126="",$L126=""),"",ROUND(IF($F126="Long",(L126-G126),(G126-L126)) * POWER(10, VLOOKUP($D126,'Currency Pairs'!$A:$C,3,FALSE)),0))</f>
        <v/>
      </c>
      <c r="O126" s="94" t="str">
        <f>IF($P126="","",(($P126+$Q126+$R126)/LOOKUP(2,1/($V$3:$V125&lt;&gt;""),$V$3:$V125)))</f>
        <v/>
      </c>
      <c r="P126" s="48"/>
      <c r="Q126" s="48"/>
      <c r="R126" s="48"/>
      <c r="S126" s="33" t="str">
        <f t="shared" si="5"/>
        <v/>
      </c>
      <c r="T126" s="65"/>
      <c r="U126" s="65"/>
      <c r="V126" s="32" t="str">
        <f>IF($P126="","",$P126+$Q126+LOOKUP(2,1/($V$3:$V125&lt;&gt;""),$V$3:$V125))</f>
        <v/>
      </c>
      <c r="W126" s="33"/>
      <c r="X126" s="33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</row>
    <row r="127" spans="1:258" x14ac:dyDescent="0.25">
      <c r="A127" s="35">
        <f>LOOKUP(2,1/($A$3:$A126&lt;&gt;""),$A$3:$A126)+1</f>
        <v>120</v>
      </c>
      <c r="B127" s="36"/>
      <c r="C127" s="50"/>
      <c r="D127" s="37" t="str">
        <f ca="1">IFERROR(IF($E127="","",VLOOKUP($E127,'Currency Pairs'!$B$3:$D$1000,3,FALSE)),"")</f>
        <v/>
      </c>
      <c r="E127" s="49" t="str">
        <f ca="1">IFERROR(IF($D127="","",VLOOKUP($D127,'Currency Pairs'!$A$3:$B$1000,2,FALSE)),"")</f>
        <v/>
      </c>
      <c r="F127" s="50"/>
      <c r="G127" s="49"/>
      <c r="H127" s="49"/>
      <c r="I127" s="49"/>
      <c r="J127" s="51" t="str">
        <f t="shared" si="4"/>
        <v/>
      </c>
      <c r="K127" s="79"/>
      <c r="L127" s="49"/>
      <c r="M127" s="52"/>
      <c r="N127" s="53" t="str">
        <f>IF(OR($G127="",$L127=""),"",ROUND(IF($F127="Long",(L127-G127),(G127-L127)) * POWER(10, VLOOKUP($D127,'Currency Pairs'!$A:$C,3,FALSE)),0))</f>
        <v/>
      </c>
      <c r="O127" s="99" t="str">
        <f>IF($P127="","",(($P127+$Q127+$R127)/LOOKUP(2,1/($V$3:$V126&lt;&gt;""),$V$3:$V126)))</f>
        <v/>
      </c>
      <c r="P127" s="54"/>
      <c r="Q127" s="54"/>
      <c r="R127" s="54"/>
      <c r="S127" s="42" t="str">
        <f t="shared" si="5"/>
        <v/>
      </c>
      <c r="T127" s="66"/>
      <c r="U127" s="66"/>
      <c r="V127" s="41" t="str">
        <f>IF($P127="","",$P127+$Q127+LOOKUP(2,1/($V$3:$V126&lt;&gt;""),$V$3:$V126))</f>
        <v/>
      </c>
      <c r="W127" s="42"/>
      <c r="X127" s="42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</row>
    <row r="128" spans="1:258" x14ac:dyDescent="0.25">
      <c r="A128" s="26">
        <f>LOOKUP(2,1/($A$3:$A127&lt;&gt;""),$A$3:$A127)+1</f>
        <v>121</v>
      </c>
      <c r="B128" s="27"/>
      <c r="C128" s="44"/>
      <c r="D128" s="28" t="str">
        <f ca="1">IFERROR(IF($E128="","",VLOOKUP($E128,'Currency Pairs'!$B$3:$D$1000,3,FALSE)),"")</f>
        <v/>
      </c>
      <c r="E128" s="43" t="str">
        <f ca="1">IFERROR(IF($D128="","",VLOOKUP($D128,'Currency Pairs'!$A$3:$B$1000,2,FALSE)),"")</f>
        <v/>
      </c>
      <c r="F128" s="44"/>
      <c r="G128" s="43"/>
      <c r="H128" s="43"/>
      <c r="I128" s="43"/>
      <c r="J128" s="45" t="str">
        <f t="shared" si="4"/>
        <v/>
      </c>
      <c r="K128" s="78"/>
      <c r="L128" s="43"/>
      <c r="M128" s="46"/>
      <c r="N128" s="47" t="str">
        <f>IF(OR($G128="",$L128=""),"",ROUND(IF($F128="Long",(L128-G128),(G128-L128)) * POWER(10, VLOOKUP($D128,'Currency Pairs'!$A:$C,3,FALSE)),0))</f>
        <v/>
      </c>
      <c r="O128" s="94" t="str">
        <f>IF($P128="","",(($P128+$Q128+$R128)/LOOKUP(2,1/($V$3:$V127&lt;&gt;""),$V$3:$V127)))</f>
        <v/>
      </c>
      <c r="P128" s="48"/>
      <c r="Q128" s="48"/>
      <c r="R128" s="48"/>
      <c r="S128" s="33" t="str">
        <f t="shared" si="5"/>
        <v/>
      </c>
      <c r="T128" s="65"/>
      <c r="U128" s="65"/>
      <c r="V128" s="32" t="str">
        <f>IF($P128="","",$P128+$Q128+LOOKUP(2,1/($V$3:$V127&lt;&gt;""),$V$3:$V127))</f>
        <v/>
      </c>
      <c r="W128" s="33"/>
      <c r="X128" s="33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</row>
    <row r="129" spans="1:258" x14ac:dyDescent="0.25">
      <c r="A129" s="35">
        <f>LOOKUP(2,1/($A$3:$A128&lt;&gt;""),$A$3:$A128)+1</f>
        <v>122</v>
      </c>
      <c r="B129" s="36"/>
      <c r="C129" s="50"/>
      <c r="D129" s="37" t="str">
        <f ca="1">IFERROR(IF($E129="","",VLOOKUP($E129,'Currency Pairs'!$B$3:$D$1000,3,FALSE)),"")</f>
        <v/>
      </c>
      <c r="E129" s="49" t="str">
        <f ca="1">IFERROR(IF($D129="","",VLOOKUP($D129,'Currency Pairs'!$A$3:$B$1000,2,FALSE)),"")</f>
        <v/>
      </c>
      <c r="F129" s="50"/>
      <c r="G129" s="49"/>
      <c r="H129" s="49"/>
      <c r="I129" s="49"/>
      <c r="J129" s="51" t="str">
        <f t="shared" si="4"/>
        <v/>
      </c>
      <c r="K129" s="79"/>
      <c r="L129" s="49"/>
      <c r="M129" s="52"/>
      <c r="N129" s="53" t="str">
        <f>IF(OR($G129="",$L129=""),"",ROUND(IF($F129="Long",(L129-G129),(G129-L129)) * POWER(10, VLOOKUP($D129,'Currency Pairs'!$A:$C,3,FALSE)),0))</f>
        <v/>
      </c>
      <c r="O129" s="99" t="str">
        <f>IF($P129="","",(($P129+$Q129+$R129)/LOOKUP(2,1/($V$3:$V128&lt;&gt;""),$V$3:$V128)))</f>
        <v/>
      </c>
      <c r="P129" s="54"/>
      <c r="Q129" s="54"/>
      <c r="R129" s="54"/>
      <c r="S129" s="42" t="str">
        <f t="shared" si="5"/>
        <v/>
      </c>
      <c r="T129" s="66"/>
      <c r="U129" s="66"/>
      <c r="V129" s="41" t="str">
        <f>IF($P129="","",$P129+$Q129+LOOKUP(2,1/($V$3:$V128&lt;&gt;""),$V$3:$V128))</f>
        <v/>
      </c>
      <c r="W129" s="42"/>
      <c r="X129" s="42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</row>
    <row r="130" spans="1:258" x14ac:dyDescent="0.25">
      <c r="A130" s="26">
        <f>LOOKUP(2,1/($A$3:$A129&lt;&gt;""),$A$3:$A129)+1</f>
        <v>123</v>
      </c>
      <c r="B130" s="27"/>
      <c r="C130" s="44"/>
      <c r="D130" s="28" t="str">
        <f ca="1">IFERROR(IF($E130="","",VLOOKUP($E130,'Currency Pairs'!$B$3:$D$1000,3,FALSE)),"")</f>
        <v/>
      </c>
      <c r="E130" s="43" t="str">
        <f ca="1">IFERROR(IF($D130="","",VLOOKUP($D130,'Currency Pairs'!$A$3:$B$1000,2,FALSE)),"")</f>
        <v/>
      </c>
      <c r="F130" s="44"/>
      <c r="G130" s="43"/>
      <c r="H130" s="43"/>
      <c r="I130" s="43"/>
      <c r="J130" s="45" t="str">
        <f t="shared" si="4"/>
        <v/>
      </c>
      <c r="K130" s="78"/>
      <c r="L130" s="43"/>
      <c r="M130" s="46"/>
      <c r="N130" s="47" t="str">
        <f>IF(OR($G130="",$L130=""),"",ROUND(IF($F130="Long",(L130-G130),(G130-L130)) * POWER(10, VLOOKUP($D130,'Currency Pairs'!$A:$C,3,FALSE)),0))</f>
        <v/>
      </c>
      <c r="O130" s="94" t="str">
        <f>IF($P130="","",(($P130+$Q130+$R130)/LOOKUP(2,1/($V$3:$V129&lt;&gt;""),$V$3:$V129)))</f>
        <v/>
      </c>
      <c r="P130" s="48"/>
      <c r="Q130" s="48"/>
      <c r="R130" s="48"/>
      <c r="S130" s="33" t="str">
        <f t="shared" si="5"/>
        <v/>
      </c>
      <c r="T130" s="65"/>
      <c r="U130" s="65"/>
      <c r="V130" s="32" t="str">
        <f>IF($P130="","",$P130+$Q130+LOOKUP(2,1/($V$3:$V129&lt;&gt;""),$V$3:$V129))</f>
        <v/>
      </c>
      <c r="W130" s="33"/>
      <c r="X130" s="33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</row>
    <row r="131" spans="1:258" x14ac:dyDescent="0.25">
      <c r="A131" s="35">
        <f>LOOKUP(2,1/($A$3:$A130&lt;&gt;""),$A$3:$A130)+1</f>
        <v>124</v>
      </c>
      <c r="B131" s="36"/>
      <c r="C131" s="50"/>
      <c r="D131" s="37" t="str">
        <f ca="1">IFERROR(IF($E131="","",VLOOKUP($E131,'Currency Pairs'!$B$3:$D$1000,3,FALSE)),"")</f>
        <v/>
      </c>
      <c r="E131" s="49" t="str">
        <f ca="1">IFERROR(IF($D131="","",VLOOKUP($D131,'Currency Pairs'!$A$3:$B$1000,2,FALSE)),"")</f>
        <v/>
      </c>
      <c r="F131" s="50"/>
      <c r="G131" s="49"/>
      <c r="H131" s="49"/>
      <c r="I131" s="49"/>
      <c r="J131" s="51" t="str">
        <f t="shared" si="4"/>
        <v/>
      </c>
      <c r="K131" s="79"/>
      <c r="L131" s="49"/>
      <c r="M131" s="52"/>
      <c r="N131" s="53" t="str">
        <f>IF(OR($G131="",$L131=""),"",ROUND(IF($F131="Long",(L131-G131),(G131-L131)) * POWER(10, VLOOKUP($D131,'Currency Pairs'!$A:$C,3,FALSE)),0))</f>
        <v/>
      </c>
      <c r="O131" s="99" t="str">
        <f>IF($P131="","",(($P131+$Q131+$R131)/LOOKUP(2,1/($V$3:$V130&lt;&gt;""),$V$3:$V130)))</f>
        <v/>
      </c>
      <c r="P131" s="54"/>
      <c r="Q131" s="54"/>
      <c r="R131" s="54"/>
      <c r="S131" s="42" t="str">
        <f t="shared" si="5"/>
        <v/>
      </c>
      <c r="T131" s="66"/>
      <c r="U131" s="66"/>
      <c r="V131" s="41" t="str">
        <f>IF($P131="","",$P131+$Q131+LOOKUP(2,1/($V$3:$V130&lt;&gt;""),$V$3:$V130))</f>
        <v/>
      </c>
      <c r="W131" s="42"/>
      <c r="X131" s="42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</row>
    <row r="132" spans="1:258" x14ac:dyDescent="0.25">
      <c r="A132" s="26">
        <f>LOOKUP(2,1/($A$3:$A131&lt;&gt;""),$A$3:$A131)+1</f>
        <v>125</v>
      </c>
      <c r="B132" s="27"/>
      <c r="C132" s="44"/>
      <c r="D132" s="28" t="str">
        <f ca="1">IFERROR(IF($E132="","",VLOOKUP($E132,'Currency Pairs'!$B$3:$D$1000,3,FALSE)),"")</f>
        <v/>
      </c>
      <c r="E132" s="43" t="str">
        <f ca="1">IFERROR(IF($D132="","",VLOOKUP($D132,'Currency Pairs'!$A$3:$B$1000,2,FALSE)),"")</f>
        <v/>
      </c>
      <c r="F132" s="44"/>
      <c r="G132" s="43"/>
      <c r="H132" s="43"/>
      <c r="I132" s="43"/>
      <c r="J132" s="45" t="str">
        <f t="shared" si="4"/>
        <v/>
      </c>
      <c r="K132" s="78"/>
      <c r="L132" s="43"/>
      <c r="M132" s="46"/>
      <c r="N132" s="47" t="str">
        <f>IF(OR($G132="",$L132=""),"",ROUND(IF($F132="Long",(L132-G132),(G132-L132)) * POWER(10, VLOOKUP($D132,'Currency Pairs'!$A:$C,3,FALSE)),0))</f>
        <v/>
      </c>
      <c r="O132" s="94" t="str">
        <f>IF($P132="","",(($P132+$Q132+$R132)/LOOKUP(2,1/($V$3:$V131&lt;&gt;""),$V$3:$V131)))</f>
        <v/>
      </c>
      <c r="P132" s="48"/>
      <c r="Q132" s="48"/>
      <c r="R132" s="48"/>
      <c r="S132" s="33" t="str">
        <f t="shared" si="5"/>
        <v/>
      </c>
      <c r="T132" s="65"/>
      <c r="U132" s="65"/>
      <c r="V132" s="32" t="str">
        <f>IF($P132="","",$P132+$Q132+LOOKUP(2,1/($V$3:$V131&lt;&gt;""),$V$3:$V131))</f>
        <v/>
      </c>
      <c r="W132" s="33"/>
      <c r="X132" s="33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</row>
    <row r="133" spans="1:258" x14ac:dyDescent="0.25">
      <c r="A133" s="35">
        <f>LOOKUP(2,1/($A$3:$A132&lt;&gt;""),$A$3:$A132)+1</f>
        <v>126</v>
      </c>
      <c r="B133" s="36"/>
      <c r="C133" s="50"/>
      <c r="D133" s="37" t="str">
        <f ca="1">IFERROR(IF($E133="","",VLOOKUP($E133,'Currency Pairs'!$B$3:$D$1000,3,FALSE)),"")</f>
        <v/>
      </c>
      <c r="E133" s="49" t="str">
        <f ca="1">IFERROR(IF($D133="","",VLOOKUP($D133,'Currency Pairs'!$A$3:$B$1000,2,FALSE)),"")</f>
        <v/>
      </c>
      <c r="F133" s="50"/>
      <c r="G133" s="49"/>
      <c r="H133" s="49"/>
      <c r="I133" s="49"/>
      <c r="J133" s="51" t="str">
        <f t="shared" si="4"/>
        <v/>
      </c>
      <c r="K133" s="79"/>
      <c r="L133" s="49"/>
      <c r="M133" s="52"/>
      <c r="N133" s="53" t="str">
        <f>IF(OR($G133="",$L133=""),"",ROUND(IF($F133="Long",(L133-G133),(G133-L133)) * POWER(10, VLOOKUP($D133,'Currency Pairs'!$A:$C,3,FALSE)),0))</f>
        <v/>
      </c>
      <c r="O133" s="99" t="str">
        <f>IF($P133="","",(($P133+$Q133+$R133)/LOOKUP(2,1/($V$3:$V132&lt;&gt;""),$V$3:$V132)))</f>
        <v/>
      </c>
      <c r="P133" s="54"/>
      <c r="Q133" s="54"/>
      <c r="R133" s="54"/>
      <c r="S133" s="42" t="str">
        <f t="shared" si="5"/>
        <v/>
      </c>
      <c r="T133" s="66"/>
      <c r="U133" s="66"/>
      <c r="V133" s="41" t="str">
        <f>IF($P133="","",$P133+$Q133+LOOKUP(2,1/($V$3:$V132&lt;&gt;""),$V$3:$V132))</f>
        <v/>
      </c>
      <c r="W133" s="42"/>
      <c r="X133" s="42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</row>
    <row r="134" spans="1:258" x14ac:dyDescent="0.25">
      <c r="A134" s="26">
        <f>LOOKUP(2,1/($A$3:$A133&lt;&gt;""),$A$3:$A133)+1</f>
        <v>127</v>
      </c>
      <c r="B134" s="27"/>
      <c r="C134" s="44"/>
      <c r="D134" s="28" t="str">
        <f ca="1">IFERROR(IF($E134="","",VLOOKUP($E134,'Currency Pairs'!$B$3:$D$1000,3,FALSE)),"")</f>
        <v/>
      </c>
      <c r="E134" s="43" t="str">
        <f ca="1">IFERROR(IF($D134="","",VLOOKUP($D134,'Currency Pairs'!$A$3:$B$1000,2,FALSE)),"")</f>
        <v/>
      </c>
      <c r="F134" s="44"/>
      <c r="G134" s="43"/>
      <c r="H134" s="43"/>
      <c r="I134" s="43"/>
      <c r="J134" s="45" t="str">
        <f t="shared" si="4"/>
        <v/>
      </c>
      <c r="K134" s="78"/>
      <c r="L134" s="43"/>
      <c r="M134" s="46"/>
      <c r="N134" s="47" t="str">
        <f>IF(OR($G134="",$L134=""),"",ROUND(IF($F134="Long",(L134-G134),(G134-L134)) * POWER(10, VLOOKUP($D134,'Currency Pairs'!$A:$C,3,FALSE)),0))</f>
        <v/>
      </c>
      <c r="O134" s="94" t="str">
        <f>IF($P134="","",(($P134+$Q134+$R134)/LOOKUP(2,1/($V$3:$V133&lt;&gt;""),$V$3:$V133)))</f>
        <v/>
      </c>
      <c r="P134" s="48"/>
      <c r="Q134" s="48"/>
      <c r="R134" s="48"/>
      <c r="S134" s="33" t="str">
        <f t="shared" si="5"/>
        <v/>
      </c>
      <c r="T134" s="65"/>
      <c r="U134" s="65"/>
      <c r="V134" s="32" t="str">
        <f>IF($P134="","",$P134+$Q134+LOOKUP(2,1/($V$3:$V133&lt;&gt;""),$V$3:$V133))</f>
        <v/>
      </c>
      <c r="W134" s="33"/>
      <c r="X134" s="33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</row>
    <row r="135" spans="1:258" x14ac:dyDescent="0.25">
      <c r="A135" s="35">
        <f>LOOKUP(2,1/($A$3:$A134&lt;&gt;""),$A$3:$A134)+1</f>
        <v>128</v>
      </c>
      <c r="B135" s="36"/>
      <c r="C135" s="50"/>
      <c r="D135" s="37" t="str">
        <f ca="1">IFERROR(IF($E135="","",VLOOKUP($E135,'Currency Pairs'!$B$3:$D$1000,3,FALSE)),"")</f>
        <v/>
      </c>
      <c r="E135" s="49" t="str">
        <f ca="1">IFERROR(IF($D135="","",VLOOKUP($D135,'Currency Pairs'!$A$3:$B$1000,2,FALSE)),"")</f>
        <v/>
      </c>
      <c r="F135" s="50"/>
      <c r="G135" s="49"/>
      <c r="H135" s="49"/>
      <c r="I135" s="49"/>
      <c r="J135" s="51" t="str">
        <f t="shared" si="4"/>
        <v/>
      </c>
      <c r="K135" s="79"/>
      <c r="L135" s="49"/>
      <c r="M135" s="52"/>
      <c r="N135" s="53" t="str">
        <f>IF(OR($G135="",$L135=""),"",ROUND(IF($F135="Long",(L135-G135),(G135-L135)) * POWER(10, VLOOKUP($D135,'Currency Pairs'!$A:$C,3,FALSE)),0))</f>
        <v/>
      </c>
      <c r="O135" s="99" t="str">
        <f>IF($P135="","",(($P135+$Q135+$R135)/LOOKUP(2,1/($V$3:$V134&lt;&gt;""),$V$3:$V134)))</f>
        <v/>
      </c>
      <c r="P135" s="54"/>
      <c r="Q135" s="54"/>
      <c r="R135" s="54"/>
      <c r="S135" s="42" t="str">
        <f t="shared" si="5"/>
        <v/>
      </c>
      <c r="T135" s="66"/>
      <c r="U135" s="66"/>
      <c r="V135" s="41" t="str">
        <f>IF($P135="","",$P135+$Q135+LOOKUP(2,1/($V$3:$V134&lt;&gt;""),$V$3:$V134))</f>
        <v/>
      </c>
      <c r="W135" s="42"/>
      <c r="X135" s="42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</row>
    <row r="136" spans="1:258" x14ac:dyDescent="0.25">
      <c r="A136" s="26">
        <f>LOOKUP(2,1/($A$3:$A135&lt;&gt;""),$A$3:$A135)+1</f>
        <v>129</v>
      </c>
      <c r="B136" s="27"/>
      <c r="C136" s="44"/>
      <c r="D136" s="28" t="str">
        <f ca="1">IFERROR(IF($E136="","",VLOOKUP($E136,'Currency Pairs'!$B$3:$D$1000,3,FALSE)),"")</f>
        <v/>
      </c>
      <c r="E136" s="43" t="str">
        <f ca="1">IFERROR(IF($D136="","",VLOOKUP($D136,'Currency Pairs'!$A$3:$B$1000,2,FALSE)),"")</f>
        <v/>
      </c>
      <c r="F136" s="44"/>
      <c r="G136" s="43"/>
      <c r="H136" s="43"/>
      <c r="I136" s="43"/>
      <c r="J136" s="45" t="str">
        <f t="shared" si="4"/>
        <v/>
      </c>
      <c r="K136" s="78"/>
      <c r="L136" s="43"/>
      <c r="M136" s="46"/>
      <c r="N136" s="47" t="str">
        <f>IF(OR($G136="",$L136=""),"",ROUND(IF($F136="Long",(L136-G136),(G136-L136)) * POWER(10, VLOOKUP($D136,'Currency Pairs'!$A:$C,3,FALSE)),0))</f>
        <v/>
      </c>
      <c r="O136" s="94" t="str">
        <f>IF($P136="","",(($P136+$Q136+$R136)/LOOKUP(2,1/($V$3:$V135&lt;&gt;""),$V$3:$V135)))</f>
        <v/>
      </c>
      <c r="P136" s="48"/>
      <c r="Q136" s="48"/>
      <c r="R136" s="48"/>
      <c r="S136" s="33" t="str">
        <f t="shared" si="5"/>
        <v/>
      </c>
      <c r="T136" s="65"/>
      <c r="U136" s="65"/>
      <c r="V136" s="32" t="str">
        <f>IF($P136="","",$P136+$Q136+LOOKUP(2,1/($V$3:$V135&lt;&gt;""),$V$3:$V135))</f>
        <v/>
      </c>
      <c r="W136" s="33"/>
      <c r="X136" s="33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</row>
    <row r="137" spans="1:258" x14ac:dyDescent="0.25">
      <c r="A137" s="35">
        <f>LOOKUP(2,1/($A$3:$A136&lt;&gt;""),$A$3:$A136)+1</f>
        <v>130</v>
      </c>
      <c r="B137" s="36"/>
      <c r="C137" s="50"/>
      <c r="D137" s="37" t="str">
        <f ca="1">IFERROR(IF($E137="","",VLOOKUP($E137,'Currency Pairs'!$B$3:$D$1000,3,FALSE)),"")</f>
        <v/>
      </c>
      <c r="E137" s="49" t="str">
        <f ca="1">IFERROR(IF($D137="","",VLOOKUP($D137,'Currency Pairs'!$A$3:$B$1000,2,FALSE)),"")</f>
        <v/>
      </c>
      <c r="F137" s="50"/>
      <c r="G137" s="49"/>
      <c r="H137" s="49"/>
      <c r="I137" s="49"/>
      <c r="J137" s="51" t="str">
        <f t="shared" si="4"/>
        <v/>
      </c>
      <c r="K137" s="79"/>
      <c r="L137" s="49"/>
      <c r="M137" s="52"/>
      <c r="N137" s="53" t="str">
        <f>IF(OR($G137="",$L137=""),"",ROUND(IF($F137="Long",(L137-G137),(G137-L137)) * POWER(10, VLOOKUP($D137,'Currency Pairs'!$A:$C,3,FALSE)),0))</f>
        <v/>
      </c>
      <c r="O137" s="99" t="str">
        <f>IF($P137="","",(($P137+$Q137+$R137)/LOOKUP(2,1/($V$3:$V136&lt;&gt;""),$V$3:$V136)))</f>
        <v/>
      </c>
      <c r="P137" s="54"/>
      <c r="Q137" s="54"/>
      <c r="R137" s="54"/>
      <c r="S137" s="42" t="str">
        <f t="shared" si="5"/>
        <v/>
      </c>
      <c r="T137" s="66"/>
      <c r="U137" s="66"/>
      <c r="V137" s="41" t="str">
        <f>IF($P137="","",$P137+$Q137+LOOKUP(2,1/($V$3:$V136&lt;&gt;""),$V$3:$V136))</f>
        <v/>
      </c>
      <c r="W137" s="42"/>
      <c r="X137" s="42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</row>
    <row r="138" spans="1:258" x14ac:dyDescent="0.25">
      <c r="A138" s="26">
        <f>LOOKUP(2,1/($A$3:$A137&lt;&gt;""),$A$3:$A137)+1</f>
        <v>131</v>
      </c>
      <c r="B138" s="27"/>
      <c r="C138" s="44"/>
      <c r="D138" s="28" t="str">
        <f ca="1">IFERROR(IF($E138="","",VLOOKUP($E138,'Currency Pairs'!$B$3:$D$1000,3,FALSE)),"")</f>
        <v/>
      </c>
      <c r="E138" s="43" t="str">
        <f ca="1">IFERROR(IF($D138="","",VLOOKUP($D138,'Currency Pairs'!$A$3:$B$1000,2,FALSE)),"")</f>
        <v/>
      </c>
      <c r="F138" s="44"/>
      <c r="G138" s="43"/>
      <c r="H138" s="43"/>
      <c r="I138" s="43"/>
      <c r="J138" s="45" t="str">
        <f t="shared" si="4"/>
        <v/>
      </c>
      <c r="K138" s="78"/>
      <c r="L138" s="43"/>
      <c r="M138" s="46"/>
      <c r="N138" s="47" t="str">
        <f>IF(OR($G138="",$L138=""),"",ROUND(IF($F138="Long",(L138-G138),(G138-L138)) * POWER(10, VLOOKUP($D138,'Currency Pairs'!$A:$C,3,FALSE)),0))</f>
        <v/>
      </c>
      <c r="O138" s="94" t="str">
        <f>IF($P138="","",(($P138+$Q138+$R138)/LOOKUP(2,1/($V$3:$V137&lt;&gt;""),$V$3:$V137)))</f>
        <v/>
      </c>
      <c r="P138" s="48"/>
      <c r="Q138" s="48"/>
      <c r="R138" s="48"/>
      <c r="S138" s="33" t="str">
        <f t="shared" si="5"/>
        <v/>
      </c>
      <c r="T138" s="65"/>
      <c r="U138" s="65"/>
      <c r="V138" s="32" t="str">
        <f>IF($P138="","",$P138+$Q138+LOOKUP(2,1/($V$3:$V137&lt;&gt;""),$V$3:$V137))</f>
        <v/>
      </c>
      <c r="W138" s="33"/>
      <c r="X138" s="33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</row>
    <row r="139" spans="1:258" x14ac:dyDescent="0.25">
      <c r="A139" s="35">
        <f>LOOKUP(2,1/($A$3:$A138&lt;&gt;""),$A$3:$A138)+1</f>
        <v>132</v>
      </c>
      <c r="B139" s="36"/>
      <c r="C139" s="50"/>
      <c r="D139" s="37" t="str">
        <f ca="1">IFERROR(IF($E139="","",VLOOKUP($E139,'Currency Pairs'!$B$3:$D$1000,3,FALSE)),"")</f>
        <v/>
      </c>
      <c r="E139" s="49" t="str">
        <f ca="1">IFERROR(IF($D139="","",VLOOKUP($D139,'Currency Pairs'!$A$3:$B$1000,2,FALSE)),"")</f>
        <v/>
      </c>
      <c r="F139" s="50"/>
      <c r="G139" s="49"/>
      <c r="H139" s="49"/>
      <c r="I139" s="49"/>
      <c r="J139" s="51" t="str">
        <f t="shared" ref="J139:J202" si="6">IF(OR($G139="",$H139="",$I139=""),"",ROUND(ABS(($G139-$I139)/($G139-$H139)),2))</f>
        <v/>
      </c>
      <c r="K139" s="79"/>
      <c r="L139" s="49"/>
      <c r="M139" s="52"/>
      <c r="N139" s="53" t="str">
        <f>IF(OR($G139="",$L139=""),"",ROUND(IF($F139="Long",(L139-G139),(G139-L139)) * POWER(10, VLOOKUP($D139,'Currency Pairs'!$A:$C,3,FALSE)),0))</f>
        <v/>
      </c>
      <c r="O139" s="99" t="str">
        <f>IF($P139="","",(($P139+$Q139+$R139)/LOOKUP(2,1/($V$3:$V138&lt;&gt;""),$V$3:$V138)))</f>
        <v/>
      </c>
      <c r="P139" s="54"/>
      <c r="Q139" s="54"/>
      <c r="R139" s="54"/>
      <c r="S139" s="42" t="str">
        <f t="shared" si="5"/>
        <v/>
      </c>
      <c r="T139" s="66"/>
      <c r="U139" s="66"/>
      <c r="V139" s="41" t="str">
        <f>IF($P139="","",$P139+$Q139+LOOKUP(2,1/($V$3:$V138&lt;&gt;""),$V$3:$V138))</f>
        <v/>
      </c>
      <c r="W139" s="42"/>
      <c r="X139" s="42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</row>
    <row r="140" spans="1:258" x14ac:dyDescent="0.25">
      <c r="A140" s="26">
        <f>LOOKUP(2,1/($A$3:$A139&lt;&gt;""),$A$3:$A139)+1</f>
        <v>133</v>
      </c>
      <c r="B140" s="27"/>
      <c r="C140" s="44"/>
      <c r="D140" s="28" t="str">
        <f ca="1">IFERROR(IF($E140="","",VLOOKUP($E140,'Currency Pairs'!$B$3:$D$1000,3,FALSE)),"")</f>
        <v/>
      </c>
      <c r="E140" s="43" t="str">
        <f ca="1">IFERROR(IF($D140="","",VLOOKUP($D140,'Currency Pairs'!$A$3:$B$1000,2,FALSE)),"")</f>
        <v/>
      </c>
      <c r="F140" s="44"/>
      <c r="G140" s="43"/>
      <c r="H140" s="43"/>
      <c r="I140" s="43"/>
      <c r="J140" s="45" t="str">
        <f t="shared" si="6"/>
        <v/>
      </c>
      <c r="K140" s="78"/>
      <c r="L140" s="43"/>
      <c r="M140" s="46"/>
      <c r="N140" s="47" t="str">
        <f>IF(OR($G140="",$L140=""),"",ROUND(IF($F140="Long",(L140-G140),(G140-L140)) * POWER(10, VLOOKUP($D140,'Currency Pairs'!$A:$C,3,FALSE)),0))</f>
        <v/>
      </c>
      <c r="O140" s="94" t="str">
        <f>IF($P140="","",(($P140+$Q140+$R140)/LOOKUP(2,1/($V$3:$V139&lt;&gt;""),$V$3:$V139)))</f>
        <v/>
      </c>
      <c r="P140" s="48"/>
      <c r="Q140" s="48"/>
      <c r="R140" s="48"/>
      <c r="S140" s="33" t="str">
        <f t="shared" si="5"/>
        <v/>
      </c>
      <c r="T140" s="65"/>
      <c r="U140" s="65"/>
      <c r="V140" s="32" t="str">
        <f>IF($P140="","",$P140+$Q140+LOOKUP(2,1/($V$3:$V139&lt;&gt;""),$V$3:$V139))</f>
        <v/>
      </c>
      <c r="W140" s="33"/>
      <c r="X140" s="33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</row>
    <row r="141" spans="1:258" x14ac:dyDescent="0.25">
      <c r="A141" s="35">
        <f>LOOKUP(2,1/($A$3:$A140&lt;&gt;""),$A$3:$A140)+1</f>
        <v>134</v>
      </c>
      <c r="B141" s="36"/>
      <c r="C141" s="50"/>
      <c r="D141" s="37" t="str">
        <f ca="1">IFERROR(IF($E141="","",VLOOKUP($E141,'Currency Pairs'!$B$3:$D$1000,3,FALSE)),"")</f>
        <v/>
      </c>
      <c r="E141" s="49" t="str">
        <f ca="1">IFERROR(IF($D141="","",VLOOKUP($D141,'Currency Pairs'!$A$3:$B$1000,2,FALSE)),"")</f>
        <v/>
      </c>
      <c r="F141" s="50"/>
      <c r="G141" s="49"/>
      <c r="H141" s="49"/>
      <c r="I141" s="49"/>
      <c r="J141" s="51" t="str">
        <f t="shared" si="6"/>
        <v/>
      </c>
      <c r="K141" s="79"/>
      <c r="L141" s="49"/>
      <c r="M141" s="52"/>
      <c r="N141" s="53" t="str">
        <f>IF(OR($G141="",$L141=""),"",ROUND(IF($F141="Long",(L141-G141),(G141-L141)) * POWER(10, VLOOKUP($D141,'Currency Pairs'!$A:$C,3,FALSE)),0))</f>
        <v/>
      </c>
      <c r="O141" s="99" t="str">
        <f>IF($P141="","",(($P141+$Q141+$R141)/LOOKUP(2,1/($V$3:$V140&lt;&gt;""),$V$3:$V140)))</f>
        <v/>
      </c>
      <c r="P141" s="54"/>
      <c r="Q141" s="54"/>
      <c r="R141" s="54"/>
      <c r="S141" s="42" t="str">
        <f t="shared" si="5"/>
        <v/>
      </c>
      <c r="T141" s="66"/>
      <c r="U141" s="66"/>
      <c r="V141" s="41" t="str">
        <f>IF($P141="","",$P141+$Q141+LOOKUP(2,1/($V$3:$V140&lt;&gt;""),$V$3:$V140))</f>
        <v/>
      </c>
      <c r="W141" s="42"/>
      <c r="X141" s="42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</row>
    <row r="142" spans="1:258" x14ac:dyDescent="0.25">
      <c r="A142" s="26">
        <f>LOOKUP(2,1/($A$3:$A141&lt;&gt;""),$A$3:$A141)+1</f>
        <v>135</v>
      </c>
      <c r="B142" s="27"/>
      <c r="C142" s="44"/>
      <c r="D142" s="28" t="str">
        <f ca="1">IFERROR(IF($E142="","",VLOOKUP($E142,'Currency Pairs'!$B$3:$D$1000,3,FALSE)),"")</f>
        <v/>
      </c>
      <c r="E142" s="43" t="str">
        <f ca="1">IFERROR(IF($D142="","",VLOOKUP($D142,'Currency Pairs'!$A$3:$B$1000,2,FALSE)),"")</f>
        <v/>
      </c>
      <c r="F142" s="44"/>
      <c r="G142" s="43"/>
      <c r="H142" s="43"/>
      <c r="I142" s="43"/>
      <c r="J142" s="45" t="str">
        <f t="shared" si="6"/>
        <v/>
      </c>
      <c r="K142" s="78"/>
      <c r="L142" s="43"/>
      <c r="M142" s="46"/>
      <c r="N142" s="47" t="str">
        <f>IF(OR($G142="",$L142=""),"",ROUND(IF($F142="Long",(L142-G142),(G142-L142)) * POWER(10, VLOOKUP($D142,'Currency Pairs'!$A:$C,3,FALSE)),0))</f>
        <v/>
      </c>
      <c r="O142" s="94" t="str">
        <f>IF($P142="","",(($P142+$Q142+$R142)/LOOKUP(2,1/($V$3:$V141&lt;&gt;""),$V$3:$V141)))</f>
        <v/>
      </c>
      <c r="P142" s="48"/>
      <c r="Q142" s="48"/>
      <c r="R142" s="48"/>
      <c r="S142" s="33" t="str">
        <f t="shared" si="5"/>
        <v/>
      </c>
      <c r="T142" s="65"/>
      <c r="U142" s="65"/>
      <c r="V142" s="32" t="str">
        <f>IF($P142="","",$P142+$Q142+LOOKUP(2,1/($V$3:$V141&lt;&gt;""),$V$3:$V141))</f>
        <v/>
      </c>
      <c r="W142" s="33"/>
      <c r="X142" s="33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</row>
    <row r="143" spans="1:258" x14ac:dyDescent="0.25">
      <c r="A143" s="35">
        <f>LOOKUP(2,1/($A$3:$A142&lt;&gt;""),$A$3:$A142)+1</f>
        <v>136</v>
      </c>
      <c r="B143" s="36"/>
      <c r="C143" s="50"/>
      <c r="D143" s="37" t="str">
        <f ca="1">IFERROR(IF($E143="","",VLOOKUP($E143,'Currency Pairs'!$B$3:$D$1000,3,FALSE)),"")</f>
        <v/>
      </c>
      <c r="E143" s="49" t="str">
        <f ca="1">IFERROR(IF($D143="","",VLOOKUP($D143,'Currency Pairs'!$A$3:$B$1000,2,FALSE)),"")</f>
        <v/>
      </c>
      <c r="F143" s="50"/>
      <c r="G143" s="49"/>
      <c r="H143" s="49"/>
      <c r="I143" s="49"/>
      <c r="J143" s="51" t="str">
        <f t="shared" si="6"/>
        <v/>
      </c>
      <c r="K143" s="79"/>
      <c r="L143" s="49"/>
      <c r="M143" s="52"/>
      <c r="N143" s="53" t="str">
        <f>IF(OR($G143="",$L143=""),"",ROUND(IF($F143="Long",(L143-G143),(G143-L143)) * POWER(10, VLOOKUP($D143,'Currency Pairs'!$A:$C,3,FALSE)),0))</f>
        <v/>
      </c>
      <c r="O143" s="99" t="str">
        <f>IF($P143="","",(($P143+$Q143+$R143)/LOOKUP(2,1/($V$3:$V142&lt;&gt;""),$V$3:$V142)))</f>
        <v/>
      </c>
      <c r="P143" s="54"/>
      <c r="Q143" s="54"/>
      <c r="R143" s="54"/>
      <c r="S143" s="42" t="str">
        <f t="shared" si="5"/>
        <v/>
      </c>
      <c r="T143" s="66"/>
      <c r="U143" s="66"/>
      <c r="V143" s="41" t="str">
        <f>IF($P143="","",$P143+$Q143+LOOKUP(2,1/($V$3:$V142&lt;&gt;""),$V$3:$V142))</f>
        <v/>
      </c>
      <c r="W143" s="42"/>
      <c r="X143" s="42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</row>
    <row r="144" spans="1:258" x14ac:dyDescent="0.25">
      <c r="A144" s="26">
        <f>LOOKUP(2,1/($A$3:$A143&lt;&gt;""),$A$3:$A143)+1</f>
        <v>137</v>
      </c>
      <c r="B144" s="27"/>
      <c r="C144" s="44"/>
      <c r="D144" s="28" t="str">
        <f ca="1">IFERROR(IF($E144="","",VLOOKUP($E144,'Currency Pairs'!$B$3:$D$1000,3,FALSE)),"")</f>
        <v/>
      </c>
      <c r="E144" s="43" t="str">
        <f ca="1">IFERROR(IF($D144="","",VLOOKUP($D144,'Currency Pairs'!$A$3:$B$1000,2,FALSE)),"")</f>
        <v/>
      </c>
      <c r="F144" s="44"/>
      <c r="G144" s="43"/>
      <c r="H144" s="43"/>
      <c r="I144" s="43"/>
      <c r="J144" s="45" t="str">
        <f t="shared" si="6"/>
        <v/>
      </c>
      <c r="K144" s="78"/>
      <c r="L144" s="43"/>
      <c r="M144" s="46"/>
      <c r="N144" s="47" t="str">
        <f>IF(OR($G144="",$L144=""),"",ROUND(IF($F144="Long",(L144-G144),(G144-L144)) * POWER(10, VLOOKUP($D144,'Currency Pairs'!$A:$C,3,FALSE)),0))</f>
        <v/>
      </c>
      <c r="O144" s="94" t="str">
        <f>IF($P144="","",(($P144+$Q144+$R144)/LOOKUP(2,1/($V$3:$V143&lt;&gt;""),$V$3:$V143)))</f>
        <v/>
      </c>
      <c r="P144" s="48"/>
      <c r="Q144" s="48"/>
      <c r="R144" s="48"/>
      <c r="S144" s="33" t="str">
        <f t="shared" si="5"/>
        <v/>
      </c>
      <c r="T144" s="65"/>
      <c r="U144" s="65"/>
      <c r="V144" s="32" t="str">
        <f>IF($P144="","",$P144+$Q144+LOOKUP(2,1/($V$3:$V143&lt;&gt;""),$V$3:$V143))</f>
        <v/>
      </c>
      <c r="W144" s="33"/>
      <c r="X144" s="33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</row>
    <row r="145" spans="1:258" x14ac:dyDescent="0.25">
      <c r="A145" s="35">
        <f>LOOKUP(2,1/($A$3:$A144&lt;&gt;""),$A$3:$A144)+1</f>
        <v>138</v>
      </c>
      <c r="B145" s="36"/>
      <c r="C145" s="50"/>
      <c r="D145" s="37" t="str">
        <f ca="1">IFERROR(IF($E145="","",VLOOKUP($E145,'Currency Pairs'!$B$3:$D$1000,3,FALSE)),"")</f>
        <v/>
      </c>
      <c r="E145" s="49" t="str">
        <f ca="1">IFERROR(IF($D145="","",VLOOKUP($D145,'Currency Pairs'!$A$3:$B$1000,2,FALSE)),"")</f>
        <v/>
      </c>
      <c r="F145" s="50"/>
      <c r="G145" s="49"/>
      <c r="H145" s="49"/>
      <c r="I145" s="49"/>
      <c r="J145" s="51" t="str">
        <f t="shared" si="6"/>
        <v/>
      </c>
      <c r="K145" s="79"/>
      <c r="L145" s="49"/>
      <c r="M145" s="52"/>
      <c r="N145" s="53" t="str">
        <f>IF(OR($G145="",$L145=""),"",ROUND(IF($F145="Long",(L145-G145),(G145-L145)) * POWER(10, VLOOKUP($D145,'Currency Pairs'!$A:$C,3,FALSE)),0))</f>
        <v/>
      </c>
      <c r="O145" s="99" t="str">
        <f>IF($P145="","",(($P145+$Q145+$R145)/LOOKUP(2,1/($V$3:$V144&lt;&gt;""),$V$3:$V144)))</f>
        <v/>
      </c>
      <c r="P145" s="54"/>
      <c r="Q145" s="54"/>
      <c r="R145" s="54"/>
      <c r="S145" s="42" t="str">
        <f t="shared" si="5"/>
        <v/>
      </c>
      <c r="T145" s="66"/>
      <c r="U145" s="66"/>
      <c r="V145" s="41" t="str">
        <f>IF($P145="","",$P145+$Q145+LOOKUP(2,1/($V$3:$V144&lt;&gt;""),$V$3:$V144))</f>
        <v/>
      </c>
      <c r="W145" s="42"/>
      <c r="X145" s="42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</row>
    <row r="146" spans="1:258" x14ac:dyDescent="0.25">
      <c r="A146" s="26">
        <f>LOOKUP(2,1/($A$3:$A145&lt;&gt;""),$A$3:$A145)+1</f>
        <v>139</v>
      </c>
      <c r="B146" s="27"/>
      <c r="C146" s="44"/>
      <c r="D146" s="28" t="str">
        <f ca="1">IFERROR(IF($E146="","",VLOOKUP($E146,'Currency Pairs'!$B$3:$D$1000,3,FALSE)),"")</f>
        <v/>
      </c>
      <c r="E146" s="43" t="str">
        <f ca="1">IFERROR(IF($D146="","",VLOOKUP($D146,'Currency Pairs'!$A$3:$B$1000,2,FALSE)),"")</f>
        <v/>
      </c>
      <c r="F146" s="44"/>
      <c r="G146" s="43"/>
      <c r="H146" s="43"/>
      <c r="I146" s="43"/>
      <c r="J146" s="45" t="str">
        <f t="shared" si="6"/>
        <v/>
      </c>
      <c r="K146" s="78"/>
      <c r="L146" s="43"/>
      <c r="M146" s="46"/>
      <c r="N146" s="47" t="str">
        <f>IF(OR($G146="",$L146=""),"",ROUND(IF($F146="Long",(L146-G146),(G146-L146)) * POWER(10, VLOOKUP($D146,'Currency Pairs'!$A:$C,3,FALSE)),0))</f>
        <v/>
      </c>
      <c r="O146" s="94" t="str">
        <f>IF($P146="","",(($P146+$Q146+$R146)/LOOKUP(2,1/($V$3:$V145&lt;&gt;""),$V$3:$V145)))</f>
        <v/>
      </c>
      <c r="P146" s="48"/>
      <c r="Q146" s="48"/>
      <c r="R146" s="48"/>
      <c r="S146" s="33" t="str">
        <f t="shared" ref="S146:S209" si="7">IF(AND(B146&lt;&gt;"",M146&lt;&gt;""),IF(DATEDIF(B146,M146,"d")&gt;0,DATEDIF(B146,M146,"d"),"")&amp;
IF(DATEDIF(B146,M146,"d")=1," day",IF(DATEDIF(B146,M146,"d")=0, "Intraday"," days")),"")</f>
        <v/>
      </c>
      <c r="T146" s="65"/>
      <c r="U146" s="65"/>
      <c r="V146" s="32" t="str">
        <f>IF($P146="","",$P146+$Q146+LOOKUP(2,1/($V$3:$V145&lt;&gt;""),$V$3:$V145))</f>
        <v/>
      </c>
      <c r="W146" s="33"/>
      <c r="X146" s="33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</row>
    <row r="147" spans="1:258" x14ac:dyDescent="0.25">
      <c r="A147" s="35">
        <f>LOOKUP(2,1/($A$3:$A146&lt;&gt;""),$A$3:$A146)+1</f>
        <v>140</v>
      </c>
      <c r="B147" s="36"/>
      <c r="C147" s="50"/>
      <c r="D147" s="37" t="str">
        <f ca="1">IFERROR(IF($E147="","",VLOOKUP($E147,'Currency Pairs'!$B$3:$D$1000,3,FALSE)),"")</f>
        <v/>
      </c>
      <c r="E147" s="49" t="str">
        <f ca="1">IFERROR(IF($D147="","",VLOOKUP($D147,'Currency Pairs'!$A$3:$B$1000,2,FALSE)),"")</f>
        <v/>
      </c>
      <c r="F147" s="50"/>
      <c r="G147" s="49"/>
      <c r="H147" s="49"/>
      <c r="I147" s="49"/>
      <c r="J147" s="51" t="str">
        <f t="shared" si="6"/>
        <v/>
      </c>
      <c r="K147" s="79"/>
      <c r="L147" s="49"/>
      <c r="M147" s="52"/>
      <c r="N147" s="53" t="str">
        <f>IF(OR($G147="",$L147=""),"",ROUND(IF($F147="Long",(L147-G147),(G147-L147)) * POWER(10, VLOOKUP($D147,'Currency Pairs'!$A:$C,3,FALSE)),0))</f>
        <v/>
      </c>
      <c r="O147" s="99" t="str">
        <f>IF($P147="","",(($P147+$Q147+$R147)/LOOKUP(2,1/($V$3:$V146&lt;&gt;""),$V$3:$V146)))</f>
        <v/>
      </c>
      <c r="P147" s="54"/>
      <c r="Q147" s="54"/>
      <c r="R147" s="54"/>
      <c r="S147" s="42" t="str">
        <f t="shared" si="7"/>
        <v/>
      </c>
      <c r="T147" s="66"/>
      <c r="U147" s="66"/>
      <c r="V147" s="41" t="str">
        <f>IF($P147="","",$P147+$Q147+LOOKUP(2,1/($V$3:$V146&lt;&gt;""),$V$3:$V146))</f>
        <v/>
      </c>
      <c r="W147" s="42"/>
      <c r="X147" s="42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</row>
    <row r="148" spans="1:258" x14ac:dyDescent="0.25">
      <c r="A148" s="26">
        <f>LOOKUP(2,1/($A$3:$A147&lt;&gt;""),$A$3:$A147)+1</f>
        <v>141</v>
      </c>
      <c r="B148" s="27"/>
      <c r="C148" s="44"/>
      <c r="D148" s="28" t="str">
        <f ca="1">IFERROR(IF($E148="","",VLOOKUP($E148,'Currency Pairs'!$B$3:$D$1000,3,FALSE)),"")</f>
        <v/>
      </c>
      <c r="E148" s="43" t="str">
        <f ca="1">IFERROR(IF($D148="","",VLOOKUP($D148,'Currency Pairs'!$A$3:$B$1000,2,FALSE)),"")</f>
        <v/>
      </c>
      <c r="F148" s="44"/>
      <c r="G148" s="43"/>
      <c r="H148" s="43"/>
      <c r="I148" s="43"/>
      <c r="J148" s="45" t="str">
        <f t="shared" si="6"/>
        <v/>
      </c>
      <c r="K148" s="78"/>
      <c r="L148" s="43"/>
      <c r="M148" s="46"/>
      <c r="N148" s="47" t="str">
        <f>IF(OR($G148="",$L148=""),"",ROUND(IF($F148="Long",(L148-G148),(G148-L148)) * POWER(10, VLOOKUP($D148,'Currency Pairs'!$A:$C,3,FALSE)),0))</f>
        <v/>
      </c>
      <c r="O148" s="94" t="str">
        <f>IF($P148="","",(($P148+$Q148+$R148)/LOOKUP(2,1/($V$3:$V147&lt;&gt;""),$V$3:$V147)))</f>
        <v/>
      </c>
      <c r="P148" s="48"/>
      <c r="Q148" s="48"/>
      <c r="R148" s="48"/>
      <c r="S148" s="33" t="str">
        <f t="shared" si="7"/>
        <v/>
      </c>
      <c r="T148" s="65"/>
      <c r="U148" s="65"/>
      <c r="V148" s="32" t="str">
        <f>IF($P148="","",$P148+$Q148+LOOKUP(2,1/($V$3:$V147&lt;&gt;""),$V$3:$V147))</f>
        <v/>
      </c>
      <c r="W148" s="33"/>
      <c r="X148" s="33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</row>
    <row r="149" spans="1:258" x14ac:dyDescent="0.25">
      <c r="A149" s="35">
        <f>LOOKUP(2,1/($A$3:$A148&lt;&gt;""),$A$3:$A148)+1</f>
        <v>142</v>
      </c>
      <c r="B149" s="36"/>
      <c r="C149" s="50"/>
      <c r="D149" s="37" t="str">
        <f ca="1">IFERROR(IF($E149="","",VLOOKUP($E149,'Currency Pairs'!$B$3:$D$1000,3,FALSE)),"")</f>
        <v/>
      </c>
      <c r="E149" s="49" t="str">
        <f ca="1">IFERROR(IF($D149="","",VLOOKUP($D149,'Currency Pairs'!$A$3:$B$1000,2,FALSE)),"")</f>
        <v/>
      </c>
      <c r="F149" s="50"/>
      <c r="G149" s="49"/>
      <c r="H149" s="49"/>
      <c r="I149" s="49"/>
      <c r="J149" s="51" t="str">
        <f t="shared" si="6"/>
        <v/>
      </c>
      <c r="K149" s="79"/>
      <c r="L149" s="49"/>
      <c r="M149" s="52"/>
      <c r="N149" s="53" t="str">
        <f>IF(OR($G149="",$L149=""),"",ROUND(IF($F149="Long",(L149-G149),(G149-L149)) * POWER(10, VLOOKUP($D149,'Currency Pairs'!$A:$C,3,FALSE)),0))</f>
        <v/>
      </c>
      <c r="O149" s="99" t="str">
        <f>IF($P149="","",(($P149+$Q149+$R149)/LOOKUP(2,1/($V$3:$V148&lt;&gt;""),$V$3:$V148)))</f>
        <v/>
      </c>
      <c r="P149" s="54"/>
      <c r="Q149" s="54"/>
      <c r="R149" s="54"/>
      <c r="S149" s="42" t="str">
        <f t="shared" si="7"/>
        <v/>
      </c>
      <c r="T149" s="66"/>
      <c r="U149" s="66"/>
      <c r="V149" s="41" t="str">
        <f>IF($P149="","",$P149+$Q149+LOOKUP(2,1/($V$3:$V148&lt;&gt;""),$V$3:$V148))</f>
        <v/>
      </c>
      <c r="W149" s="42"/>
      <c r="X149" s="42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</row>
    <row r="150" spans="1:258" x14ac:dyDescent="0.25">
      <c r="A150" s="26">
        <f>LOOKUP(2,1/($A$3:$A149&lt;&gt;""),$A$3:$A149)+1</f>
        <v>143</v>
      </c>
      <c r="B150" s="27"/>
      <c r="C150" s="44"/>
      <c r="D150" s="28" t="str">
        <f ca="1">IFERROR(IF($E150="","",VLOOKUP($E150,'Currency Pairs'!$B$3:$D$1000,3,FALSE)),"")</f>
        <v/>
      </c>
      <c r="E150" s="43" t="str">
        <f ca="1">IFERROR(IF($D150="","",VLOOKUP($D150,'Currency Pairs'!$A$3:$B$1000,2,FALSE)),"")</f>
        <v/>
      </c>
      <c r="F150" s="44"/>
      <c r="G150" s="43"/>
      <c r="H150" s="43"/>
      <c r="I150" s="43"/>
      <c r="J150" s="45" t="str">
        <f t="shared" si="6"/>
        <v/>
      </c>
      <c r="K150" s="78"/>
      <c r="L150" s="43"/>
      <c r="M150" s="46"/>
      <c r="N150" s="47" t="str">
        <f>IF(OR($G150="",$L150=""),"",ROUND(IF($F150="Long",(L150-G150),(G150-L150)) * POWER(10, VLOOKUP($D150,'Currency Pairs'!$A:$C,3,FALSE)),0))</f>
        <v/>
      </c>
      <c r="O150" s="94" t="str">
        <f>IF($P150="","",(($P150+$Q150+$R150)/LOOKUP(2,1/($V$3:$V149&lt;&gt;""),$V$3:$V149)))</f>
        <v/>
      </c>
      <c r="P150" s="48"/>
      <c r="Q150" s="48"/>
      <c r="R150" s="48"/>
      <c r="S150" s="33" t="str">
        <f t="shared" si="7"/>
        <v/>
      </c>
      <c r="T150" s="65"/>
      <c r="U150" s="65"/>
      <c r="V150" s="32" t="str">
        <f>IF($P150="","",$P150+$Q150+LOOKUP(2,1/($V$3:$V149&lt;&gt;""),$V$3:$V149))</f>
        <v/>
      </c>
      <c r="W150" s="33"/>
      <c r="X150" s="33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</row>
    <row r="151" spans="1:258" x14ac:dyDescent="0.25">
      <c r="A151" s="35">
        <f>LOOKUP(2,1/($A$3:$A150&lt;&gt;""),$A$3:$A150)+1</f>
        <v>144</v>
      </c>
      <c r="B151" s="36"/>
      <c r="C151" s="50"/>
      <c r="D151" s="37" t="str">
        <f ca="1">IFERROR(IF($E151="","",VLOOKUP($E151,'Currency Pairs'!$B$3:$D$1000,3,FALSE)),"")</f>
        <v/>
      </c>
      <c r="E151" s="49" t="str">
        <f ca="1">IFERROR(IF($D151="","",VLOOKUP($D151,'Currency Pairs'!$A$3:$B$1000,2,FALSE)),"")</f>
        <v/>
      </c>
      <c r="F151" s="50"/>
      <c r="G151" s="49"/>
      <c r="H151" s="49"/>
      <c r="I151" s="49"/>
      <c r="J151" s="51" t="str">
        <f t="shared" si="6"/>
        <v/>
      </c>
      <c r="K151" s="79"/>
      <c r="L151" s="49"/>
      <c r="M151" s="52"/>
      <c r="N151" s="53" t="str">
        <f>IF(OR($G151="",$L151=""),"",ROUND(IF($F151="Long",(L151-G151),(G151-L151)) * POWER(10, VLOOKUP($D151,'Currency Pairs'!$A:$C,3,FALSE)),0))</f>
        <v/>
      </c>
      <c r="O151" s="99" t="str">
        <f>IF($P151="","",(($P151+$Q151+$R151)/LOOKUP(2,1/($V$3:$V150&lt;&gt;""),$V$3:$V150)))</f>
        <v/>
      </c>
      <c r="P151" s="54"/>
      <c r="Q151" s="54"/>
      <c r="R151" s="54"/>
      <c r="S151" s="42" t="str">
        <f t="shared" si="7"/>
        <v/>
      </c>
      <c r="T151" s="66"/>
      <c r="U151" s="66"/>
      <c r="V151" s="41" t="str">
        <f>IF($P151="","",$P151+$Q151+LOOKUP(2,1/($V$3:$V150&lt;&gt;""),$V$3:$V150))</f>
        <v/>
      </c>
      <c r="W151" s="42"/>
      <c r="X151" s="42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</row>
    <row r="152" spans="1:258" x14ac:dyDescent="0.25">
      <c r="A152" s="26">
        <f>LOOKUP(2,1/($A$3:$A151&lt;&gt;""),$A$3:$A151)+1</f>
        <v>145</v>
      </c>
      <c r="B152" s="27"/>
      <c r="C152" s="44"/>
      <c r="D152" s="28" t="str">
        <f ca="1">IFERROR(IF($E152="","",VLOOKUP($E152,'Currency Pairs'!$B$3:$D$1000,3,FALSE)),"")</f>
        <v/>
      </c>
      <c r="E152" s="43" t="str">
        <f ca="1">IFERROR(IF($D152="","",VLOOKUP($D152,'Currency Pairs'!$A$3:$B$1000,2,FALSE)),"")</f>
        <v/>
      </c>
      <c r="F152" s="44"/>
      <c r="G152" s="43"/>
      <c r="H152" s="43"/>
      <c r="I152" s="43"/>
      <c r="J152" s="45" t="str">
        <f t="shared" si="6"/>
        <v/>
      </c>
      <c r="K152" s="78"/>
      <c r="L152" s="43"/>
      <c r="M152" s="46"/>
      <c r="N152" s="47" t="str">
        <f>IF(OR($G152="",$L152=""),"",ROUND(IF($F152="Long",(L152-G152),(G152-L152)) * POWER(10, VLOOKUP($D152,'Currency Pairs'!$A:$C,3,FALSE)),0))</f>
        <v/>
      </c>
      <c r="O152" s="94" t="str">
        <f>IF($P152="","",(($P152+$Q152+$R152)/LOOKUP(2,1/($V$3:$V151&lt;&gt;""),$V$3:$V151)))</f>
        <v/>
      </c>
      <c r="P152" s="48"/>
      <c r="Q152" s="48"/>
      <c r="R152" s="48"/>
      <c r="S152" s="33" t="str">
        <f t="shared" si="7"/>
        <v/>
      </c>
      <c r="T152" s="65"/>
      <c r="U152" s="65"/>
      <c r="V152" s="32" t="str">
        <f>IF($P152="","",$P152+$Q152+LOOKUP(2,1/($V$3:$V151&lt;&gt;""),$V$3:$V151))</f>
        <v/>
      </c>
      <c r="W152" s="33"/>
      <c r="X152" s="33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</row>
    <row r="153" spans="1:258" x14ac:dyDescent="0.25">
      <c r="A153" s="35">
        <f>LOOKUP(2,1/($A$3:$A152&lt;&gt;""),$A$3:$A152)+1</f>
        <v>146</v>
      </c>
      <c r="B153" s="36"/>
      <c r="C153" s="50"/>
      <c r="D153" s="37" t="str">
        <f ca="1">IFERROR(IF($E153="","",VLOOKUP($E153,'Currency Pairs'!$B$3:$D$1000,3,FALSE)),"")</f>
        <v/>
      </c>
      <c r="E153" s="49" t="str">
        <f ca="1">IFERROR(IF($D153="","",VLOOKUP($D153,'Currency Pairs'!$A$3:$B$1000,2,FALSE)),"")</f>
        <v/>
      </c>
      <c r="F153" s="50"/>
      <c r="G153" s="49"/>
      <c r="H153" s="49"/>
      <c r="I153" s="49"/>
      <c r="J153" s="51" t="str">
        <f t="shared" si="6"/>
        <v/>
      </c>
      <c r="K153" s="79"/>
      <c r="L153" s="49"/>
      <c r="M153" s="52"/>
      <c r="N153" s="53" t="str">
        <f>IF(OR($G153="",$L153=""),"",ROUND(IF($F153="Long",(L153-G153),(G153-L153)) * POWER(10, VLOOKUP($D153,'Currency Pairs'!$A:$C,3,FALSE)),0))</f>
        <v/>
      </c>
      <c r="O153" s="99" t="str">
        <f>IF($P153="","",(($P153+$Q153+$R153)/LOOKUP(2,1/($V$3:$V152&lt;&gt;""),$V$3:$V152)))</f>
        <v/>
      </c>
      <c r="P153" s="54"/>
      <c r="Q153" s="54"/>
      <c r="R153" s="54"/>
      <c r="S153" s="42" t="str">
        <f t="shared" si="7"/>
        <v/>
      </c>
      <c r="T153" s="66"/>
      <c r="U153" s="66"/>
      <c r="V153" s="41" t="str">
        <f>IF($P153="","",$P153+$Q153+LOOKUP(2,1/($V$3:$V152&lt;&gt;""),$V$3:$V152))</f>
        <v/>
      </c>
      <c r="W153" s="42"/>
      <c r="X153" s="42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</row>
    <row r="154" spans="1:258" x14ac:dyDescent="0.25">
      <c r="A154" s="26">
        <f>LOOKUP(2,1/($A$3:$A153&lt;&gt;""),$A$3:$A153)+1</f>
        <v>147</v>
      </c>
      <c r="B154" s="27"/>
      <c r="C154" s="44"/>
      <c r="D154" s="28" t="str">
        <f ca="1">IFERROR(IF($E154="","",VLOOKUP($E154,'Currency Pairs'!$B$3:$D$1000,3,FALSE)),"")</f>
        <v/>
      </c>
      <c r="E154" s="43" t="str">
        <f ca="1">IFERROR(IF($D154="","",VLOOKUP($D154,'Currency Pairs'!$A$3:$B$1000,2,FALSE)),"")</f>
        <v/>
      </c>
      <c r="F154" s="44"/>
      <c r="G154" s="43"/>
      <c r="H154" s="43"/>
      <c r="I154" s="43"/>
      <c r="J154" s="45" t="str">
        <f t="shared" si="6"/>
        <v/>
      </c>
      <c r="K154" s="78"/>
      <c r="L154" s="43"/>
      <c r="M154" s="46"/>
      <c r="N154" s="47" t="str">
        <f>IF(OR($G154="",$L154=""),"",ROUND(IF($F154="Long",(L154-G154),(G154-L154)) * POWER(10, VLOOKUP($D154,'Currency Pairs'!$A:$C,3,FALSE)),0))</f>
        <v/>
      </c>
      <c r="O154" s="94" t="str">
        <f>IF($P154="","",(($P154+$Q154+$R154)/LOOKUP(2,1/($V$3:$V153&lt;&gt;""),$V$3:$V153)))</f>
        <v/>
      </c>
      <c r="P154" s="48"/>
      <c r="Q154" s="48"/>
      <c r="R154" s="48"/>
      <c r="S154" s="33" t="str">
        <f t="shared" si="7"/>
        <v/>
      </c>
      <c r="T154" s="65"/>
      <c r="U154" s="65"/>
      <c r="V154" s="32" t="str">
        <f>IF($P154="","",$P154+$Q154+LOOKUP(2,1/($V$3:$V153&lt;&gt;""),$V$3:$V153))</f>
        <v/>
      </c>
      <c r="W154" s="33"/>
      <c r="X154" s="33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</row>
    <row r="155" spans="1:258" x14ac:dyDescent="0.25">
      <c r="A155" s="35">
        <f>LOOKUP(2,1/($A$3:$A154&lt;&gt;""),$A$3:$A154)+1</f>
        <v>148</v>
      </c>
      <c r="B155" s="36"/>
      <c r="C155" s="50"/>
      <c r="D155" s="37" t="str">
        <f ca="1">IFERROR(IF($E155="","",VLOOKUP($E155,'Currency Pairs'!$B$3:$D$1000,3,FALSE)),"")</f>
        <v/>
      </c>
      <c r="E155" s="49" t="str">
        <f ca="1">IFERROR(IF($D155="","",VLOOKUP($D155,'Currency Pairs'!$A$3:$B$1000,2,FALSE)),"")</f>
        <v/>
      </c>
      <c r="F155" s="50"/>
      <c r="G155" s="49"/>
      <c r="H155" s="49"/>
      <c r="I155" s="49"/>
      <c r="J155" s="51" t="str">
        <f t="shared" si="6"/>
        <v/>
      </c>
      <c r="K155" s="79"/>
      <c r="L155" s="49"/>
      <c r="M155" s="52"/>
      <c r="N155" s="53" t="str">
        <f>IF(OR($G155="",$L155=""),"",ROUND(IF($F155="Long",(L155-G155),(G155-L155)) * POWER(10, VLOOKUP($D155,'Currency Pairs'!$A:$C,3,FALSE)),0))</f>
        <v/>
      </c>
      <c r="O155" s="99" t="str">
        <f>IF($P155="","",(($P155+$Q155+$R155)/LOOKUP(2,1/($V$3:$V154&lt;&gt;""),$V$3:$V154)))</f>
        <v/>
      </c>
      <c r="P155" s="54"/>
      <c r="Q155" s="54"/>
      <c r="R155" s="54"/>
      <c r="S155" s="42" t="str">
        <f t="shared" si="7"/>
        <v/>
      </c>
      <c r="T155" s="66"/>
      <c r="U155" s="66"/>
      <c r="V155" s="41" t="str">
        <f>IF($P155="","",$P155+$Q155+LOOKUP(2,1/($V$3:$V154&lt;&gt;""),$V$3:$V154))</f>
        <v/>
      </c>
      <c r="W155" s="42"/>
      <c r="X155" s="42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</row>
    <row r="156" spans="1:258" x14ac:dyDescent="0.25">
      <c r="A156" s="26">
        <f>LOOKUP(2,1/($A$3:$A155&lt;&gt;""),$A$3:$A155)+1</f>
        <v>149</v>
      </c>
      <c r="B156" s="27"/>
      <c r="C156" s="44"/>
      <c r="D156" s="28" t="str">
        <f ca="1">IFERROR(IF($E156="","",VLOOKUP($E156,'Currency Pairs'!$B$3:$D$1000,3,FALSE)),"")</f>
        <v/>
      </c>
      <c r="E156" s="43" t="str">
        <f ca="1">IFERROR(IF($D156="","",VLOOKUP($D156,'Currency Pairs'!$A$3:$B$1000,2,FALSE)),"")</f>
        <v/>
      </c>
      <c r="F156" s="44"/>
      <c r="G156" s="43"/>
      <c r="H156" s="43"/>
      <c r="I156" s="43"/>
      <c r="J156" s="45" t="str">
        <f t="shared" si="6"/>
        <v/>
      </c>
      <c r="K156" s="78"/>
      <c r="L156" s="43"/>
      <c r="M156" s="46"/>
      <c r="N156" s="47" t="str">
        <f>IF(OR($G156="",$L156=""),"",ROUND(IF($F156="Long",(L156-G156),(G156-L156)) * POWER(10, VLOOKUP($D156,'Currency Pairs'!$A:$C,3,FALSE)),0))</f>
        <v/>
      </c>
      <c r="O156" s="94" t="str">
        <f>IF($P156="","",(($P156+$Q156+$R156)/LOOKUP(2,1/($V$3:$V155&lt;&gt;""),$V$3:$V155)))</f>
        <v/>
      </c>
      <c r="P156" s="48"/>
      <c r="Q156" s="48"/>
      <c r="R156" s="48"/>
      <c r="S156" s="33" t="str">
        <f t="shared" si="7"/>
        <v/>
      </c>
      <c r="T156" s="65"/>
      <c r="U156" s="65"/>
      <c r="V156" s="32" t="str">
        <f>IF($P156="","",$P156+$Q156+LOOKUP(2,1/($V$3:$V155&lt;&gt;""),$V$3:$V155))</f>
        <v/>
      </c>
      <c r="W156" s="33"/>
      <c r="X156" s="33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</row>
    <row r="157" spans="1:258" x14ac:dyDescent="0.25">
      <c r="A157" s="35">
        <f>LOOKUP(2,1/($A$3:$A156&lt;&gt;""),$A$3:$A156)+1</f>
        <v>150</v>
      </c>
      <c r="B157" s="36"/>
      <c r="C157" s="50"/>
      <c r="D157" s="37" t="str">
        <f ca="1">IFERROR(IF($E157="","",VLOOKUP($E157,'Currency Pairs'!$B$3:$D$1000,3,FALSE)),"")</f>
        <v/>
      </c>
      <c r="E157" s="49" t="str">
        <f ca="1">IFERROR(IF($D157="","",VLOOKUP($D157,'Currency Pairs'!$A$3:$B$1000,2,FALSE)),"")</f>
        <v/>
      </c>
      <c r="F157" s="50"/>
      <c r="G157" s="49"/>
      <c r="H157" s="49"/>
      <c r="I157" s="49"/>
      <c r="J157" s="51" t="str">
        <f t="shared" si="6"/>
        <v/>
      </c>
      <c r="K157" s="79"/>
      <c r="L157" s="49"/>
      <c r="M157" s="52"/>
      <c r="N157" s="53" t="str">
        <f>IF(OR($G157="",$L157=""),"",ROUND(IF($F157="Long",(L157-G157),(G157-L157)) * POWER(10, VLOOKUP($D157,'Currency Pairs'!$A:$C,3,FALSE)),0))</f>
        <v/>
      </c>
      <c r="O157" s="99" t="str">
        <f>IF($P157="","",(($P157+$Q157+$R157)/LOOKUP(2,1/($V$3:$V156&lt;&gt;""),$V$3:$V156)))</f>
        <v/>
      </c>
      <c r="P157" s="54"/>
      <c r="Q157" s="54"/>
      <c r="R157" s="54"/>
      <c r="S157" s="42" t="str">
        <f t="shared" si="7"/>
        <v/>
      </c>
      <c r="T157" s="66"/>
      <c r="U157" s="66"/>
      <c r="V157" s="41" t="str">
        <f>IF($P157="","",$P157+$Q157+LOOKUP(2,1/($V$3:$V156&lt;&gt;""),$V$3:$V156))</f>
        <v/>
      </c>
      <c r="W157" s="42"/>
      <c r="X157" s="42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</row>
    <row r="158" spans="1:258" x14ac:dyDescent="0.25">
      <c r="A158" s="26">
        <f>LOOKUP(2,1/($A$3:$A157&lt;&gt;""),$A$3:$A157)+1</f>
        <v>151</v>
      </c>
      <c r="B158" s="27"/>
      <c r="C158" s="44"/>
      <c r="D158" s="28" t="str">
        <f ca="1">IFERROR(IF($E158="","",VLOOKUP($E158,'Currency Pairs'!$B$3:$D$1000,3,FALSE)),"")</f>
        <v/>
      </c>
      <c r="E158" s="43" t="str">
        <f ca="1">IFERROR(IF($D158="","",VLOOKUP($D158,'Currency Pairs'!$A$3:$B$1000,2,FALSE)),"")</f>
        <v/>
      </c>
      <c r="F158" s="44"/>
      <c r="G158" s="43"/>
      <c r="H158" s="43"/>
      <c r="I158" s="43"/>
      <c r="J158" s="45" t="str">
        <f t="shared" si="6"/>
        <v/>
      </c>
      <c r="K158" s="78"/>
      <c r="L158" s="43"/>
      <c r="M158" s="46"/>
      <c r="N158" s="47" t="str">
        <f>IF(OR($G158="",$L158=""),"",ROUND(IF($F158="Long",(L158-G158),(G158-L158)) * POWER(10, VLOOKUP($D158,'Currency Pairs'!$A:$C,3,FALSE)),0))</f>
        <v/>
      </c>
      <c r="O158" s="94" t="str">
        <f>IF($P158="","",(($P158+$Q158+$R158)/LOOKUP(2,1/($V$3:$V157&lt;&gt;""),$V$3:$V157)))</f>
        <v/>
      </c>
      <c r="P158" s="48"/>
      <c r="Q158" s="48"/>
      <c r="R158" s="48"/>
      <c r="S158" s="33" t="str">
        <f t="shared" si="7"/>
        <v/>
      </c>
      <c r="T158" s="65"/>
      <c r="U158" s="65"/>
      <c r="V158" s="32" t="str">
        <f>IF($P158="","",$P158+$Q158+LOOKUP(2,1/($V$3:$V157&lt;&gt;""),$V$3:$V157))</f>
        <v/>
      </c>
      <c r="W158" s="33"/>
      <c r="X158" s="33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</row>
    <row r="159" spans="1:258" x14ac:dyDescent="0.25">
      <c r="A159" s="35">
        <f>LOOKUP(2,1/($A$3:$A158&lt;&gt;""),$A$3:$A158)+1</f>
        <v>152</v>
      </c>
      <c r="B159" s="36"/>
      <c r="C159" s="50"/>
      <c r="D159" s="37" t="str">
        <f ca="1">IFERROR(IF($E159="","",VLOOKUP($E159,'Currency Pairs'!$B$3:$D$1000,3,FALSE)),"")</f>
        <v/>
      </c>
      <c r="E159" s="49" t="str">
        <f ca="1">IFERROR(IF($D159="","",VLOOKUP($D159,'Currency Pairs'!$A$3:$B$1000,2,FALSE)),"")</f>
        <v/>
      </c>
      <c r="F159" s="50"/>
      <c r="G159" s="49"/>
      <c r="H159" s="49"/>
      <c r="I159" s="49"/>
      <c r="J159" s="51" t="str">
        <f t="shared" si="6"/>
        <v/>
      </c>
      <c r="K159" s="79"/>
      <c r="L159" s="49"/>
      <c r="M159" s="52"/>
      <c r="N159" s="53" t="str">
        <f>IF(OR($G159="",$L159=""),"",ROUND(IF($F159="Long",(L159-G159),(G159-L159)) * POWER(10, VLOOKUP($D159,'Currency Pairs'!$A:$C,3,FALSE)),0))</f>
        <v/>
      </c>
      <c r="O159" s="99" t="str">
        <f>IF($P159="","",(($P159+$Q159+$R159)/LOOKUP(2,1/($V$3:$V158&lt;&gt;""),$V$3:$V158)))</f>
        <v/>
      </c>
      <c r="P159" s="54"/>
      <c r="Q159" s="54"/>
      <c r="R159" s="54"/>
      <c r="S159" s="42" t="str">
        <f t="shared" si="7"/>
        <v/>
      </c>
      <c r="T159" s="66"/>
      <c r="U159" s="66"/>
      <c r="V159" s="41" t="str">
        <f>IF($P159="","",$P159+$Q159+LOOKUP(2,1/($V$3:$V158&lt;&gt;""),$V$3:$V158))</f>
        <v/>
      </c>
      <c r="W159" s="42"/>
      <c r="X159" s="42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</row>
    <row r="160" spans="1:258" x14ac:dyDescent="0.25">
      <c r="A160" s="26">
        <f>LOOKUP(2,1/($A$3:$A159&lt;&gt;""),$A$3:$A159)+1</f>
        <v>153</v>
      </c>
      <c r="B160" s="27"/>
      <c r="C160" s="44"/>
      <c r="D160" s="28" t="str">
        <f ca="1">IFERROR(IF($E160="","",VLOOKUP($E160,'Currency Pairs'!$B$3:$D$1000,3,FALSE)),"")</f>
        <v/>
      </c>
      <c r="E160" s="43" t="str">
        <f ca="1">IFERROR(IF($D160="","",VLOOKUP($D160,'Currency Pairs'!$A$3:$B$1000,2,FALSE)),"")</f>
        <v/>
      </c>
      <c r="F160" s="44"/>
      <c r="G160" s="43"/>
      <c r="H160" s="43"/>
      <c r="I160" s="43"/>
      <c r="J160" s="45" t="str">
        <f t="shared" si="6"/>
        <v/>
      </c>
      <c r="K160" s="78"/>
      <c r="L160" s="43"/>
      <c r="M160" s="46"/>
      <c r="N160" s="47" t="str">
        <f>IF(OR($G160="",$L160=""),"",ROUND(IF($F160="Long",(L160-G160),(G160-L160)) * POWER(10, VLOOKUP($D160,'Currency Pairs'!$A:$C,3,FALSE)),0))</f>
        <v/>
      </c>
      <c r="O160" s="94" t="str">
        <f>IF($P160="","",(($P160+$Q160+$R160)/LOOKUP(2,1/($V$3:$V159&lt;&gt;""),$V$3:$V159)))</f>
        <v/>
      </c>
      <c r="P160" s="48"/>
      <c r="Q160" s="48"/>
      <c r="R160" s="48"/>
      <c r="S160" s="33" t="str">
        <f t="shared" si="7"/>
        <v/>
      </c>
      <c r="T160" s="65"/>
      <c r="U160" s="65"/>
      <c r="V160" s="32" t="str">
        <f>IF($P160="","",$P160+$Q160+LOOKUP(2,1/($V$3:$V159&lt;&gt;""),$V$3:$V159))</f>
        <v/>
      </c>
      <c r="W160" s="33"/>
      <c r="X160" s="33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</row>
    <row r="161" spans="1:258" x14ac:dyDescent="0.25">
      <c r="A161" s="35">
        <f>LOOKUP(2,1/($A$3:$A160&lt;&gt;""),$A$3:$A160)+1</f>
        <v>154</v>
      </c>
      <c r="B161" s="36"/>
      <c r="C161" s="50"/>
      <c r="D161" s="37" t="str">
        <f ca="1">IFERROR(IF($E161="","",VLOOKUP($E161,'Currency Pairs'!$B$3:$D$1000,3,FALSE)),"")</f>
        <v/>
      </c>
      <c r="E161" s="49" t="str">
        <f ca="1">IFERROR(IF($D161="","",VLOOKUP($D161,'Currency Pairs'!$A$3:$B$1000,2,FALSE)),"")</f>
        <v/>
      </c>
      <c r="F161" s="50"/>
      <c r="G161" s="49"/>
      <c r="H161" s="49"/>
      <c r="I161" s="49"/>
      <c r="J161" s="51" t="str">
        <f t="shared" si="6"/>
        <v/>
      </c>
      <c r="K161" s="79"/>
      <c r="L161" s="49"/>
      <c r="M161" s="52"/>
      <c r="N161" s="53" t="str">
        <f>IF(OR($G161="",$L161=""),"",ROUND(IF($F161="Long",(L161-G161),(G161-L161)) * POWER(10, VLOOKUP($D161,'Currency Pairs'!$A:$C,3,FALSE)),0))</f>
        <v/>
      </c>
      <c r="O161" s="99" t="str">
        <f>IF($P161="","",(($P161+$Q161+$R161)/LOOKUP(2,1/($V$3:$V160&lt;&gt;""),$V$3:$V160)))</f>
        <v/>
      </c>
      <c r="P161" s="54"/>
      <c r="Q161" s="54"/>
      <c r="R161" s="54"/>
      <c r="S161" s="42" t="str">
        <f t="shared" si="7"/>
        <v/>
      </c>
      <c r="T161" s="66"/>
      <c r="U161" s="66"/>
      <c r="V161" s="41" t="str">
        <f>IF($P161="","",$P161+$Q161+LOOKUP(2,1/($V$3:$V160&lt;&gt;""),$V$3:$V160))</f>
        <v/>
      </c>
      <c r="W161" s="42"/>
      <c r="X161" s="42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</row>
    <row r="162" spans="1:258" x14ac:dyDescent="0.25">
      <c r="A162" s="26">
        <f>LOOKUP(2,1/($A$3:$A161&lt;&gt;""),$A$3:$A161)+1</f>
        <v>155</v>
      </c>
      <c r="B162" s="27"/>
      <c r="C162" s="44"/>
      <c r="D162" s="28" t="str">
        <f ca="1">IFERROR(IF($E162="","",VLOOKUP($E162,'Currency Pairs'!$B$3:$D$1000,3,FALSE)),"")</f>
        <v/>
      </c>
      <c r="E162" s="43" t="str">
        <f ca="1">IFERROR(IF($D162="","",VLOOKUP($D162,'Currency Pairs'!$A$3:$B$1000,2,FALSE)),"")</f>
        <v/>
      </c>
      <c r="F162" s="44"/>
      <c r="G162" s="43"/>
      <c r="H162" s="43"/>
      <c r="I162" s="43"/>
      <c r="J162" s="45" t="str">
        <f t="shared" si="6"/>
        <v/>
      </c>
      <c r="K162" s="78"/>
      <c r="L162" s="43"/>
      <c r="M162" s="46"/>
      <c r="N162" s="47" t="str">
        <f>IF(OR($G162="",$L162=""),"",ROUND(IF($F162="Long",(L162-G162),(G162-L162)) * POWER(10, VLOOKUP($D162,'Currency Pairs'!$A:$C,3,FALSE)),0))</f>
        <v/>
      </c>
      <c r="O162" s="94" t="str">
        <f>IF($P162="","",(($P162+$Q162+$R162)/LOOKUP(2,1/($V$3:$V161&lt;&gt;""),$V$3:$V161)))</f>
        <v/>
      </c>
      <c r="P162" s="48"/>
      <c r="Q162" s="48"/>
      <c r="R162" s="48"/>
      <c r="S162" s="33" t="str">
        <f t="shared" si="7"/>
        <v/>
      </c>
      <c r="T162" s="65"/>
      <c r="U162" s="65"/>
      <c r="V162" s="32" t="str">
        <f>IF($P162="","",$P162+$Q162+LOOKUP(2,1/($V$3:$V161&lt;&gt;""),$V$3:$V161))</f>
        <v/>
      </c>
      <c r="W162" s="33"/>
      <c r="X162" s="33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</row>
    <row r="163" spans="1:258" x14ac:dyDescent="0.25">
      <c r="A163" s="35">
        <f>LOOKUP(2,1/($A$3:$A162&lt;&gt;""),$A$3:$A162)+1</f>
        <v>156</v>
      </c>
      <c r="B163" s="36"/>
      <c r="C163" s="50"/>
      <c r="D163" s="37" t="str">
        <f ca="1">IFERROR(IF($E163="","",VLOOKUP($E163,'Currency Pairs'!$B$3:$D$1000,3,FALSE)),"")</f>
        <v/>
      </c>
      <c r="E163" s="49" t="str">
        <f ca="1">IFERROR(IF($D163="","",VLOOKUP($D163,'Currency Pairs'!$A$3:$B$1000,2,FALSE)),"")</f>
        <v/>
      </c>
      <c r="F163" s="50"/>
      <c r="G163" s="49"/>
      <c r="H163" s="49"/>
      <c r="I163" s="49"/>
      <c r="J163" s="51" t="str">
        <f t="shared" si="6"/>
        <v/>
      </c>
      <c r="K163" s="79"/>
      <c r="L163" s="49"/>
      <c r="M163" s="52"/>
      <c r="N163" s="53" t="str">
        <f>IF(OR($G163="",$L163=""),"",ROUND(IF($F163="Long",(L163-G163),(G163-L163)) * POWER(10, VLOOKUP($D163,'Currency Pairs'!$A:$C,3,FALSE)),0))</f>
        <v/>
      </c>
      <c r="O163" s="99" t="str">
        <f>IF($P163="","",(($P163+$Q163+$R163)/LOOKUP(2,1/($V$3:$V162&lt;&gt;""),$V$3:$V162)))</f>
        <v/>
      </c>
      <c r="P163" s="54"/>
      <c r="Q163" s="54"/>
      <c r="R163" s="54"/>
      <c r="S163" s="42" t="str">
        <f t="shared" si="7"/>
        <v/>
      </c>
      <c r="T163" s="66"/>
      <c r="U163" s="66"/>
      <c r="V163" s="41" t="str">
        <f>IF($P163="","",$P163+$Q163+LOOKUP(2,1/($V$3:$V162&lt;&gt;""),$V$3:$V162))</f>
        <v/>
      </c>
      <c r="W163" s="42"/>
      <c r="X163" s="42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</row>
    <row r="164" spans="1:258" x14ac:dyDescent="0.25">
      <c r="A164" s="26">
        <f>LOOKUP(2,1/($A$3:$A163&lt;&gt;""),$A$3:$A163)+1</f>
        <v>157</v>
      </c>
      <c r="B164" s="27"/>
      <c r="C164" s="44"/>
      <c r="D164" s="28" t="str">
        <f ca="1">IFERROR(IF($E164="","",VLOOKUP($E164,'Currency Pairs'!$B$3:$D$1000,3,FALSE)),"")</f>
        <v/>
      </c>
      <c r="E164" s="43" t="str">
        <f ca="1">IFERROR(IF($D164="","",VLOOKUP($D164,'Currency Pairs'!$A$3:$B$1000,2,FALSE)),"")</f>
        <v/>
      </c>
      <c r="F164" s="44"/>
      <c r="G164" s="43"/>
      <c r="H164" s="43"/>
      <c r="I164" s="43"/>
      <c r="J164" s="45" t="str">
        <f t="shared" si="6"/>
        <v/>
      </c>
      <c r="K164" s="78"/>
      <c r="L164" s="43"/>
      <c r="M164" s="46"/>
      <c r="N164" s="47" t="str">
        <f>IF(OR($G164="",$L164=""),"",ROUND(IF($F164="Long",(L164-G164),(G164-L164)) * POWER(10, VLOOKUP($D164,'Currency Pairs'!$A:$C,3,FALSE)),0))</f>
        <v/>
      </c>
      <c r="O164" s="94" t="str">
        <f>IF($P164="","",(($P164+$Q164+$R164)/LOOKUP(2,1/($V$3:$V163&lt;&gt;""),$V$3:$V163)))</f>
        <v/>
      </c>
      <c r="P164" s="48"/>
      <c r="Q164" s="48"/>
      <c r="R164" s="48"/>
      <c r="S164" s="33" t="str">
        <f t="shared" si="7"/>
        <v/>
      </c>
      <c r="T164" s="65"/>
      <c r="U164" s="65"/>
      <c r="V164" s="32" t="str">
        <f>IF($P164="","",$P164+$Q164+LOOKUP(2,1/($V$3:$V163&lt;&gt;""),$V$3:$V163))</f>
        <v/>
      </c>
      <c r="W164" s="33"/>
      <c r="X164" s="33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</row>
    <row r="165" spans="1:258" x14ac:dyDescent="0.25">
      <c r="A165" s="35">
        <f>LOOKUP(2,1/($A$3:$A164&lt;&gt;""),$A$3:$A164)+1</f>
        <v>158</v>
      </c>
      <c r="B165" s="36"/>
      <c r="C165" s="50"/>
      <c r="D165" s="37" t="str">
        <f ca="1">IFERROR(IF($E165="","",VLOOKUP($E165,'Currency Pairs'!$B$3:$D$1000,3,FALSE)),"")</f>
        <v/>
      </c>
      <c r="E165" s="49" t="str">
        <f ca="1">IFERROR(IF($D165="","",VLOOKUP($D165,'Currency Pairs'!$A$3:$B$1000,2,FALSE)),"")</f>
        <v/>
      </c>
      <c r="F165" s="50"/>
      <c r="G165" s="49"/>
      <c r="H165" s="49"/>
      <c r="I165" s="49"/>
      <c r="J165" s="51" t="str">
        <f t="shared" si="6"/>
        <v/>
      </c>
      <c r="K165" s="79"/>
      <c r="L165" s="49"/>
      <c r="M165" s="52"/>
      <c r="N165" s="53" t="str">
        <f>IF(OR($G165="",$L165=""),"",ROUND(IF($F165="Long",(L165-G165),(G165-L165)) * POWER(10, VLOOKUP($D165,'Currency Pairs'!$A:$C,3,FALSE)),0))</f>
        <v/>
      </c>
      <c r="O165" s="99" t="str">
        <f>IF($P165="","",(($P165+$Q165+$R165)/LOOKUP(2,1/($V$3:$V164&lt;&gt;""),$V$3:$V164)))</f>
        <v/>
      </c>
      <c r="P165" s="54"/>
      <c r="Q165" s="54"/>
      <c r="R165" s="54"/>
      <c r="S165" s="42" t="str">
        <f t="shared" si="7"/>
        <v/>
      </c>
      <c r="T165" s="66"/>
      <c r="U165" s="66"/>
      <c r="V165" s="41" t="str">
        <f>IF($P165="","",$P165+$Q165+LOOKUP(2,1/($V$3:$V164&lt;&gt;""),$V$3:$V164))</f>
        <v/>
      </c>
      <c r="W165" s="42"/>
      <c r="X165" s="42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</row>
    <row r="166" spans="1:258" x14ac:dyDescent="0.25">
      <c r="A166" s="26">
        <f>LOOKUP(2,1/($A$3:$A165&lt;&gt;""),$A$3:$A165)+1</f>
        <v>159</v>
      </c>
      <c r="B166" s="27"/>
      <c r="C166" s="44"/>
      <c r="D166" s="28" t="str">
        <f ca="1">IFERROR(IF($E166="","",VLOOKUP($E166,'Currency Pairs'!$B$3:$D$1000,3,FALSE)),"")</f>
        <v/>
      </c>
      <c r="E166" s="43" t="str">
        <f ca="1">IFERROR(IF($D166="","",VLOOKUP($D166,'Currency Pairs'!$A$3:$B$1000,2,FALSE)),"")</f>
        <v/>
      </c>
      <c r="F166" s="44"/>
      <c r="G166" s="43"/>
      <c r="H166" s="43"/>
      <c r="I166" s="43"/>
      <c r="J166" s="45" t="str">
        <f t="shared" si="6"/>
        <v/>
      </c>
      <c r="K166" s="78"/>
      <c r="L166" s="43"/>
      <c r="M166" s="46"/>
      <c r="N166" s="47" t="str">
        <f>IF(OR($G166="",$L166=""),"",ROUND(IF($F166="Long",(L166-G166),(G166-L166)) * POWER(10, VLOOKUP($D166,'Currency Pairs'!$A:$C,3,FALSE)),0))</f>
        <v/>
      </c>
      <c r="O166" s="94" t="str">
        <f>IF($P166="","",(($P166+$Q166+$R166)/LOOKUP(2,1/($V$3:$V165&lt;&gt;""),$V$3:$V165)))</f>
        <v/>
      </c>
      <c r="P166" s="48"/>
      <c r="Q166" s="48"/>
      <c r="R166" s="48"/>
      <c r="S166" s="33" t="str">
        <f t="shared" si="7"/>
        <v/>
      </c>
      <c r="T166" s="65"/>
      <c r="U166" s="65"/>
      <c r="V166" s="32" t="str">
        <f>IF($P166="","",$P166+$Q166+LOOKUP(2,1/($V$3:$V165&lt;&gt;""),$V$3:$V165))</f>
        <v/>
      </c>
      <c r="W166" s="33"/>
      <c r="X166" s="33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</row>
    <row r="167" spans="1:258" x14ac:dyDescent="0.25">
      <c r="A167" s="35">
        <f>LOOKUP(2,1/($A$3:$A166&lt;&gt;""),$A$3:$A166)+1</f>
        <v>160</v>
      </c>
      <c r="B167" s="36"/>
      <c r="C167" s="50"/>
      <c r="D167" s="37" t="str">
        <f ca="1">IFERROR(IF($E167="","",VLOOKUP($E167,'Currency Pairs'!$B$3:$D$1000,3,FALSE)),"")</f>
        <v/>
      </c>
      <c r="E167" s="49" t="str">
        <f ca="1">IFERROR(IF($D167="","",VLOOKUP($D167,'Currency Pairs'!$A$3:$B$1000,2,FALSE)),"")</f>
        <v/>
      </c>
      <c r="F167" s="50"/>
      <c r="G167" s="49"/>
      <c r="H167" s="49"/>
      <c r="I167" s="49"/>
      <c r="J167" s="51" t="str">
        <f t="shared" si="6"/>
        <v/>
      </c>
      <c r="K167" s="79"/>
      <c r="L167" s="49"/>
      <c r="M167" s="52"/>
      <c r="N167" s="53" t="str">
        <f>IF(OR($G167="",$L167=""),"",ROUND(IF($F167="Long",(L167-G167),(G167-L167)) * POWER(10, VLOOKUP($D167,'Currency Pairs'!$A:$C,3,FALSE)),0))</f>
        <v/>
      </c>
      <c r="O167" s="99" t="str">
        <f>IF($P167="","",(($P167+$Q167+$R167)/LOOKUP(2,1/($V$3:$V166&lt;&gt;""),$V$3:$V166)))</f>
        <v/>
      </c>
      <c r="P167" s="54"/>
      <c r="Q167" s="54"/>
      <c r="R167" s="54"/>
      <c r="S167" s="42" t="str">
        <f t="shared" si="7"/>
        <v/>
      </c>
      <c r="T167" s="66"/>
      <c r="U167" s="66"/>
      <c r="V167" s="41" t="str">
        <f>IF($P167="","",$P167+$Q167+LOOKUP(2,1/($V$3:$V166&lt;&gt;""),$V$3:$V166))</f>
        <v/>
      </c>
      <c r="W167" s="42"/>
      <c r="X167" s="42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</row>
    <row r="168" spans="1:258" x14ac:dyDescent="0.25">
      <c r="A168" s="26">
        <f>LOOKUP(2,1/($A$3:$A167&lt;&gt;""),$A$3:$A167)+1</f>
        <v>161</v>
      </c>
      <c r="B168" s="27"/>
      <c r="C168" s="44"/>
      <c r="D168" s="28" t="str">
        <f ca="1">IFERROR(IF($E168="","",VLOOKUP($E168,'Currency Pairs'!$B$3:$D$1000,3,FALSE)),"")</f>
        <v/>
      </c>
      <c r="E168" s="43" t="str">
        <f ca="1">IFERROR(IF($D168="","",VLOOKUP($D168,'Currency Pairs'!$A$3:$B$1000,2,FALSE)),"")</f>
        <v/>
      </c>
      <c r="F168" s="44"/>
      <c r="G168" s="43"/>
      <c r="H168" s="43"/>
      <c r="I168" s="43"/>
      <c r="J168" s="45" t="str">
        <f t="shared" si="6"/>
        <v/>
      </c>
      <c r="K168" s="78"/>
      <c r="L168" s="43"/>
      <c r="M168" s="46"/>
      <c r="N168" s="47" t="str">
        <f>IF(OR($G168="",$L168=""),"",ROUND(IF($F168="Long",(L168-G168),(G168-L168)) * POWER(10, VLOOKUP($D168,'Currency Pairs'!$A:$C,3,FALSE)),0))</f>
        <v/>
      </c>
      <c r="O168" s="94" t="str">
        <f>IF($P168="","",(($P168+$Q168+$R168)/LOOKUP(2,1/($V$3:$V167&lt;&gt;""),$V$3:$V167)))</f>
        <v/>
      </c>
      <c r="P168" s="48"/>
      <c r="Q168" s="48"/>
      <c r="R168" s="48"/>
      <c r="S168" s="33" t="str">
        <f t="shared" si="7"/>
        <v/>
      </c>
      <c r="T168" s="65"/>
      <c r="U168" s="65"/>
      <c r="V168" s="32" t="str">
        <f>IF($P168="","",$P168+$Q168+LOOKUP(2,1/($V$3:$V167&lt;&gt;""),$V$3:$V167))</f>
        <v/>
      </c>
      <c r="W168" s="33"/>
      <c r="X168" s="33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</row>
    <row r="169" spans="1:258" x14ac:dyDescent="0.25">
      <c r="A169" s="35">
        <f>LOOKUP(2,1/($A$3:$A168&lt;&gt;""),$A$3:$A168)+1</f>
        <v>162</v>
      </c>
      <c r="B169" s="36"/>
      <c r="C169" s="50"/>
      <c r="D169" s="37" t="str">
        <f ca="1">IFERROR(IF($E169="","",VLOOKUP($E169,'Currency Pairs'!$B$3:$D$1000,3,FALSE)),"")</f>
        <v/>
      </c>
      <c r="E169" s="49" t="str">
        <f ca="1">IFERROR(IF($D169="","",VLOOKUP($D169,'Currency Pairs'!$A$3:$B$1000,2,FALSE)),"")</f>
        <v/>
      </c>
      <c r="F169" s="50"/>
      <c r="G169" s="49"/>
      <c r="H169" s="49"/>
      <c r="I169" s="49"/>
      <c r="J169" s="51" t="str">
        <f t="shared" si="6"/>
        <v/>
      </c>
      <c r="K169" s="79"/>
      <c r="L169" s="49"/>
      <c r="M169" s="52"/>
      <c r="N169" s="53" t="str">
        <f>IF(OR($G169="",$L169=""),"",ROUND(IF($F169="Long",(L169-G169),(G169-L169)) * POWER(10, VLOOKUP($D169,'Currency Pairs'!$A:$C,3,FALSE)),0))</f>
        <v/>
      </c>
      <c r="O169" s="99" t="str">
        <f>IF($P169="","",(($P169+$Q169+$R169)/LOOKUP(2,1/($V$3:$V168&lt;&gt;""),$V$3:$V168)))</f>
        <v/>
      </c>
      <c r="P169" s="54"/>
      <c r="Q169" s="54"/>
      <c r="R169" s="54"/>
      <c r="S169" s="42" t="str">
        <f t="shared" si="7"/>
        <v/>
      </c>
      <c r="T169" s="66"/>
      <c r="U169" s="66"/>
      <c r="V169" s="41" t="str">
        <f>IF($P169="","",$P169+$Q169+LOOKUP(2,1/($V$3:$V168&lt;&gt;""),$V$3:$V168))</f>
        <v/>
      </c>
      <c r="W169" s="42"/>
      <c r="X169" s="42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</row>
    <row r="170" spans="1:258" x14ac:dyDescent="0.25">
      <c r="A170" s="26">
        <f>LOOKUP(2,1/($A$3:$A169&lt;&gt;""),$A$3:$A169)+1</f>
        <v>163</v>
      </c>
      <c r="B170" s="27"/>
      <c r="C170" s="44"/>
      <c r="D170" s="28" t="str">
        <f ca="1">IFERROR(IF($E170="","",VLOOKUP($E170,'Currency Pairs'!$B$3:$D$1000,3,FALSE)),"")</f>
        <v/>
      </c>
      <c r="E170" s="43" t="str">
        <f ca="1">IFERROR(IF($D170="","",VLOOKUP($D170,'Currency Pairs'!$A$3:$B$1000,2,FALSE)),"")</f>
        <v/>
      </c>
      <c r="F170" s="44"/>
      <c r="G170" s="43"/>
      <c r="H170" s="43"/>
      <c r="I170" s="43"/>
      <c r="J170" s="45" t="str">
        <f t="shared" si="6"/>
        <v/>
      </c>
      <c r="K170" s="78"/>
      <c r="L170" s="43"/>
      <c r="M170" s="46"/>
      <c r="N170" s="47" t="str">
        <f>IF(OR($G170="",$L170=""),"",ROUND(IF($F170="Long",(L170-G170),(G170-L170)) * POWER(10, VLOOKUP($D170,'Currency Pairs'!$A:$C,3,FALSE)),0))</f>
        <v/>
      </c>
      <c r="O170" s="94" t="str">
        <f>IF($P170="","",(($P170+$Q170+$R170)/LOOKUP(2,1/($V$3:$V169&lt;&gt;""),$V$3:$V169)))</f>
        <v/>
      </c>
      <c r="P170" s="48"/>
      <c r="Q170" s="48"/>
      <c r="R170" s="48"/>
      <c r="S170" s="33" t="str">
        <f t="shared" si="7"/>
        <v/>
      </c>
      <c r="T170" s="65"/>
      <c r="U170" s="65"/>
      <c r="V170" s="32" t="str">
        <f>IF($P170="","",$P170+$Q170+LOOKUP(2,1/($V$3:$V169&lt;&gt;""),$V$3:$V169))</f>
        <v/>
      </c>
      <c r="W170" s="33"/>
      <c r="X170" s="33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</row>
    <row r="171" spans="1:258" x14ac:dyDescent="0.25">
      <c r="A171" s="35">
        <f>LOOKUP(2,1/($A$3:$A170&lt;&gt;""),$A$3:$A170)+1</f>
        <v>164</v>
      </c>
      <c r="B171" s="36"/>
      <c r="C171" s="50"/>
      <c r="D171" s="37" t="str">
        <f ca="1">IFERROR(IF($E171="","",VLOOKUP($E171,'Currency Pairs'!$B$3:$D$1000,3,FALSE)),"")</f>
        <v/>
      </c>
      <c r="E171" s="49" t="str">
        <f ca="1">IFERROR(IF($D171="","",VLOOKUP($D171,'Currency Pairs'!$A$3:$B$1000,2,FALSE)),"")</f>
        <v/>
      </c>
      <c r="F171" s="50"/>
      <c r="G171" s="49"/>
      <c r="H171" s="49"/>
      <c r="I171" s="49"/>
      <c r="J171" s="51" t="str">
        <f t="shared" si="6"/>
        <v/>
      </c>
      <c r="K171" s="79"/>
      <c r="L171" s="49"/>
      <c r="M171" s="52"/>
      <c r="N171" s="53" t="str">
        <f>IF(OR($G171="",$L171=""),"",ROUND(IF($F171="Long",(L171-G171),(G171-L171)) * POWER(10, VLOOKUP($D171,'Currency Pairs'!$A:$C,3,FALSE)),0))</f>
        <v/>
      </c>
      <c r="O171" s="99" t="str">
        <f>IF($P171="","",(($P171+$Q171+$R171)/LOOKUP(2,1/($V$3:$V170&lt;&gt;""),$V$3:$V170)))</f>
        <v/>
      </c>
      <c r="P171" s="54"/>
      <c r="Q171" s="54"/>
      <c r="R171" s="54"/>
      <c r="S171" s="42" t="str">
        <f t="shared" si="7"/>
        <v/>
      </c>
      <c r="T171" s="66"/>
      <c r="U171" s="66"/>
      <c r="V171" s="41" t="str">
        <f>IF($P171="","",$P171+$Q171+LOOKUP(2,1/($V$3:$V170&lt;&gt;""),$V$3:$V170))</f>
        <v/>
      </c>
      <c r="W171" s="42"/>
      <c r="X171" s="42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</row>
    <row r="172" spans="1:258" x14ac:dyDescent="0.25">
      <c r="A172" s="26">
        <f>LOOKUP(2,1/($A$3:$A171&lt;&gt;""),$A$3:$A171)+1</f>
        <v>165</v>
      </c>
      <c r="B172" s="27"/>
      <c r="C172" s="44"/>
      <c r="D172" s="28" t="str">
        <f ca="1">IFERROR(IF($E172="","",VLOOKUP($E172,'Currency Pairs'!$B$3:$D$1000,3,FALSE)),"")</f>
        <v/>
      </c>
      <c r="E172" s="43" t="str">
        <f ca="1">IFERROR(IF($D172="","",VLOOKUP($D172,'Currency Pairs'!$A$3:$B$1000,2,FALSE)),"")</f>
        <v/>
      </c>
      <c r="F172" s="44"/>
      <c r="G172" s="43"/>
      <c r="H172" s="43"/>
      <c r="I172" s="43"/>
      <c r="J172" s="45" t="str">
        <f t="shared" si="6"/>
        <v/>
      </c>
      <c r="K172" s="78"/>
      <c r="L172" s="43"/>
      <c r="M172" s="46"/>
      <c r="N172" s="47" t="str">
        <f>IF(OR($G172="",$L172=""),"",ROUND(IF($F172="Long",(L172-G172),(G172-L172)) * POWER(10, VLOOKUP($D172,'Currency Pairs'!$A:$C,3,FALSE)),0))</f>
        <v/>
      </c>
      <c r="O172" s="94" t="str">
        <f>IF($P172="","",(($P172+$Q172+$R172)/LOOKUP(2,1/($V$3:$V171&lt;&gt;""),$V$3:$V171)))</f>
        <v/>
      </c>
      <c r="P172" s="48"/>
      <c r="Q172" s="48"/>
      <c r="R172" s="48"/>
      <c r="S172" s="33" t="str">
        <f t="shared" si="7"/>
        <v/>
      </c>
      <c r="T172" s="65"/>
      <c r="U172" s="65"/>
      <c r="V172" s="32" t="str">
        <f>IF($P172="","",$P172+$Q172+LOOKUP(2,1/($V$3:$V171&lt;&gt;""),$V$3:$V171))</f>
        <v/>
      </c>
      <c r="W172" s="33"/>
      <c r="X172" s="33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</row>
    <row r="173" spans="1:258" x14ac:dyDescent="0.25">
      <c r="A173" s="35">
        <f>LOOKUP(2,1/($A$3:$A172&lt;&gt;""),$A$3:$A172)+1</f>
        <v>166</v>
      </c>
      <c r="B173" s="36"/>
      <c r="C173" s="50"/>
      <c r="D173" s="37" t="str">
        <f ca="1">IFERROR(IF($E173="","",VLOOKUP($E173,'Currency Pairs'!$B$3:$D$1000,3,FALSE)),"")</f>
        <v/>
      </c>
      <c r="E173" s="49" t="str">
        <f ca="1">IFERROR(IF($D173="","",VLOOKUP($D173,'Currency Pairs'!$A$3:$B$1000,2,FALSE)),"")</f>
        <v/>
      </c>
      <c r="F173" s="50"/>
      <c r="G173" s="49"/>
      <c r="H173" s="49"/>
      <c r="I173" s="49"/>
      <c r="J173" s="51" t="str">
        <f t="shared" si="6"/>
        <v/>
      </c>
      <c r="K173" s="79"/>
      <c r="L173" s="49"/>
      <c r="M173" s="52"/>
      <c r="N173" s="53" t="str">
        <f>IF(OR($G173="",$L173=""),"",ROUND(IF($F173="Long",(L173-G173),(G173-L173)) * POWER(10, VLOOKUP($D173,'Currency Pairs'!$A:$C,3,FALSE)),0))</f>
        <v/>
      </c>
      <c r="O173" s="99" t="str">
        <f>IF($P173="","",(($P173+$Q173+$R173)/LOOKUP(2,1/($V$3:$V172&lt;&gt;""),$V$3:$V172)))</f>
        <v/>
      </c>
      <c r="P173" s="54"/>
      <c r="Q173" s="54"/>
      <c r="R173" s="54"/>
      <c r="S173" s="42" t="str">
        <f t="shared" si="7"/>
        <v/>
      </c>
      <c r="T173" s="66"/>
      <c r="U173" s="66"/>
      <c r="V173" s="41" t="str">
        <f>IF($P173="","",$P173+$Q173+LOOKUP(2,1/($V$3:$V172&lt;&gt;""),$V$3:$V172))</f>
        <v/>
      </c>
      <c r="W173" s="42"/>
      <c r="X173" s="42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</row>
    <row r="174" spans="1:258" x14ac:dyDescent="0.25">
      <c r="A174" s="26">
        <f>LOOKUP(2,1/($A$3:$A173&lt;&gt;""),$A$3:$A173)+1</f>
        <v>167</v>
      </c>
      <c r="B174" s="27"/>
      <c r="C174" s="44"/>
      <c r="D174" s="28" t="str">
        <f ca="1">IFERROR(IF($E174="","",VLOOKUP($E174,'Currency Pairs'!$B$3:$D$1000,3,FALSE)),"")</f>
        <v/>
      </c>
      <c r="E174" s="43" t="str">
        <f ca="1">IFERROR(IF($D174="","",VLOOKUP($D174,'Currency Pairs'!$A$3:$B$1000,2,FALSE)),"")</f>
        <v/>
      </c>
      <c r="F174" s="44"/>
      <c r="G174" s="43"/>
      <c r="H174" s="43"/>
      <c r="I174" s="43"/>
      <c r="J174" s="45" t="str">
        <f t="shared" si="6"/>
        <v/>
      </c>
      <c r="K174" s="78"/>
      <c r="L174" s="43"/>
      <c r="M174" s="46"/>
      <c r="N174" s="47" t="str">
        <f>IF(OR($G174="",$L174=""),"",ROUND(IF($F174="Long",(L174-G174),(G174-L174)) * POWER(10, VLOOKUP($D174,'Currency Pairs'!$A:$C,3,FALSE)),0))</f>
        <v/>
      </c>
      <c r="O174" s="94" t="str">
        <f>IF($P174="","",(($P174+$Q174+$R174)/LOOKUP(2,1/($V$3:$V173&lt;&gt;""),$V$3:$V173)))</f>
        <v/>
      </c>
      <c r="P174" s="48"/>
      <c r="Q174" s="48"/>
      <c r="R174" s="48"/>
      <c r="S174" s="33" t="str">
        <f t="shared" si="7"/>
        <v/>
      </c>
      <c r="T174" s="65"/>
      <c r="U174" s="65"/>
      <c r="V174" s="32" t="str">
        <f>IF($P174="","",$P174+$Q174+LOOKUP(2,1/($V$3:$V173&lt;&gt;""),$V$3:$V173))</f>
        <v/>
      </c>
      <c r="W174" s="33"/>
      <c r="X174" s="33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</row>
    <row r="175" spans="1:258" x14ac:dyDescent="0.25">
      <c r="A175" s="35">
        <f>LOOKUP(2,1/($A$3:$A174&lt;&gt;""),$A$3:$A174)+1</f>
        <v>168</v>
      </c>
      <c r="B175" s="36"/>
      <c r="C175" s="50"/>
      <c r="D175" s="37" t="str">
        <f ca="1">IFERROR(IF($E175="","",VLOOKUP($E175,'Currency Pairs'!$B$3:$D$1000,3,FALSE)),"")</f>
        <v/>
      </c>
      <c r="E175" s="49" t="str">
        <f ca="1">IFERROR(IF($D175="","",VLOOKUP($D175,'Currency Pairs'!$A$3:$B$1000,2,FALSE)),"")</f>
        <v/>
      </c>
      <c r="F175" s="50"/>
      <c r="G175" s="49"/>
      <c r="H175" s="49"/>
      <c r="I175" s="49"/>
      <c r="J175" s="51" t="str">
        <f t="shared" si="6"/>
        <v/>
      </c>
      <c r="K175" s="79"/>
      <c r="L175" s="49"/>
      <c r="M175" s="52"/>
      <c r="N175" s="53" t="str">
        <f>IF(OR($G175="",$L175=""),"",ROUND(IF($F175="Long",(L175-G175),(G175-L175)) * POWER(10, VLOOKUP($D175,'Currency Pairs'!$A:$C,3,FALSE)),0))</f>
        <v/>
      </c>
      <c r="O175" s="99" t="str">
        <f>IF($P175="","",(($P175+$Q175+$R175)/LOOKUP(2,1/($V$3:$V174&lt;&gt;""),$V$3:$V174)))</f>
        <v/>
      </c>
      <c r="P175" s="54"/>
      <c r="Q175" s="54"/>
      <c r="R175" s="54"/>
      <c r="S175" s="42" t="str">
        <f t="shared" si="7"/>
        <v/>
      </c>
      <c r="T175" s="66"/>
      <c r="U175" s="66"/>
      <c r="V175" s="41" t="str">
        <f>IF($P175="","",$P175+$Q175+LOOKUP(2,1/($V$3:$V174&lt;&gt;""),$V$3:$V174))</f>
        <v/>
      </c>
      <c r="W175" s="42"/>
      <c r="X175" s="42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</row>
    <row r="176" spans="1:258" x14ac:dyDescent="0.25">
      <c r="A176" s="26">
        <f>LOOKUP(2,1/($A$3:$A175&lt;&gt;""),$A$3:$A175)+1</f>
        <v>169</v>
      </c>
      <c r="B176" s="27"/>
      <c r="C176" s="44"/>
      <c r="D176" s="28" t="str">
        <f ca="1">IFERROR(IF($E176="","",VLOOKUP($E176,'Currency Pairs'!$B$3:$D$1000,3,FALSE)),"")</f>
        <v/>
      </c>
      <c r="E176" s="43" t="str">
        <f ca="1">IFERROR(IF($D176="","",VLOOKUP($D176,'Currency Pairs'!$A$3:$B$1000,2,FALSE)),"")</f>
        <v/>
      </c>
      <c r="F176" s="44"/>
      <c r="G176" s="43"/>
      <c r="H176" s="43"/>
      <c r="I176" s="43"/>
      <c r="J176" s="45" t="str">
        <f t="shared" si="6"/>
        <v/>
      </c>
      <c r="K176" s="78"/>
      <c r="L176" s="43"/>
      <c r="M176" s="46"/>
      <c r="N176" s="47" t="str">
        <f>IF(OR($G176="",$L176=""),"",ROUND(IF($F176="Long",(L176-G176),(G176-L176)) * POWER(10, VLOOKUP($D176,'Currency Pairs'!$A:$C,3,FALSE)),0))</f>
        <v/>
      </c>
      <c r="O176" s="94" t="str">
        <f>IF($P176="","",(($P176+$Q176+$R176)/LOOKUP(2,1/($V$3:$V175&lt;&gt;""),$V$3:$V175)))</f>
        <v/>
      </c>
      <c r="P176" s="48"/>
      <c r="Q176" s="48"/>
      <c r="R176" s="48"/>
      <c r="S176" s="33" t="str">
        <f t="shared" si="7"/>
        <v/>
      </c>
      <c r="T176" s="65"/>
      <c r="U176" s="65"/>
      <c r="V176" s="32" t="str">
        <f>IF($P176="","",$P176+$Q176+LOOKUP(2,1/($V$3:$V175&lt;&gt;""),$V$3:$V175))</f>
        <v/>
      </c>
      <c r="W176" s="33"/>
      <c r="X176" s="33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</row>
    <row r="177" spans="1:258" x14ac:dyDescent="0.25">
      <c r="A177" s="35">
        <f>LOOKUP(2,1/($A$3:$A176&lt;&gt;""),$A$3:$A176)+1</f>
        <v>170</v>
      </c>
      <c r="B177" s="36"/>
      <c r="C177" s="50"/>
      <c r="D177" s="37" t="str">
        <f ca="1">IFERROR(IF($E177="","",VLOOKUP($E177,'Currency Pairs'!$B$3:$D$1000,3,FALSE)),"")</f>
        <v/>
      </c>
      <c r="E177" s="49" t="str">
        <f ca="1">IFERROR(IF($D177="","",VLOOKUP($D177,'Currency Pairs'!$A$3:$B$1000,2,FALSE)),"")</f>
        <v/>
      </c>
      <c r="F177" s="50"/>
      <c r="G177" s="49"/>
      <c r="H177" s="49"/>
      <c r="I177" s="49"/>
      <c r="J177" s="51" t="str">
        <f t="shared" si="6"/>
        <v/>
      </c>
      <c r="K177" s="79"/>
      <c r="L177" s="49"/>
      <c r="M177" s="52"/>
      <c r="N177" s="53" t="str">
        <f>IF(OR($G177="",$L177=""),"",ROUND(IF($F177="Long",(L177-G177),(G177-L177)) * POWER(10, VLOOKUP($D177,'Currency Pairs'!$A:$C,3,FALSE)),0))</f>
        <v/>
      </c>
      <c r="O177" s="99" t="str">
        <f>IF($P177="","",(($P177+$Q177+$R177)/LOOKUP(2,1/($V$3:$V176&lt;&gt;""),$V$3:$V176)))</f>
        <v/>
      </c>
      <c r="P177" s="54"/>
      <c r="Q177" s="54"/>
      <c r="R177" s="54"/>
      <c r="S177" s="42" t="str">
        <f t="shared" si="7"/>
        <v/>
      </c>
      <c r="T177" s="66"/>
      <c r="U177" s="66"/>
      <c r="V177" s="41" t="str">
        <f>IF($P177="","",$P177+$Q177+LOOKUP(2,1/($V$3:$V176&lt;&gt;""),$V$3:$V176))</f>
        <v/>
      </c>
      <c r="W177" s="42"/>
      <c r="X177" s="42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</row>
    <row r="178" spans="1:258" x14ac:dyDescent="0.25">
      <c r="A178" s="26">
        <f>LOOKUP(2,1/($A$3:$A177&lt;&gt;""),$A$3:$A177)+1</f>
        <v>171</v>
      </c>
      <c r="B178" s="27"/>
      <c r="C178" s="44"/>
      <c r="D178" s="28" t="str">
        <f ca="1">IFERROR(IF($E178="","",VLOOKUP($E178,'Currency Pairs'!$B$3:$D$1000,3,FALSE)),"")</f>
        <v/>
      </c>
      <c r="E178" s="43" t="str">
        <f ca="1">IFERROR(IF($D178="","",VLOOKUP($D178,'Currency Pairs'!$A$3:$B$1000,2,FALSE)),"")</f>
        <v/>
      </c>
      <c r="F178" s="44"/>
      <c r="G178" s="43"/>
      <c r="H178" s="43"/>
      <c r="I178" s="43"/>
      <c r="J178" s="45" t="str">
        <f t="shared" si="6"/>
        <v/>
      </c>
      <c r="K178" s="78"/>
      <c r="L178" s="43"/>
      <c r="M178" s="46"/>
      <c r="N178" s="47" t="str">
        <f>IF(OR($G178="",$L178=""),"",ROUND(IF($F178="Long",(L178-G178),(G178-L178)) * POWER(10, VLOOKUP($D178,'Currency Pairs'!$A:$C,3,FALSE)),0))</f>
        <v/>
      </c>
      <c r="O178" s="94" t="str">
        <f>IF($P178="","",(($P178+$Q178+$R178)/LOOKUP(2,1/($V$3:$V177&lt;&gt;""),$V$3:$V177)))</f>
        <v/>
      </c>
      <c r="P178" s="48"/>
      <c r="Q178" s="48"/>
      <c r="R178" s="48"/>
      <c r="S178" s="33" t="str">
        <f t="shared" si="7"/>
        <v/>
      </c>
      <c r="T178" s="65"/>
      <c r="U178" s="65"/>
      <c r="V178" s="32" t="str">
        <f>IF($P178="","",$P178+$Q178+LOOKUP(2,1/($V$3:$V177&lt;&gt;""),$V$3:$V177))</f>
        <v/>
      </c>
      <c r="W178" s="33"/>
      <c r="X178" s="33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</row>
    <row r="179" spans="1:258" x14ac:dyDescent="0.25">
      <c r="A179" s="35">
        <f>LOOKUP(2,1/($A$3:$A178&lt;&gt;""),$A$3:$A178)+1</f>
        <v>172</v>
      </c>
      <c r="B179" s="36"/>
      <c r="C179" s="50"/>
      <c r="D179" s="37" t="str">
        <f ca="1">IFERROR(IF($E179="","",VLOOKUP($E179,'Currency Pairs'!$B$3:$D$1000,3,FALSE)),"")</f>
        <v/>
      </c>
      <c r="E179" s="49" t="str">
        <f ca="1">IFERROR(IF($D179="","",VLOOKUP($D179,'Currency Pairs'!$A$3:$B$1000,2,FALSE)),"")</f>
        <v/>
      </c>
      <c r="F179" s="50"/>
      <c r="G179" s="49"/>
      <c r="H179" s="49"/>
      <c r="I179" s="49"/>
      <c r="J179" s="51" t="str">
        <f t="shared" si="6"/>
        <v/>
      </c>
      <c r="K179" s="79"/>
      <c r="L179" s="49"/>
      <c r="M179" s="52"/>
      <c r="N179" s="53" t="str">
        <f>IF(OR($G179="",$L179=""),"",ROUND(IF($F179="Long",(L179-G179),(G179-L179)) * POWER(10, VLOOKUP($D179,'Currency Pairs'!$A:$C,3,FALSE)),0))</f>
        <v/>
      </c>
      <c r="O179" s="99" t="str">
        <f>IF($P179="","",(($P179+$Q179+$R179)/LOOKUP(2,1/($V$3:$V178&lt;&gt;""),$V$3:$V178)))</f>
        <v/>
      </c>
      <c r="P179" s="54"/>
      <c r="Q179" s="54"/>
      <c r="R179" s="54"/>
      <c r="S179" s="42" t="str">
        <f t="shared" si="7"/>
        <v/>
      </c>
      <c r="T179" s="66"/>
      <c r="U179" s="66"/>
      <c r="V179" s="41" t="str">
        <f>IF($P179="","",$P179+$Q179+LOOKUP(2,1/($V$3:$V178&lt;&gt;""),$V$3:$V178))</f>
        <v/>
      </c>
      <c r="W179" s="42"/>
      <c r="X179" s="42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</row>
    <row r="180" spans="1:258" x14ac:dyDescent="0.25">
      <c r="A180" s="26">
        <f>LOOKUP(2,1/($A$3:$A179&lt;&gt;""),$A$3:$A179)+1</f>
        <v>173</v>
      </c>
      <c r="B180" s="27"/>
      <c r="C180" s="44"/>
      <c r="D180" s="28" t="str">
        <f ca="1">IFERROR(IF($E180="","",VLOOKUP($E180,'Currency Pairs'!$B$3:$D$1000,3,FALSE)),"")</f>
        <v/>
      </c>
      <c r="E180" s="43" t="str">
        <f ca="1">IFERROR(IF($D180="","",VLOOKUP($D180,'Currency Pairs'!$A$3:$B$1000,2,FALSE)),"")</f>
        <v/>
      </c>
      <c r="F180" s="44"/>
      <c r="G180" s="43"/>
      <c r="H180" s="43"/>
      <c r="I180" s="43"/>
      <c r="J180" s="45" t="str">
        <f t="shared" si="6"/>
        <v/>
      </c>
      <c r="K180" s="78"/>
      <c r="L180" s="43"/>
      <c r="M180" s="46"/>
      <c r="N180" s="47" t="str">
        <f>IF(OR($G180="",$L180=""),"",ROUND(IF($F180="Long",(L180-G180),(G180-L180)) * POWER(10, VLOOKUP($D180,'Currency Pairs'!$A:$C,3,FALSE)),0))</f>
        <v/>
      </c>
      <c r="O180" s="94" t="str">
        <f>IF($P180="","",(($P180+$Q180+$R180)/LOOKUP(2,1/($V$3:$V179&lt;&gt;""),$V$3:$V179)))</f>
        <v/>
      </c>
      <c r="P180" s="48"/>
      <c r="Q180" s="48"/>
      <c r="R180" s="48"/>
      <c r="S180" s="33" t="str">
        <f t="shared" si="7"/>
        <v/>
      </c>
      <c r="T180" s="65"/>
      <c r="U180" s="65"/>
      <c r="V180" s="32" t="str">
        <f>IF($P180="","",$P180+$Q180+LOOKUP(2,1/($V$3:$V179&lt;&gt;""),$V$3:$V179))</f>
        <v/>
      </c>
      <c r="W180" s="33"/>
      <c r="X180" s="33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</row>
    <row r="181" spans="1:258" x14ac:dyDescent="0.25">
      <c r="A181" s="35">
        <f>LOOKUP(2,1/($A$3:$A180&lt;&gt;""),$A$3:$A180)+1</f>
        <v>174</v>
      </c>
      <c r="B181" s="36"/>
      <c r="C181" s="50"/>
      <c r="D181" s="37" t="str">
        <f ca="1">IFERROR(IF($E181="","",VLOOKUP($E181,'Currency Pairs'!$B$3:$D$1000,3,FALSE)),"")</f>
        <v/>
      </c>
      <c r="E181" s="49" t="str">
        <f ca="1">IFERROR(IF($D181="","",VLOOKUP($D181,'Currency Pairs'!$A$3:$B$1000,2,FALSE)),"")</f>
        <v/>
      </c>
      <c r="F181" s="50"/>
      <c r="G181" s="49"/>
      <c r="H181" s="49"/>
      <c r="I181" s="49"/>
      <c r="J181" s="51" t="str">
        <f t="shared" si="6"/>
        <v/>
      </c>
      <c r="K181" s="79"/>
      <c r="L181" s="49"/>
      <c r="M181" s="52"/>
      <c r="N181" s="53" t="str">
        <f>IF(OR($G181="",$L181=""),"",ROUND(IF($F181="Long",(L181-G181),(G181-L181)) * POWER(10, VLOOKUP($D181,'Currency Pairs'!$A:$C,3,FALSE)),0))</f>
        <v/>
      </c>
      <c r="O181" s="99" t="str">
        <f>IF($P181="","",(($P181+$Q181+$R181)/LOOKUP(2,1/($V$3:$V180&lt;&gt;""),$V$3:$V180)))</f>
        <v/>
      </c>
      <c r="P181" s="54"/>
      <c r="Q181" s="54"/>
      <c r="R181" s="54"/>
      <c r="S181" s="42" t="str">
        <f t="shared" si="7"/>
        <v/>
      </c>
      <c r="T181" s="66"/>
      <c r="U181" s="66"/>
      <c r="V181" s="41" t="str">
        <f>IF($P181="","",$P181+$Q181+LOOKUP(2,1/($V$3:$V180&lt;&gt;""),$V$3:$V180))</f>
        <v/>
      </c>
      <c r="W181" s="42"/>
      <c r="X181" s="42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</row>
    <row r="182" spans="1:258" x14ac:dyDescent="0.25">
      <c r="A182" s="26">
        <f>LOOKUP(2,1/($A$3:$A181&lt;&gt;""),$A$3:$A181)+1</f>
        <v>175</v>
      </c>
      <c r="B182" s="27"/>
      <c r="C182" s="44"/>
      <c r="D182" s="28" t="str">
        <f ca="1">IFERROR(IF($E182="","",VLOOKUP($E182,'Currency Pairs'!$B$3:$D$1000,3,FALSE)),"")</f>
        <v/>
      </c>
      <c r="E182" s="43" t="str">
        <f ca="1">IFERROR(IF($D182="","",VLOOKUP($D182,'Currency Pairs'!$A$3:$B$1000,2,FALSE)),"")</f>
        <v/>
      </c>
      <c r="F182" s="44"/>
      <c r="G182" s="43"/>
      <c r="H182" s="43"/>
      <c r="I182" s="43"/>
      <c r="J182" s="45" t="str">
        <f t="shared" si="6"/>
        <v/>
      </c>
      <c r="K182" s="78"/>
      <c r="L182" s="43"/>
      <c r="M182" s="46"/>
      <c r="N182" s="47" t="str">
        <f>IF(OR($G182="",$L182=""),"",ROUND(IF($F182="Long",(L182-G182),(G182-L182)) * POWER(10, VLOOKUP($D182,'Currency Pairs'!$A:$C,3,FALSE)),0))</f>
        <v/>
      </c>
      <c r="O182" s="94" t="str">
        <f>IF($P182="","",(($P182+$Q182+$R182)/LOOKUP(2,1/($V$3:$V181&lt;&gt;""),$V$3:$V181)))</f>
        <v/>
      </c>
      <c r="P182" s="48"/>
      <c r="Q182" s="48"/>
      <c r="R182" s="48"/>
      <c r="S182" s="33" t="str">
        <f t="shared" si="7"/>
        <v/>
      </c>
      <c r="T182" s="65"/>
      <c r="U182" s="65"/>
      <c r="V182" s="32" t="str">
        <f>IF($P182="","",$P182+$Q182+LOOKUP(2,1/($V$3:$V181&lt;&gt;""),$V$3:$V181))</f>
        <v/>
      </c>
      <c r="W182" s="33"/>
      <c r="X182" s="33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</row>
    <row r="183" spans="1:258" x14ac:dyDescent="0.25">
      <c r="A183" s="35">
        <f>LOOKUP(2,1/($A$3:$A182&lt;&gt;""),$A$3:$A182)+1</f>
        <v>176</v>
      </c>
      <c r="B183" s="36"/>
      <c r="C183" s="50"/>
      <c r="D183" s="37" t="str">
        <f ca="1">IFERROR(IF($E183="","",VLOOKUP($E183,'Currency Pairs'!$B$3:$D$1000,3,FALSE)),"")</f>
        <v/>
      </c>
      <c r="E183" s="49" t="str">
        <f ca="1">IFERROR(IF($D183="","",VLOOKUP($D183,'Currency Pairs'!$A$3:$B$1000,2,FALSE)),"")</f>
        <v/>
      </c>
      <c r="F183" s="50"/>
      <c r="G183" s="49"/>
      <c r="H183" s="49"/>
      <c r="I183" s="49"/>
      <c r="J183" s="51" t="str">
        <f t="shared" si="6"/>
        <v/>
      </c>
      <c r="K183" s="79"/>
      <c r="L183" s="49"/>
      <c r="M183" s="52"/>
      <c r="N183" s="53" t="str">
        <f>IF(OR($G183="",$L183=""),"",ROUND(IF($F183="Long",(L183-G183),(G183-L183)) * POWER(10, VLOOKUP($D183,'Currency Pairs'!$A:$C,3,FALSE)),0))</f>
        <v/>
      </c>
      <c r="O183" s="99" t="str">
        <f>IF($P183="","",(($P183+$Q183+$R183)/LOOKUP(2,1/($V$3:$V182&lt;&gt;""),$V$3:$V182)))</f>
        <v/>
      </c>
      <c r="P183" s="54"/>
      <c r="Q183" s="54"/>
      <c r="R183" s="54"/>
      <c r="S183" s="42" t="str">
        <f t="shared" si="7"/>
        <v/>
      </c>
      <c r="T183" s="66"/>
      <c r="U183" s="66"/>
      <c r="V183" s="41" t="str">
        <f>IF($P183="","",$P183+$Q183+LOOKUP(2,1/($V$3:$V182&lt;&gt;""),$V$3:$V182))</f>
        <v/>
      </c>
      <c r="W183" s="42"/>
      <c r="X183" s="42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</row>
    <row r="184" spans="1:258" x14ac:dyDescent="0.25">
      <c r="A184" s="26">
        <f>LOOKUP(2,1/($A$3:$A183&lt;&gt;""),$A$3:$A183)+1</f>
        <v>177</v>
      </c>
      <c r="B184" s="27"/>
      <c r="C184" s="44"/>
      <c r="D184" s="28" t="str">
        <f ca="1">IFERROR(IF($E184="","",VLOOKUP($E184,'Currency Pairs'!$B$3:$D$1000,3,FALSE)),"")</f>
        <v/>
      </c>
      <c r="E184" s="43" t="str">
        <f ca="1">IFERROR(IF($D184="","",VLOOKUP($D184,'Currency Pairs'!$A$3:$B$1000,2,FALSE)),"")</f>
        <v/>
      </c>
      <c r="F184" s="44"/>
      <c r="G184" s="43"/>
      <c r="H184" s="43"/>
      <c r="I184" s="43"/>
      <c r="J184" s="45" t="str">
        <f t="shared" si="6"/>
        <v/>
      </c>
      <c r="K184" s="78"/>
      <c r="L184" s="43"/>
      <c r="M184" s="46"/>
      <c r="N184" s="47" t="str">
        <f>IF(OR($G184="",$L184=""),"",ROUND(IF($F184="Long",(L184-G184),(G184-L184)) * POWER(10, VLOOKUP($D184,'Currency Pairs'!$A:$C,3,FALSE)),0))</f>
        <v/>
      </c>
      <c r="O184" s="94" t="str">
        <f>IF($P184="","",(($P184+$Q184+$R184)/LOOKUP(2,1/($V$3:$V183&lt;&gt;""),$V$3:$V183)))</f>
        <v/>
      </c>
      <c r="P184" s="48"/>
      <c r="Q184" s="48"/>
      <c r="R184" s="48"/>
      <c r="S184" s="33" t="str">
        <f t="shared" si="7"/>
        <v/>
      </c>
      <c r="T184" s="65"/>
      <c r="U184" s="65"/>
      <c r="V184" s="32" t="str">
        <f>IF($P184="","",$P184+$Q184+LOOKUP(2,1/($V$3:$V183&lt;&gt;""),$V$3:$V183))</f>
        <v/>
      </c>
      <c r="W184" s="33"/>
      <c r="X184" s="33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</row>
    <row r="185" spans="1:258" x14ac:dyDescent="0.25">
      <c r="A185" s="35">
        <f>LOOKUP(2,1/($A$3:$A184&lt;&gt;""),$A$3:$A184)+1</f>
        <v>178</v>
      </c>
      <c r="B185" s="36"/>
      <c r="C185" s="50"/>
      <c r="D185" s="37" t="str">
        <f ca="1">IFERROR(IF($E185="","",VLOOKUP($E185,'Currency Pairs'!$B$3:$D$1000,3,FALSE)),"")</f>
        <v/>
      </c>
      <c r="E185" s="49" t="str">
        <f ca="1">IFERROR(IF($D185="","",VLOOKUP($D185,'Currency Pairs'!$A$3:$B$1000,2,FALSE)),"")</f>
        <v/>
      </c>
      <c r="F185" s="50"/>
      <c r="G185" s="49"/>
      <c r="H185" s="49"/>
      <c r="I185" s="49"/>
      <c r="J185" s="51" t="str">
        <f t="shared" si="6"/>
        <v/>
      </c>
      <c r="K185" s="79"/>
      <c r="L185" s="49"/>
      <c r="M185" s="52"/>
      <c r="N185" s="53" t="str">
        <f>IF(OR($G185="",$L185=""),"",ROUND(IF($F185="Long",(L185-G185),(G185-L185)) * POWER(10, VLOOKUP($D185,'Currency Pairs'!$A:$C,3,FALSE)),0))</f>
        <v/>
      </c>
      <c r="O185" s="99" t="str">
        <f>IF($P185="","",(($P185+$Q185+$R185)/LOOKUP(2,1/($V$3:$V184&lt;&gt;""),$V$3:$V184)))</f>
        <v/>
      </c>
      <c r="P185" s="54"/>
      <c r="Q185" s="54"/>
      <c r="R185" s="54"/>
      <c r="S185" s="42" t="str">
        <f t="shared" si="7"/>
        <v/>
      </c>
      <c r="T185" s="66"/>
      <c r="U185" s="66"/>
      <c r="V185" s="41" t="str">
        <f>IF($P185="","",$P185+$Q185+LOOKUP(2,1/($V$3:$V184&lt;&gt;""),$V$3:$V184))</f>
        <v/>
      </c>
      <c r="W185" s="42"/>
      <c r="X185" s="42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</row>
    <row r="186" spans="1:258" x14ac:dyDescent="0.25">
      <c r="A186" s="26">
        <f>LOOKUP(2,1/($A$3:$A185&lt;&gt;""),$A$3:$A185)+1</f>
        <v>179</v>
      </c>
      <c r="B186" s="27"/>
      <c r="C186" s="44"/>
      <c r="D186" s="28" t="str">
        <f ca="1">IFERROR(IF($E186="","",VLOOKUP($E186,'Currency Pairs'!$B$3:$D$1000,3,FALSE)),"")</f>
        <v/>
      </c>
      <c r="E186" s="43" t="str">
        <f ca="1">IFERROR(IF($D186="","",VLOOKUP($D186,'Currency Pairs'!$A$3:$B$1000,2,FALSE)),"")</f>
        <v/>
      </c>
      <c r="F186" s="44"/>
      <c r="G186" s="43"/>
      <c r="H186" s="43"/>
      <c r="I186" s="43"/>
      <c r="J186" s="45" t="str">
        <f t="shared" si="6"/>
        <v/>
      </c>
      <c r="K186" s="78"/>
      <c r="L186" s="43"/>
      <c r="M186" s="46"/>
      <c r="N186" s="47" t="str">
        <f>IF(OR($G186="",$L186=""),"",ROUND(IF($F186="Long",(L186-G186),(G186-L186)) * POWER(10, VLOOKUP($D186,'Currency Pairs'!$A:$C,3,FALSE)),0))</f>
        <v/>
      </c>
      <c r="O186" s="94" t="str">
        <f>IF($P186="","",(($P186+$Q186+$R186)/LOOKUP(2,1/($V$3:$V185&lt;&gt;""),$V$3:$V185)))</f>
        <v/>
      </c>
      <c r="P186" s="48"/>
      <c r="Q186" s="48"/>
      <c r="R186" s="48"/>
      <c r="S186" s="33" t="str">
        <f t="shared" si="7"/>
        <v/>
      </c>
      <c r="T186" s="65"/>
      <c r="U186" s="65"/>
      <c r="V186" s="32" t="str">
        <f>IF($P186="","",$P186+$Q186+LOOKUP(2,1/($V$3:$V185&lt;&gt;""),$V$3:$V185))</f>
        <v/>
      </c>
      <c r="W186" s="33"/>
      <c r="X186" s="33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</row>
    <row r="187" spans="1:258" x14ac:dyDescent="0.25">
      <c r="A187" s="35">
        <f>LOOKUP(2,1/($A$3:$A186&lt;&gt;""),$A$3:$A186)+1</f>
        <v>180</v>
      </c>
      <c r="B187" s="36"/>
      <c r="C187" s="50"/>
      <c r="D187" s="37" t="str">
        <f ca="1">IFERROR(IF($E187="","",VLOOKUP($E187,'Currency Pairs'!$B$3:$D$1000,3,FALSE)),"")</f>
        <v/>
      </c>
      <c r="E187" s="49" t="str">
        <f ca="1">IFERROR(IF($D187="","",VLOOKUP($D187,'Currency Pairs'!$A$3:$B$1000,2,FALSE)),"")</f>
        <v/>
      </c>
      <c r="F187" s="50"/>
      <c r="G187" s="49"/>
      <c r="H187" s="49"/>
      <c r="I187" s="49"/>
      <c r="J187" s="51" t="str">
        <f t="shared" si="6"/>
        <v/>
      </c>
      <c r="K187" s="79"/>
      <c r="L187" s="49"/>
      <c r="M187" s="52"/>
      <c r="N187" s="53" t="str">
        <f>IF(OR($G187="",$L187=""),"",ROUND(IF($F187="Long",(L187-G187),(G187-L187)) * POWER(10, VLOOKUP($D187,'Currency Pairs'!$A:$C,3,FALSE)),0))</f>
        <v/>
      </c>
      <c r="O187" s="99" t="str">
        <f>IF($P187="","",(($P187+$Q187+$R187)/LOOKUP(2,1/($V$3:$V186&lt;&gt;""),$V$3:$V186)))</f>
        <v/>
      </c>
      <c r="P187" s="54"/>
      <c r="Q187" s="54"/>
      <c r="R187" s="54"/>
      <c r="S187" s="42" t="str">
        <f t="shared" si="7"/>
        <v/>
      </c>
      <c r="T187" s="66"/>
      <c r="U187" s="66"/>
      <c r="V187" s="41" t="str">
        <f>IF($P187="","",$P187+$Q187+LOOKUP(2,1/($V$3:$V186&lt;&gt;""),$V$3:$V186))</f>
        <v/>
      </c>
      <c r="W187" s="42"/>
      <c r="X187" s="42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</row>
    <row r="188" spans="1:258" x14ac:dyDescent="0.25">
      <c r="A188" s="26">
        <f>LOOKUP(2,1/($A$3:$A187&lt;&gt;""),$A$3:$A187)+1</f>
        <v>181</v>
      </c>
      <c r="B188" s="27"/>
      <c r="C188" s="44"/>
      <c r="D188" s="28" t="str">
        <f ca="1">IFERROR(IF($E188="","",VLOOKUP($E188,'Currency Pairs'!$B$3:$D$1000,3,FALSE)),"")</f>
        <v/>
      </c>
      <c r="E188" s="43" t="str">
        <f ca="1">IFERROR(IF($D188="","",VLOOKUP($D188,'Currency Pairs'!$A$3:$B$1000,2,FALSE)),"")</f>
        <v/>
      </c>
      <c r="F188" s="44"/>
      <c r="G188" s="43"/>
      <c r="H188" s="43"/>
      <c r="I188" s="43"/>
      <c r="J188" s="45" t="str">
        <f t="shared" si="6"/>
        <v/>
      </c>
      <c r="K188" s="78"/>
      <c r="L188" s="43"/>
      <c r="M188" s="46"/>
      <c r="N188" s="47" t="str">
        <f>IF(OR($G188="",$L188=""),"",ROUND(IF($F188="Long",(L188-G188),(G188-L188)) * POWER(10, VLOOKUP($D188,'Currency Pairs'!$A:$C,3,FALSE)),0))</f>
        <v/>
      </c>
      <c r="O188" s="94" t="str">
        <f>IF($P188="","",(($P188+$Q188+$R188)/LOOKUP(2,1/($V$3:$V187&lt;&gt;""),$V$3:$V187)))</f>
        <v/>
      </c>
      <c r="P188" s="48"/>
      <c r="Q188" s="48"/>
      <c r="R188" s="48"/>
      <c r="S188" s="33" t="str">
        <f t="shared" si="7"/>
        <v/>
      </c>
      <c r="T188" s="65"/>
      <c r="U188" s="65"/>
      <c r="V188" s="32" t="str">
        <f>IF($P188="","",$P188+$Q188+LOOKUP(2,1/($V$3:$V187&lt;&gt;""),$V$3:$V187))</f>
        <v/>
      </c>
      <c r="W188" s="33"/>
      <c r="X188" s="33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</row>
    <row r="189" spans="1:258" x14ac:dyDescent="0.25">
      <c r="A189" s="35">
        <f>LOOKUP(2,1/($A$3:$A188&lt;&gt;""),$A$3:$A188)+1</f>
        <v>182</v>
      </c>
      <c r="B189" s="36"/>
      <c r="C189" s="50"/>
      <c r="D189" s="37" t="str">
        <f ca="1">IFERROR(IF($E189="","",VLOOKUP($E189,'Currency Pairs'!$B$3:$D$1000,3,FALSE)),"")</f>
        <v/>
      </c>
      <c r="E189" s="49" t="str">
        <f ca="1">IFERROR(IF($D189="","",VLOOKUP($D189,'Currency Pairs'!$A$3:$B$1000,2,FALSE)),"")</f>
        <v/>
      </c>
      <c r="F189" s="50"/>
      <c r="G189" s="49"/>
      <c r="H189" s="49"/>
      <c r="I189" s="49"/>
      <c r="J189" s="51" t="str">
        <f t="shared" si="6"/>
        <v/>
      </c>
      <c r="K189" s="79"/>
      <c r="L189" s="49"/>
      <c r="M189" s="52"/>
      <c r="N189" s="53" t="str">
        <f>IF(OR($G189="",$L189=""),"",ROUND(IF($F189="Long",(L189-G189),(G189-L189)) * POWER(10, VLOOKUP($D189,'Currency Pairs'!$A:$C,3,FALSE)),0))</f>
        <v/>
      </c>
      <c r="O189" s="99" t="str">
        <f>IF($P189="","",(($P189+$Q189+$R189)/LOOKUP(2,1/($V$3:$V188&lt;&gt;""),$V$3:$V188)))</f>
        <v/>
      </c>
      <c r="P189" s="54"/>
      <c r="Q189" s="54"/>
      <c r="R189" s="54"/>
      <c r="S189" s="42" t="str">
        <f t="shared" si="7"/>
        <v/>
      </c>
      <c r="T189" s="66"/>
      <c r="U189" s="66"/>
      <c r="V189" s="41" t="str">
        <f>IF($P189="","",$P189+$Q189+LOOKUP(2,1/($V$3:$V188&lt;&gt;""),$V$3:$V188))</f>
        <v/>
      </c>
      <c r="W189" s="42"/>
      <c r="X189" s="42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</row>
    <row r="190" spans="1:258" x14ac:dyDescent="0.25">
      <c r="A190" s="26">
        <f>LOOKUP(2,1/($A$3:$A189&lt;&gt;""),$A$3:$A189)+1</f>
        <v>183</v>
      </c>
      <c r="B190" s="27"/>
      <c r="C190" s="44"/>
      <c r="D190" s="28" t="str">
        <f ca="1">IFERROR(IF($E190="","",VLOOKUP($E190,'Currency Pairs'!$B$3:$D$1000,3,FALSE)),"")</f>
        <v/>
      </c>
      <c r="E190" s="43" t="str">
        <f ca="1">IFERROR(IF($D190="","",VLOOKUP($D190,'Currency Pairs'!$A$3:$B$1000,2,FALSE)),"")</f>
        <v/>
      </c>
      <c r="F190" s="44"/>
      <c r="G190" s="43"/>
      <c r="H190" s="43"/>
      <c r="I190" s="43"/>
      <c r="J190" s="45" t="str">
        <f t="shared" si="6"/>
        <v/>
      </c>
      <c r="K190" s="78"/>
      <c r="L190" s="43"/>
      <c r="M190" s="46"/>
      <c r="N190" s="47" t="str">
        <f>IF(OR($G190="",$L190=""),"",ROUND(IF($F190="Long",(L190-G190),(G190-L190)) * POWER(10, VLOOKUP($D190,'Currency Pairs'!$A:$C,3,FALSE)),0))</f>
        <v/>
      </c>
      <c r="O190" s="94" t="str">
        <f>IF($P190="","",(($P190+$Q190+$R190)/LOOKUP(2,1/($V$3:$V189&lt;&gt;""),$V$3:$V189)))</f>
        <v/>
      </c>
      <c r="P190" s="48"/>
      <c r="Q190" s="48"/>
      <c r="R190" s="48"/>
      <c r="S190" s="33" t="str">
        <f t="shared" si="7"/>
        <v/>
      </c>
      <c r="T190" s="65"/>
      <c r="U190" s="65"/>
      <c r="V190" s="32" t="str">
        <f>IF($P190="","",$P190+$Q190+LOOKUP(2,1/($V$3:$V189&lt;&gt;""),$V$3:$V189))</f>
        <v/>
      </c>
      <c r="W190" s="33"/>
      <c r="X190" s="33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</row>
    <row r="191" spans="1:258" x14ac:dyDescent="0.25">
      <c r="A191" s="35">
        <f>LOOKUP(2,1/($A$3:$A190&lt;&gt;""),$A$3:$A190)+1</f>
        <v>184</v>
      </c>
      <c r="B191" s="36"/>
      <c r="C191" s="50"/>
      <c r="D191" s="37" t="str">
        <f ca="1">IFERROR(IF($E191="","",VLOOKUP($E191,'Currency Pairs'!$B$3:$D$1000,3,FALSE)),"")</f>
        <v/>
      </c>
      <c r="E191" s="49" t="str">
        <f ca="1">IFERROR(IF($D191="","",VLOOKUP($D191,'Currency Pairs'!$A$3:$B$1000,2,FALSE)),"")</f>
        <v/>
      </c>
      <c r="F191" s="50"/>
      <c r="G191" s="49"/>
      <c r="H191" s="49"/>
      <c r="I191" s="49"/>
      <c r="J191" s="51" t="str">
        <f t="shared" si="6"/>
        <v/>
      </c>
      <c r="K191" s="79"/>
      <c r="L191" s="49"/>
      <c r="M191" s="52"/>
      <c r="N191" s="53" t="str">
        <f>IF(OR($G191="",$L191=""),"",ROUND(IF($F191="Long",(L191-G191),(G191-L191)) * POWER(10, VLOOKUP($D191,'Currency Pairs'!$A:$C,3,FALSE)),0))</f>
        <v/>
      </c>
      <c r="O191" s="99" t="str">
        <f>IF($P191="","",(($P191+$Q191+$R191)/LOOKUP(2,1/($V$3:$V190&lt;&gt;""),$V$3:$V190)))</f>
        <v/>
      </c>
      <c r="P191" s="54"/>
      <c r="Q191" s="54"/>
      <c r="R191" s="54"/>
      <c r="S191" s="42" t="str">
        <f t="shared" si="7"/>
        <v/>
      </c>
      <c r="T191" s="66"/>
      <c r="U191" s="66"/>
      <c r="V191" s="41" t="str">
        <f>IF($P191="","",$P191+$Q191+LOOKUP(2,1/($V$3:$V190&lt;&gt;""),$V$3:$V190))</f>
        <v/>
      </c>
      <c r="W191" s="42"/>
      <c r="X191" s="42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</row>
    <row r="192" spans="1:258" x14ac:dyDescent="0.25">
      <c r="A192" s="26">
        <f>LOOKUP(2,1/($A$3:$A191&lt;&gt;""),$A$3:$A191)+1</f>
        <v>185</v>
      </c>
      <c r="B192" s="27"/>
      <c r="C192" s="44"/>
      <c r="D192" s="28" t="str">
        <f ca="1">IFERROR(IF($E192="","",VLOOKUP($E192,'Currency Pairs'!$B$3:$D$1000,3,FALSE)),"")</f>
        <v/>
      </c>
      <c r="E192" s="43" t="str">
        <f ca="1">IFERROR(IF($D192="","",VLOOKUP($D192,'Currency Pairs'!$A$3:$B$1000,2,FALSE)),"")</f>
        <v/>
      </c>
      <c r="F192" s="44"/>
      <c r="G192" s="43"/>
      <c r="H192" s="43"/>
      <c r="I192" s="43"/>
      <c r="J192" s="45" t="str">
        <f t="shared" si="6"/>
        <v/>
      </c>
      <c r="K192" s="78"/>
      <c r="L192" s="43"/>
      <c r="M192" s="46"/>
      <c r="N192" s="47" t="str">
        <f>IF(OR($G192="",$L192=""),"",ROUND(IF($F192="Long",(L192-G192),(G192-L192)) * POWER(10, VLOOKUP($D192,'Currency Pairs'!$A:$C,3,FALSE)),0))</f>
        <v/>
      </c>
      <c r="O192" s="94" t="str">
        <f>IF($P192="","",(($P192+$Q192+$R192)/LOOKUP(2,1/($V$3:$V191&lt;&gt;""),$V$3:$V191)))</f>
        <v/>
      </c>
      <c r="P192" s="48"/>
      <c r="Q192" s="48"/>
      <c r="R192" s="48"/>
      <c r="S192" s="33" t="str">
        <f t="shared" si="7"/>
        <v/>
      </c>
      <c r="T192" s="65"/>
      <c r="U192" s="65"/>
      <c r="V192" s="32" t="str">
        <f>IF($P192="","",$P192+$Q192+LOOKUP(2,1/($V$3:$V191&lt;&gt;""),$V$3:$V191))</f>
        <v/>
      </c>
      <c r="W192" s="33"/>
      <c r="X192" s="33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</row>
    <row r="193" spans="1:258" x14ac:dyDescent="0.25">
      <c r="A193" s="35">
        <f>LOOKUP(2,1/($A$3:$A192&lt;&gt;""),$A$3:$A192)+1</f>
        <v>186</v>
      </c>
      <c r="B193" s="36"/>
      <c r="C193" s="50"/>
      <c r="D193" s="37" t="str">
        <f ca="1">IFERROR(IF($E193="","",VLOOKUP($E193,'Currency Pairs'!$B$3:$D$1000,3,FALSE)),"")</f>
        <v/>
      </c>
      <c r="E193" s="49" t="str">
        <f ca="1">IFERROR(IF($D193="","",VLOOKUP($D193,'Currency Pairs'!$A$3:$B$1000,2,FALSE)),"")</f>
        <v/>
      </c>
      <c r="F193" s="50"/>
      <c r="G193" s="49"/>
      <c r="H193" s="49"/>
      <c r="I193" s="49"/>
      <c r="J193" s="51" t="str">
        <f t="shared" si="6"/>
        <v/>
      </c>
      <c r="K193" s="79"/>
      <c r="L193" s="49"/>
      <c r="M193" s="52"/>
      <c r="N193" s="53" t="str">
        <f>IF(OR($G193="",$L193=""),"",ROUND(IF($F193="Long",(L193-G193),(G193-L193)) * POWER(10, VLOOKUP($D193,'Currency Pairs'!$A:$C,3,FALSE)),0))</f>
        <v/>
      </c>
      <c r="O193" s="99" t="str">
        <f>IF($P193="","",(($P193+$Q193+$R193)/LOOKUP(2,1/($V$3:$V192&lt;&gt;""),$V$3:$V192)))</f>
        <v/>
      </c>
      <c r="P193" s="54"/>
      <c r="Q193" s="54"/>
      <c r="R193" s="54"/>
      <c r="S193" s="42" t="str">
        <f t="shared" si="7"/>
        <v/>
      </c>
      <c r="T193" s="66"/>
      <c r="U193" s="66"/>
      <c r="V193" s="41" t="str">
        <f>IF($P193="","",$P193+$Q193+LOOKUP(2,1/($V$3:$V192&lt;&gt;""),$V$3:$V192))</f>
        <v/>
      </c>
      <c r="W193" s="42"/>
      <c r="X193" s="42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</row>
    <row r="194" spans="1:258" x14ac:dyDescent="0.25">
      <c r="A194" s="26">
        <f>LOOKUP(2,1/($A$3:$A193&lt;&gt;""),$A$3:$A193)+1</f>
        <v>187</v>
      </c>
      <c r="B194" s="27"/>
      <c r="C194" s="44"/>
      <c r="D194" s="28" t="str">
        <f ca="1">IFERROR(IF($E194="","",VLOOKUP($E194,'Currency Pairs'!$B$3:$D$1000,3,FALSE)),"")</f>
        <v/>
      </c>
      <c r="E194" s="43" t="str">
        <f ca="1">IFERROR(IF($D194="","",VLOOKUP($D194,'Currency Pairs'!$A$3:$B$1000,2,FALSE)),"")</f>
        <v/>
      </c>
      <c r="F194" s="44"/>
      <c r="G194" s="43"/>
      <c r="H194" s="43"/>
      <c r="I194" s="43"/>
      <c r="J194" s="45" t="str">
        <f t="shared" si="6"/>
        <v/>
      </c>
      <c r="K194" s="78"/>
      <c r="L194" s="43"/>
      <c r="M194" s="46"/>
      <c r="N194" s="47" t="str">
        <f>IF(OR($G194="",$L194=""),"",ROUND(IF($F194="Long",(L194-G194),(G194-L194)) * POWER(10, VLOOKUP($D194,'Currency Pairs'!$A:$C,3,FALSE)),0))</f>
        <v/>
      </c>
      <c r="O194" s="94" t="str">
        <f>IF($P194="","",(($P194+$Q194+$R194)/LOOKUP(2,1/($V$3:$V193&lt;&gt;""),$V$3:$V193)))</f>
        <v/>
      </c>
      <c r="P194" s="48"/>
      <c r="Q194" s="48"/>
      <c r="R194" s="48"/>
      <c r="S194" s="33" t="str">
        <f t="shared" si="7"/>
        <v/>
      </c>
      <c r="T194" s="65"/>
      <c r="U194" s="65"/>
      <c r="V194" s="32" t="str">
        <f>IF($P194="","",$P194+$Q194+LOOKUP(2,1/($V$3:$V193&lt;&gt;""),$V$3:$V193))</f>
        <v/>
      </c>
      <c r="W194" s="33"/>
      <c r="X194" s="33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</row>
    <row r="195" spans="1:258" x14ac:dyDescent="0.25">
      <c r="A195" s="35">
        <f>LOOKUP(2,1/($A$3:$A194&lt;&gt;""),$A$3:$A194)+1</f>
        <v>188</v>
      </c>
      <c r="B195" s="36"/>
      <c r="C195" s="50"/>
      <c r="D195" s="37" t="str">
        <f ca="1">IFERROR(IF($E195="","",VLOOKUP($E195,'Currency Pairs'!$B$3:$D$1000,3,FALSE)),"")</f>
        <v/>
      </c>
      <c r="E195" s="49" t="str">
        <f ca="1">IFERROR(IF($D195="","",VLOOKUP($D195,'Currency Pairs'!$A$3:$B$1000,2,FALSE)),"")</f>
        <v/>
      </c>
      <c r="F195" s="50"/>
      <c r="G195" s="49"/>
      <c r="H195" s="49"/>
      <c r="I195" s="49"/>
      <c r="J195" s="51" t="str">
        <f t="shared" si="6"/>
        <v/>
      </c>
      <c r="K195" s="79"/>
      <c r="L195" s="49"/>
      <c r="M195" s="52"/>
      <c r="N195" s="53" t="str">
        <f>IF(OR($G195="",$L195=""),"",ROUND(IF($F195="Long",(L195-G195),(G195-L195)) * POWER(10, VLOOKUP($D195,'Currency Pairs'!$A:$C,3,FALSE)),0))</f>
        <v/>
      </c>
      <c r="O195" s="99" t="str">
        <f>IF($P195="","",(($P195+$Q195+$R195)/LOOKUP(2,1/($V$3:$V194&lt;&gt;""),$V$3:$V194)))</f>
        <v/>
      </c>
      <c r="P195" s="54"/>
      <c r="Q195" s="54"/>
      <c r="R195" s="54"/>
      <c r="S195" s="42" t="str">
        <f t="shared" si="7"/>
        <v/>
      </c>
      <c r="T195" s="66"/>
      <c r="U195" s="66"/>
      <c r="V195" s="41" t="str">
        <f>IF($P195="","",$P195+$Q195+LOOKUP(2,1/($V$3:$V194&lt;&gt;""),$V$3:$V194))</f>
        <v/>
      </c>
      <c r="W195" s="42"/>
      <c r="X195" s="42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</row>
    <row r="196" spans="1:258" x14ac:dyDescent="0.25">
      <c r="A196" s="26">
        <f>LOOKUP(2,1/($A$3:$A195&lt;&gt;""),$A$3:$A195)+1</f>
        <v>189</v>
      </c>
      <c r="B196" s="27"/>
      <c r="C196" s="44"/>
      <c r="D196" s="28" t="str">
        <f ca="1">IFERROR(IF($E196="","",VLOOKUP($E196,'Currency Pairs'!$B$3:$D$1000,3,FALSE)),"")</f>
        <v/>
      </c>
      <c r="E196" s="43" t="str">
        <f ca="1">IFERROR(IF($D196="","",VLOOKUP($D196,'Currency Pairs'!$A$3:$B$1000,2,FALSE)),"")</f>
        <v/>
      </c>
      <c r="F196" s="44"/>
      <c r="G196" s="43"/>
      <c r="H196" s="43"/>
      <c r="I196" s="43"/>
      <c r="J196" s="45" t="str">
        <f t="shared" si="6"/>
        <v/>
      </c>
      <c r="K196" s="78"/>
      <c r="L196" s="43"/>
      <c r="M196" s="46"/>
      <c r="N196" s="47" t="str">
        <f>IF(OR($G196="",$L196=""),"",ROUND(IF($F196="Long",(L196-G196),(G196-L196)) * POWER(10, VLOOKUP($D196,'Currency Pairs'!$A:$C,3,FALSE)),0))</f>
        <v/>
      </c>
      <c r="O196" s="94" t="str">
        <f>IF($P196="","",(($P196+$Q196+$R196)/LOOKUP(2,1/($V$3:$V195&lt;&gt;""),$V$3:$V195)))</f>
        <v/>
      </c>
      <c r="P196" s="48"/>
      <c r="Q196" s="48"/>
      <c r="R196" s="48"/>
      <c r="S196" s="33" t="str">
        <f t="shared" si="7"/>
        <v/>
      </c>
      <c r="T196" s="65"/>
      <c r="U196" s="65"/>
      <c r="V196" s="32" t="str">
        <f>IF($P196="","",$P196+$Q196+LOOKUP(2,1/($V$3:$V195&lt;&gt;""),$V$3:$V195))</f>
        <v/>
      </c>
      <c r="W196" s="33"/>
      <c r="X196" s="33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</row>
    <row r="197" spans="1:258" x14ac:dyDescent="0.25">
      <c r="A197" s="35">
        <f>LOOKUP(2,1/($A$3:$A196&lt;&gt;""),$A$3:$A196)+1</f>
        <v>190</v>
      </c>
      <c r="B197" s="36"/>
      <c r="C197" s="50"/>
      <c r="D197" s="37" t="str">
        <f ca="1">IFERROR(IF($E197="","",VLOOKUP($E197,'Currency Pairs'!$B$3:$D$1000,3,FALSE)),"")</f>
        <v/>
      </c>
      <c r="E197" s="49" t="str">
        <f ca="1">IFERROR(IF($D197="","",VLOOKUP($D197,'Currency Pairs'!$A$3:$B$1000,2,FALSE)),"")</f>
        <v/>
      </c>
      <c r="F197" s="50"/>
      <c r="G197" s="49"/>
      <c r="H197" s="49"/>
      <c r="I197" s="49"/>
      <c r="J197" s="51" t="str">
        <f t="shared" si="6"/>
        <v/>
      </c>
      <c r="K197" s="79"/>
      <c r="L197" s="49"/>
      <c r="M197" s="52"/>
      <c r="N197" s="53" t="str">
        <f>IF(OR($G197="",$L197=""),"",ROUND(IF($F197="Long",(L197-G197),(G197-L197)) * POWER(10, VLOOKUP($D197,'Currency Pairs'!$A:$C,3,FALSE)),0))</f>
        <v/>
      </c>
      <c r="O197" s="99" t="str">
        <f>IF($P197="","",(($P197+$Q197+$R197)/LOOKUP(2,1/($V$3:$V196&lt;&gt;""),$V$3:$V196)))</f>
        <v/>
      </c>
      <c r="P197" s="54"/>
      <c r="Q197" s="54"/>
      <c r="R197" s="54"/>
      <c r="S197" s="42" t="str">
        <f t="shared" si="7"/>
        <v/>
      </c>
      <c r="T197" s="66"/>
      <c r="U197" s="66"/>
      <c r="V197" s="41" t="str">
        <f>IF($P197="","",$P197+$Q197+LOOKUP(2,1/($V$3:$V196&lt;&gt;""),$V$3:$V196))</f>
        <v/>
      </c>
      <c r="W197" s="42"/>
      <c r="X197" s="42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</row>
    <row r="198" spans="1:258" x14ac:dyDescent="0.25">
      <c r="A198" s="26">
        <f>LOOKUP(2,1/($A$3:$A197&lt;&gt;""),$A$3:$A197)+1</f>
        <v>191</v>
      </c>
      <c r="B198" s="27"/>
      <c r="C198" s="44"/>
      <c r="D198" s="28" t="str">
        <f ca="1">IFERROR(IF($E198="","",VLOOKUP($E198,'Currency Pairs'!$B$3:$D$1000,3,FALSE)),"")</f>
        <v/>
      </c>
      <c r="E198" s="43" t="str">
        <f ca="1">IFERROR(IF($D198="","",VLOOKUP($D198,'Currency Pairs'!$A$3:$B$1000,2,FALSE)),"")</f>
        <v/>
      </c>
      <c r="F198" s="44"/>
      <c r="G198" s="43"/>
      <c r="H198" s="43"/>
      <c r="I198" s="43"/>
      <c r="J198" s="45" t="str">
        <f t="shared" si="6"/>
        <v/>
      </c>
      <c r="K198" s="78"/>
      <c r="L198" s="43"/>
      <c r="M198" s="46"/>
      <c r="N198" s="47" t="str">
        <f>IF(OR($G198="",$L198=""),"",ROUND(IF($F198="Long",(L198-G198),(G198-L198)) * POWER(10, VLOOKUP($D198,'Currency Pairs'!$A:$C,3,FALSE)),0))</f>
        <v/>
      </c>
      <c r="O198" s="94" t="str">
        <f>IF($P198="","",(($P198+$Q198+$R198)/LOOKUP(2,1/($V$3:$V197&lt;&gt;""),$V$3:$V197)))</f>
        <v/>
      </c>
      <c r="P198" s="48"/>
      <c r="Q198" s="48"/>
      <c r="R198" s="48"/>
      <c r="S198" s="33" t="str">
        <f t="shared" si="7"/>
        <v/>
      </c>
      <c r="T198" s="65"/>
      <c r="U198" s="65"/>
      <c r="V198" s="32" t="str">
        <f>IF($P198="","",$P198+$Q198+LOOKUP(2,1/($V$3:$V197&lt;&gt;""),$V$3:$V197))</f>
        <v/>
      </c>
      <c r="W198" s="33"/>
      <c r="X198" s="33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</row>
    <row r="199" spans="1:258" x14ac:dyDescent="0.25">
      <c r="A199" s="35">
        <f>LOOKUP(2,1/($A$3:$A198&lt;&gt;""),$A$3:$A198)+1</f>
        <v>192</v>
      </c>
      <c r="B199" s="36"/>
      <c r="C199" s="50"/>
      <c r="D199" s="37" t="str">
        <f ca="1">IFERROR(IF($E199="","",VLOOKUP($E199,'Currency Pairs'!$B$3:$D$1000,3,FALSE)),"")</f>
        <v/>
      </c>
      <c r="E199" s="49" t="str">
        <f ca="1">IFERROR(IF($D199="","",VLOOKUP($D199,'Currency Pairs'!$A$3:$B$1000,2,FALSE)),"")</f>
        <v/>
      </c>
      <c r="F199" s="50"/>
      <c r="G199" s="49"/>
      <c r="H199" s="49"/>
      <c r="I199" s="49"/>
      <c r="J199" s="51" t="str">
        <f t="shared" si="6"/>
        <v/>
      </c>
      <c r="K199" s="79"/>
      <c r="L199" s="49"/>
      <c r="M199" s="52"/>
      <c r="N199" s="53" t="str">
        <f>IF(OR($G199="",$L199=""),"",ROUND(IF($F199="Long",(L199-G199),(G199-L199)) * POWER(10, VLOOKUP($D199,'Currency Pairs'!$A:$C,3,FALSE)),0))</f>
        <v/>
      </c>
      <c r="O199" s="99" t="str">
        <f>IF($P199="","",(($P199+$Q199+$R199)/LOOKUP(2,1/($V$3:$V198&lt;&gt;""),$V$3:$V198)))</f>
        <v/>
      </c>
      <c r="P199" s="54"/>
      <c r="Q199" s="54"/>
      <c r="R199" s="54"/>
      <c r="S199" s="42" t="str">
        <f t="shared" si="7"/>
        <v/>
      </c>
      <c r="T199" s="66"/>
      <c r="U199" s="66"/>
      <c r="V199" s="41" t="str">
        <f>IF($P199="","",$P199+$Q199+LOOKUP(2,1/($V$3:$V198&lt;&gt;""),$V$3:$V198))</f>
        <v/>
      </c>
      <c r="W199" s="42"/>
      <c r="X199" s="42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</row>
    <row r="200" spans="1:258" x14ac:dyDescent="0.25">
      <c r="A200" s="26">
        <f>LOOKUP(2,1/($A$3:$A199&lt;&gt;""),$A$3:$A199)+1</f>
        <v>193</v>
      </c>
      <c r="B200" s="27"/>
      <c r="C200" s="44"/>
      <c r="D200" s="28" t="str">
        <f ca="1">IFERROR(IF($E200="","",VLOOKUP($E200,'Currency Pairs'!$B$3:$D$1000,3,FALSE)),"")</f>
        <v/>
      </c>
      <c r="E200" s="43" t="str">
        <f ca="1">IFERROR(IF($D200="","",VLOOKUP($D200,'Currency Pairs'!$A$3:$B$1000,2,FALSE)),"")</f>
        <v/>
      </c>
      <c r="F200" s="44"/>
      <c r="G200" s="43"/>
      <c r="H200" s="43"/>
      <c r="I200" s="43"/>
      <c r="J200" s="45" t="str">
        <f t="shared" si="6"/>
        <v/>
      </c>
      <c r="K200" s="78"/>
      <c r="L200" s="43"/>
      <c r="M200" s="46"/>
      <c r="N200" s="47" t="str">
        <f>IF(OR($G200="",$L200=""),"",ROUND(IF($F200="Long",(L200-G200),(G200-L200)) * POWER(10, VLOOKUP($D200,'Currency Pairs'!$A:$C,3,FALSE)),0))</f>
        <v/>
      </c>
      <c r="O200" s="94" t="str">
        <f>IF($P200="","",(($P200+$Q200+$R200)/LOOKUP(2,1/($V$3:$V199&lt;&gt;""),$V$3:$V199)))</f>
        <v/>
      </c>
      <c r="P200" s="48"/>
      <c r="Q200" s="48"/>
      <c r="R200" s="48"/>
      <c r="S200" s="33" t="str">
        <f t="shared" si="7"/>
        <v/>
      </c>
      <c r="T200" s="65"/>
      <c r="U200" s="65"/>
      <c r="V200" s="32" t="str">
        <f>IF($P200="","",$P200+$Q200+LOOKUP(2,1/($V$3:$V199&lt;&gt;""),$V$3:$V199))</f>
        <v/>
      </c>
      <c r="W200" s="33"/>
      <c r="X200" s="33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</row>
    <row r="201" spans="1:258" x14ac:dyDescent="0.25">
      <c r="A201" s="35">
        <f>LOOKUP(2,1/($A$3:$A200&lt;&gt;""),$A$3:$A200)+1</f>
        <v>194</v>
      </c>
      <c r="B201" s="36"/>
      <c r="C201" s="50"/>
      <c r="D201" s="37" t="str">
        <f ca="1">IFERROR(IF($E201="","",VLOOKUP($E201,'Currency Pairs'!$B$3:$D$1000,3,FALSE)),"")</f>
        <v/>
      </c>
      <c r="E201" s="49" t="str">
        <f ca="1">IFERROR(IF($D201="","",VLOOKUP($D201,'Currency Pairs'!$A$3:$B$1000,2,FALSE)),"")</f>
        <v/>
      </c>
      <c r="F201" s="50"/>
      <c r="G201" s="49"/>
      <c r="H201" s="49"/>
      <c r="I201" s="49"/>
      <c r="J201" s="51" t="str">
        <f t="shared" si="6"/>
        <v/>
      </c>
      <c r="K201" s="79"/>
      <c r="L201" s="49"/>
      <c r="M201" s="52"/>
      <c r="N201" s="53" t="str">
        <f>IF(OR($G201="",$L201=""),"",ROUND(IF($F201="Long",(L201-G201),(G201-L201)) * POWER(10, VLOOKUP($D201,'Currency Pairs'!$A:$C,3,FALSE)),0))</f>
        <v/>
      </c>
      <c r="O201" s="99" t="str">
        <f>IF($P201="","",(($P201+$Q201+$R201)/LOOKUP(2,1/($V$3:$V200&lt;&gt;""),$V$3:$V200)))</f>
        <v/>
      </c>
      <c r="P201" s="54"/>
      <c r="Q201" s="54"/>
      <c r="R201" s="54"/>
      <c r="S201" s="42" t="str">
        <f t="shared" si="7"/>
        <v/>
      </c>
      <c r="T201" s="66"/>
      <c r="U201" s="66"/>
      <c r="V201" s="41" t="str">
        <f>IF($P201="","",$P201+$Q201+LOOKUP(2,1/($V$3:$V200&lt;&gt;""),$V$3:$V200))</f>
        <v/>
      </c>
      <c r="W201" s="42"/>
      <c r="X201" s="42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</row>
    <row r="202" spans="1:258" x14ac:dyDescent="0.25">
      <c r="A202" s="26">
        <f>LOOKUP(2,1/($A$3:$A201&lt;&gt;""),$A$3:$A201)+1</f>
        <v>195</v>
      </c>
      <c r="B202" s="27"/>
      <c r="C202" s="44"/>
      <c r="D202" s="28" t="str">
        <f ca="1">IFERROR(IF($E202="","",VLOOKUP($E202,'Currency Pairs'!$B$3:$D$1000,3,FALSE)),"")</f>
        <v/>
      </c>
      <c r="E202" s="43" t="str">
        <f ca="1">IFERROR(IF($D202="","",VLOOKUP($D202,'Currency Pairs'!$A$3:$B$1000,2,FALSE)),"")</f>
        <v/>
      </c>
      <c r="F202" s="44"/>
      <c r="G202" s="43"/>
      <c r="H202" s="43"/>
      <c r="I202" s="43"/>
      <c r="J202" s="45" t="str">
        <f t="shared" si="6"/>
        <v/>
      </c>
      <c r="K202" s="78"/>
      <c r="L202" s="43"/>
      <c r="M202" s="46"/>
      <c r="N202" s="47" t="str">
        <f>IF(OR($G202="",$L202=""),"",ROUND(IF($F202="Long",(L202-G202),(G202-L202)) * POWER(10, VLOOKUP($D202,'Currency Pairs'!$A:$C,3,FALSE)),0))</f>
        <v/>
      </c>
      <c r="O202" s="94" t="str">
        <f>IF($P202="","",(($P202+$Q202+$R202)/LOOKUP(2,1/($V$3:$V201&lt;&gt;""),$V$3:$V201)))</f>
        <v/>
      </c>
      <c r="P202" s="48"/>
      <c r="Q202" s="48"/>
      <c r="R202" s="48"/>
      <c r="S202" s="33" t="str">
        <f t="shared" si="7"/>
        <v/>
      </c>
      <c r="T202" s="65"/>
      <c r="U202" s="65"/>
      <c r="V202" s="32" t="str">
        <f>IF($P202="","",$P202+$Q202+LOOKUP(2,1/($V$3:$V201&lt;&gt;""),$V$3:$V201))</f>
        <v/>
      </c>
      <c r="W202" s="33"/>
      <c r="X202" s="33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</row>
    <row r="203" spans="1:258" x14ac:dyDescent="0.25">
      <c r="A203" s="35">
        <f>LOOKUP(2,1/($A$3:$A202&lt;&gt;""),$A$3:$A202)+1</f>
        <v>196</v>
      </c>
      <c r="B203" s="36"/>
      <c r="C203" s="50"/>
      <c r="D203" s="37" t="str">
        <f ca="1">IFERROR(IF($E203="","",VLOOKUP($E203,'Currency Pairs'!$B$3:$D$1000,3,FALSE)),"")</f>
        <v/>
      </c>
      <c r="E203" s="49" t="str">
        <f ca="1">IFERROR(IF($D203="","",VLOOKUP($D203,'Currency Pairs'!$A$3:$B$1000,2,FALSE)),"")</f>
        <v/>
      </c>
      <c r="F203" s="50"/>
      <c r="G203" s="49"/>
      <c r="H203" s="49"/>
      <c r="I203" s="49"/>
      <c r="J203" s="51" t="str">
        <f t="shared" ref="J203:J266" si="8">IF(OR($G203="",$H203="",$I203=""),"",ROUND(ABS(($G203-$I203)/($G203-$H203)),2))</f>
        <v/>
      </c>
      <c r="K203" s="79"/>
      <c r="L203" s="49"/>
      <c r="M203" s="52"/>
      <c r="N203" s="53" t="str">
        <f>IF(OR($G203="",$L203=""),"",ROUND(IF($F203="Long",(L203-G203),(G203-L203)) * POWER(10, VLOOKUP($D203,'Currency Pairs'!$A:$C,3,FALSE)),0))</f>
        <v/>
      </c>
      <c r="O203" s="99" t="str">
        <f>IF($P203="","",(($P203+$Q203+$R203)/LOOKUP(2,1/($V$3:$V202&lt;&gt;""),$V$3:$V202)))</f>
        <v/>
      </c>
      <c r="P203" s="54"/>
      <c r="Q203" s="54"/>
      <c r="R203" s="54"/>
      <c r="S203" s="42" t="str">
        <f t="shared" si="7"/>
        <v/>
      </c>
      <c r="T203" s="66"/>
      <c r="U203" s="66"/>
      <c r="V203" s="41" t="str">
        <f>IF($P203="","",$P203+$Q203+LOOKUP(2,1/($V$3:$V202&lt;&gt;""),$V$3:$V202))</f>
        <v/>
      </c>
      <c r="W203" s="42"/>
      <c r="X203" s="42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</row>
    <row r="204" spans="1:258" x14ac:dyDescent="0.25">
      <c r="A204" s="26">
        <f>LOOKUP(2,1/($A$3:$A203&lt;&gt;""),$A$3:$A203)+1</f>
        <v>197</v>
      </c>
      <c r="B204" s="27"/>
      <c r="C204" s="44"/>
      <c r="D204" s="28" t="str">
        <f ca="1">IFERROR(IF($E204="","",VLOOKUP($E204,'Currency Pairs'!$B$3:$D$1000,3,FALSE)),"")</f>
        <v/>
      </c>
      <c r="E204" s="43" t="str">
        <f ca="1">IFERROR(IF($D204="","",VLOOKUP($D204,'Currency Pairs'!$A$3:$B$1000,2,FALSE)),"")</f>
        <v/>
      </c>
      <c r="F204" s="44"/>
      <c r="G204" s="43"/>
      <c r="H204" s="43"/>
      <c r="I204" s="43"/>
      <c r="J204" s="45" t="str">
        <f t="shared" si="8"/>
        <v/>
      </c>
      <c r="K204" s="78"/>
      <c r="L204" s="43"/>
      <c r="M204" s="46"/>
      <c r="N204" s="47" t="str">
        <f>IF(OR($G204="",$L204=""),"",ROUND(IF($F204="Long",(L204-G204),(G204-L204)) * POWER(10, VLOOKUP($D204,'Currency Pairs'!$A:$C,3,FALSE)),0))</f>
        <v/>
      </c>
      <c r="O204" s="94" t="str">
        <f>IF($P204="","",(($P204+$Q204+$R204)/LOOKUP(2,1/($V$3:$V203&lt;&gt;""),$V$3:$V203)))</f>
        <v/>
      </c>
      <c r="P204" s="48"/>
      <c r="Q204" s="48"/>
      <c r="R204" s="48"/>
      <c r="S204" s="33" t="str">
        <f t="shared" si="7"/>
        <v/>
      </c>
      <c r="T204" s="65"/>
      <c r="U204" s="65"/>
      <c r="V204" s="32" t="str">
        <f>IF($P204="","",$P204+$Q204+LOOKUP(2,1/($V$3:$V203&lt;&gt;""),$V$3:$V203))</f>
        <v/>
      </c>
      <c r="W204" s="33"/>
      <c r="X204" s="33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</row>
    <row r="205" spans="1:258" x14ac:dyDescent="0.25">
      <c r="A205" s="35">
        <f>LOOKUP(2,1/($A$3:$A204&lt;&gt;""),$A$3:$A204)+1</f>
        <v>198</v>
      </c>
      <c r="B205" s="36"/>
      <c r="C205" s="50"/>
      <c r="D205" s="37" t="str">
        <f ca="1">IFERROR(IF($E205="","",VLOOKUP($E205,'Currency Pairs'!$B$3:$D$1000,3,FALSE)),"")</f>
        <v/>
      </c>
      <c r="E205" s="49" t="str">
        <f ca="1">IFERROR(IF($D205="","",VLOOKUP($D205,'Currency Pairs'!$A$3:$B$1000,2,FALSE)),"")</f>
        <v/>
      </c>
      <c r="F205" s="50"/>
      <c r="G205" s="49"/>
      <c r="H205" s="49"/>
      <c r="I205" s="49"/>
      <c r="J205" s="51" t="str">
        <f t="shared" si="8"/>
        <v/>
      </c>
      <c r="K205" s="79"/>
      <c r="L205" s="49"/>
      <c r="M205" s="52"/>
      <c r="N205" s="53" t="str">
        <f>IF(OR($G205="",$L205=""),"",ROUND(IF($F205="Long",(L205-G205),(G205-L205)) * POWER(10, VLOOKUP($D205,'Currency Pairs'!$A:$C,3,FALSE)),0))</f>
        <v/>
      </c>
      <c r="O205" s="99" t="str">
        <f>IF($P205="","",(($P205+$Q205+$R205)/LOOKUP(2,1/($V$3:$V204&lt;&gt;""),$V$3:$V204)))</f>
        <v/>
      </c>
      <c r="P205" s="54"/>
      <c r="Q205" s="54"/>
      <c r="R205" s="54"/>
      <c r="S205" s="42" t="str">
        <f t="shared" si="7"/>
        <v/>
      </c>
      <c r="T205" s="66"/>
      <c r="U205" s="66"/>
      <c r="V205" s="41" t="str">
        <f>IF($P205="","",$P205+$Q205+LOOKUP(2,1/($V$3:$V204&lt;&gt;""),$V$3:$V204))</f>
        <v/>
      </c>
      <c r="W205" s="42"/>
      <c r="X205" s="42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</row>
    <row r="206" spans="1:258" x14ac:dyDescent="0.25">
      <c r="A206" s="26">
        <f>LOOKUP(2,1/($A$3:$A205&lt;&gt;""),$A$3:$A205)+1</f>
        <v>199</v>
      </c>
      <c r="B206" s="27"/>
      <c r="C206" s="44"/>
      <c r="D206" s="28" t="str">
        <f ca="1">IFERROR(IF($E206="","",VLOOKUP($E206,'Currency Pairs'!$B$3:$D$1000,3,FALSE)),"")</f>
        <v/>
      </c>
      <c r="E206" s="43" t="str">
        <f ca="1">IFERROR(IF($D206="","",VLOOKUP($D206,'Currency Pairs'!$A$3:$B$1000,2,FALSE)),"")</f>
        <v/>
      </c>
      <c r="F206" s="44"/>
      <c r="G206" s="43"/>
      <c r="H206" s="43"/>
      <c r="I206" s="43"/>
      <c r="J206" s="45" t="str">
        <f t="shared" si="8"/>
        <v/>
      </c>
      <c r="K206" s="78"/>
      <c r="L206" s="43"/>
      <c r="M206" s="46"/>
      <c r="N206" s="47" t="str">
        <f>IF(OR($G206="",$L206=""),"",ROUND(IF($F206="Long",(L206-G206),(G206-L206)) * POWER(10, VLOOKUP($D206,'Currency Pairs'!$A:$C,3,FALSE)),0))</f>
        <v/>
      </c>
      <c r="O206" s="94" t="str">
        <f>IF($P206="","",(($P206+$Q206+$R206)/LOOKUP(2,1/($V$3:$V205&lt;&gt;""),$V$3:$V205)))</f>
        <v/>
      </c>
      <c r="P206" s="48"/>
      <c r="Q206" s="48"/>
      <c r="R206" s="48"/>
      <c r="S206" s="33" t="str">
        <f t="shared" si="7"/>
        <v/>
      </c>
      <c r="T206" s="65"/>
      <c r="U206" s="65"/>
      <c r="V206" s="32" t="str">
        <f>IF($P206="","",$P206+$Q206+LOOKUP(2,1/($V$3:$V205&lt;&gt;""),$V$3:$V205))</f>
        <v/>
      </c>
      <c r="W206" s="33"/>
      <c r="X206" s="33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</row>
    <row r="207" spans="1:258" x14ac:dyDescent="0.25">
      <c r="A207" s="35">
        <f>LOOKUP(2,1/($A$3:$A206&lt;&gt;""),$A$3:$A206)+1</f>
        <v>200</v>
      </c>
      <c r="B207" s="36"/>
      <c r="C207" s="50"/>
      <c r="D207" s="37" t="str">
        <f ca="1">IFERROR(IF($E207="","",VLOOKUP($E207,'Currency Pairs'!$B$3:$D$1000,3,FALSE)),"")</f>
        <v/>
      </c>
      <c r="E207" s="49" t="str">
        <f ca="1">IFERROR(IF($D207="","",VLOOKUP($D207,'Currency Pairs'!$A$3:$B$1000,2,FALSE)),"")</f>
        <v/>
      </c>
      <c r="F207" s="50"/>
      <c r="G207" s="49"/>
      <c r="H207" s="49"/>
      <c r="I207" s="49"/>
      <c r="J207" s="51" t="str">
        <f t="shared" si="8"/>
        <v/>
      </c>
      <c r="K207" s="79"/>
      <c r="L207" s="49"/>
      <c r="M207" s="52"/>
      <c r="N207" s="53" t="str">
        <f>IF(OR($G207="",$L207=""),"",ROUND(IF($F207="Long",(L207-G207),(G207-L207)) * POWER(10, VLOOKUP($D207,'Currency Pairs'!$A:$C,3,FALSE)),0))</f>
        <v/>
      </c>
      <c r="O207" s="99" t="str">
        <f>IF($P207="","",(($P207+$Q207+$R207)/LOOKUP(2,1/($V$3:$V206&lt;&gt;""),$V$3:$V206)))</f>
        <v/>
      </c>
      <c r="P207" s="54"/>
      <c r="Q207" s="54"/>
      <c r="R207" s="54"/>
      <c r="S207" s="42" t="str">
        <f t="shared" si="7"/>
        <v/>
      </c>
      <c r="T207" s="66"/>
      <c r="U207" s="66"/>
      <c r="V207" s="41" t="str">
        <f>IF($P207="","",$P207+$Q207+LOOKUP(2,1/($V$3:$V206&lt;&gt;""),$V$3:$V206))</f>
        <v/>
      </c>
      <c r="W207" s="42"/>
      <c r="X207" s="42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</row>
    <row r="208" spans="1:258" x14ac:dyDescent="0.25">
      <c r="A208" s="26">
        <f>LOOKUP(2,1/($A$3:$A207&lt;&gt;""),$A$3:$A207)+1</f>
        <v>201</v>
      </c>
      <c r="B208" s="27"/>
      <c r="C208" s="44"/>
      <c r="D208" s="28" t="str">
        <f ca="1">IFERROR(IF($E208="","",VLOOKUP($E208,'Currency Pairs'!$B$3:$D$1000,3,FALSE)),"")</f>
        <v/>
      </c>
      <c r="E208" s="43" t="str">
        <f ca="1">IFERROR(IF($D208="","",VLOOKUP($D208,'Currency Pairs'!$A$3:$B$1000,2,FALSE)),"")</f>
        <v/>
      </c>
      <c r="F208" s="44"/>
      <c r="G208" s="43"/>
      <c r="H208" s="43"/>
      <c r="I208" s="43"/>
      <c r="J208" s="45" t="str">
        <f t="shared" si="8"/>
        <v/>
      </c>
      <c r="K208" s="78"/>
      <c r="L208" s="43"/>
      <c r="M208" s="46"/>
      <c r="N208" s="47" t="str">
        <f>IF(OR($G208="",$L208=""),"",ROUND(IF($F208="Long",(L208-G208),(G208-L208)) * POWER(10, VLOOKUP($D208,'Currency Pairs'!$A:$C,3,FALSE)),0))</f>
        <v/>
      </c>
      <c r="O208" s="94" t="str">
        <f>IF($P208="","",(($P208+$Q208+$R208)/LOOKUP(2,1/($V$3:$V207&lt;&gt;""),$V$3:$V207)))</f>
        <v/>
      </c>
      <c r="P208" s="48"/>
      <c r="Q208" s="48"/>
      <c r="R208" s="48"/>
      <c r="S208" s="33" t="str">
        <f t="shared" si="7"/>
        <v/>
      </c>
      <c r="T208" s="65"/>
      <c r="U208" s="65"/>
      <c r="V208" s="32" t="str">
        <f>IF($P208="","",$P208+$Q208+LOOKUP(2,1/($V$3:$V207&lt;&gt;""),$V$3:$V207))</f>
        <v/>
      </c>
      <c r="W208" s="33"/>
      <c r="X208" s="33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</row>
    <row r="209" spans="1:258" x14ac:dyDescent="0.25">
      <c r="A209" s="35">
        <f>LOOKUP(2,1/($A$3:$A208&lt;&gt;""),$A$3:$A208)+1</f>
        <v>202</v>
      </c>
      <c r="B209" s="36"/>
      <c r="C209" s="50"/>
      <c r="D209" s="37" t="str">
        <f ca="1">IFERROR(IF($E209="","",VLOOKUP($E209,'Currency Pairs'!$B$3:$D$1000,3,FALSE)),"")</f>
        <v/>
      </c>
      <c r="E209" s="49" t="str">
        <f ca="1">IFERROR(IF($D209="","",VLOOKUP($D209,'Currency Pairs'!$A$3:$B$1000,2,FALSE)),"")</f>
        <v/>
      </c>
      <c r="F209" s="50"/>
      <c r="G209" s="49"/>
      <c r="H209" s="49"/>
      <c r="I209" s="49"/>
      <c r="J209" s="51" t="str">
        <f t="shared" si="8"/>
        <v/>
      </c>
      <c r="K209" s="79"/>
      <c r="L209" s="49"/>
      <c r="M209" s="52"/>
      <c r="N209" s="53" t="str">
        <f>IF(OR($G209="",$L209=""),"",ROUND(IF($F209="Long",(L209-G209),(G209-L209)) * POWER(10, VLOOKUP($D209,'Currency Pairs'!$A:$C,3,FALSE)),0))</f>
        <v/>
      </c>
      <c r="O209" s="99" t="str">
        <f>IF($P209="","",(($P209+$Q209+$R209)/LOOKUP(2,1/($V$3:$V208&lt;&gt;""),$V$3:$V208)))</f>
        <v/>
      </c>
      <c r="P209" s="54"/>
      <c r="Q209" s="54"/>
      <c r="R209" s="54"/>
      <c r="S209" s="42" t="str">
        <f t="shared" si="7"/>
        <v/>
      </c>
      <c r="T209" s="66"/>
      <c r="U209" s="66"/>
      <c r="V209" s="41" t="str">
        <f>IF($P209="","",$P209+$Q209+LOOKUP(2,1/($V$3:$V208&lt;&gt;""),$V$3:$V208))</f>
        <v/>
      </c>
      <c r="W209" s="42"/>
      <c r="X209" s="42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</row>
    <row r="210" spans="1:258" x14ac:dyDescent="0.25">
      <c r="A210" s="26">
        <f>LOOKUP(2,1/($A$3:$A209&lt;&gt;""),$A$3:$A209)+1</f>
        <v>203</v>
      </c>
      <c r="B210" s="27"/>
      <c r="C210" s="44"/>
      <c r="D210" s="28" t="str">
        <f ca="1">IFERROR(IF($E210="","",VLOOKUP($E210,'Currency Pairs'!$B$3:$D$1000,3,FALSE)),"")</f>
        <v/>
      </c>
      <c r="E210" s="43" t="str">
        <f ca="1">IFERROR(IF($D210="","",VLOOKUP($D210,'Currency Pairs'!$A$3:$B$1000,2,FALSE)),"")</f>
        <v/>
      </c>
      <c r="F210" s="44"/>
      <c r="G210" s="43"/>
      <c r="H210" s="43"/>
      <c r="I210" s="43"/>
      <c r="J210" s="45" t="str">
        <f t="shared" si="8"/>
        <v/>
      </c>
      <c r="K210" s="78"/>
      <c r="L210" s="43"/>
      <c r="M210" s="46"/>
      <c r="N210" s="47" t="str">
        <f>IF(OR($G210="",$L210=""),"",ROUND(IF($F210="Long",(L210-G210),(G210-L210)) * POWER(10, VLOOKUP($D210,'Currency Pairs'!$A:$C,3,FALSE)),0))</f>
        <v/>
      </c>
      <c r="O210" s="94" t="str">
        <f>IF($P210="","",(($P210+$Q210+$R210)/LOOKUP(2,1/($V$3:$V209&lt;&gt;""),$V$3:$V209)))</f>
        <v/>
      </c>
      <c r="P210" s="48"/>
      <c r="Q210" s="48"/>
      <c r="R210" s="48"/>
      <c r="S210" s="33" t="str">
        <f t="shared" ref="S210:S273" si="9">IF(AND(B210&lt;&gt;"",M210&lt;&gt;""),IF(DATEDIF(B210,M210,"d")&gt;0,DATEDIF(B210,M210,"d"),"")&amp;
IF(DATEDIF(B210,M210,"d")=1," day",IF(DATEDIF(B210,M210,"d")=0, "Intraday"," days")),"")</f>
        <v/>
      </c>
      <c r="T210" s="65"/>
      <c r="U210" s="65"/>
      <c r="V210" s="32" t="str">
        <f>IF($P210="","",$P210+$Q210+LOOKUP(2,1/($V$3:$V209&lt;&gt;""),$V$3:$V209))</f>
        <v/>
      </c>
      <c r="W210" s="33"/>
      <c r="X210" s="33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</row>
    <row r="211" spans="1:258" x14ac:dyDescent="0.25">
      <c r="A211" s="35">
        <f>LOOKUP(2,1/($A$3:$A210&lt;&gt;""),$A$3:$A210)+1</f>
        <v>204</v>
      </c>
      <c r="B211" s="36"/>
      <c r="C211" s="50"/>
      <c r="D211" s="37" t="str">
        <f ca="1">IFERROR(IF($E211="","",VLOOKUP($E211,'Currency Pairs'!$B$3:$D$1000,3,FALSE)),"")</f>
        <v/>
      </c>
      <c r="E211" s="49" t="str">
        <f ca="1">IFERROR(IF($D211="","",VLOOKUP($D211,'Currency Pairs'!$A$3:$B$1000,2,FALSE)),"")</f>
        <v/>
      </c>
      <c r="F211" s="50"/>
      <c r="G211" s="49"/>
      <c r="H211" s="49"/>
      <c r="I211" s="49"/>
      <c r="J211" s="51" t="str">
        <f t="shared" si="8"/>
        <v/>
      </c>
      <c r="K211" s="79"/>
      <c r="L211" s="49"/>
      <c r="M211" s="52"/>
      <c r="N211" s="53" t="str">
        <f>IF(OR($G211="",$L211=""),"",ROUND(IF($F211="Long",(L211-G211),(G211-L211)) * POWER(10, VLOOKUP($D211,'Currency Pairs'!$A:$C,3,FALSE)),0))</f>
        <v/>
      </c>
      <c r="O211" s="99" t="str">
        <f>IF($P211="","",(($P211+$Q211+$R211)/LOOKUP(2,1/($V$3:$V210&lt;&gt;""),$V$3:$V210)))</f>
        <v/>
      </c>
      <c r="P211" s="54"/>
      <c r="Q211" s="54"/>
      <c r="R211" s="54"/>
      <c r="S211" s="42" t="str">
        <f t="shared" si="9"/>
        <v/>
      </c>
      <c r="T211" s="66"/>
      <c r="U211" s="66"/>
      <c r="V211" s="41" t="str">
        <f>IF($P211="","",$P211+$Q211+LOOKUP(2,1/($V$3:$V210&lt;&gt;""),$V$3:$V210))</f>
        <v/>
      </c>
      <c r="W211" s="42"/>
      <c r="X211" s="42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</row>
    <row r="212" spans="1:258" x14ac:dyDescent="0.25">
      <c r="A212" s="26">
        <f>LOOKUP(2,1/($A$3:$A211&lt;&gt;""),$A$3:$A211)+1</f>
        <v>205</v>
      </c>
      <c r="B212" s="27"/>
      <c r="C212" s="44"/>
      <c r="D212" s="28" t="str">
        <f ca="1">IFERROR(IF($E212="","",VLOOKUP($E212,'Currency Pairs'!$B$3:$D$1000,3,FALSE)),"")</f>
        <v/>
      </c>
      <c r="E212" s="43" t="str">
        <f ca="1">IFERROR(IF($D212="","",VLOOKUP($D212,'Currency Pairs'!$A$3:$B$1000,2,FALSE)),"")</f>
        <v/>
      </c>
      <c r="F212" s="44"/>
      <c r="G212" s="43"/>
      <c r="H212" s="43"/>
      <c r="I212" s="43"/>
      <c r="J212" s="45" t="str">
        <f t="shared" si="8"/>
        <v/>
      </c>
      <c r="K212" s="78"/>
      <c r="L212" s="43"/>
      <c r="M212" s="46"/>
      <c r="N212" s="47" t="str">
        <f>IF(OR($G212="",$L212=""),"",ROUND(IF($F212="Long",(L212-G212),(G212-L212)) * POWER(10, VLOOKUP($D212,'Currency Pairs'!$A:$C,3,FALSE)),0))</f>
        <v/>
      </c>
      <c r="O212" s="94" t="str">
        <f>IF($P212="","",(($P212+$Q212+$R212)/LOOKUP(2,1/($V$3:$V211&lt;&gt;""),$V$3:$V211)))</f>
        <v/>
      </c>
      <c r="P212" s="48"/>
      <c r="Q212" s="48"/>
      <c r="R212" s="48"/>
      <c r="S212" s="33" t="str">
        <f t="shared" si="9"/>
        <v/>
      </c>
      <c r="T212" s="65"/>
      <c r="U212" s="65"/>
      <c r="V212" s="32" t="str">
        <f>IF($P212="","",$P212+$Q212+LOOKUP(2,1/($V$3:$V211&lt;&gt;""),$V$3:$V211))</f>
        <v/>
      </c>
      <c r="W212" s="33"/>
      <c r="X212" s="33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</row>
    <row r="213" spans="1:258" x14ac:dyDescent="0.25">
      <c r="A213" s="35">
        <f>LOOKUP(2,1/($A$3:$A212&lt;&gt;""),$A$3:$A212)+1</f>
        <v>206</v>
      </c>
      <c r="B213" s="36"/>
      <c r="C213" s="50"/>
      <c r="D213" s="37" t="str">
        <f ca="1">IFERROR(IF($E213="","",VLOOKUP($E213,'Currency Pairs'!$B$3:$D$1000,3,FALSE)),"")</f>
        <v/>
      </c>
      <c r="E213" s="49" t="str">
        <f ca="1">IFERROR(IF($D213="","",VLOOKUP($D213,'Currency Pairs'!$A$3:$B$1000,2,FALSE)),"")</f>
        <v/>
      </c>
      <c r="F213" s="50"/>
      <c r="G213" s="49"/>
      <c r="H213" s="49"/>
      <c r="I213" s="49"/>
      <c r="J213" s="51" t="str">
        <f t="shared" si="8"/>
        <v/>
      </c>
      <c r="K213" s="79"/>
      <c r="L213" s="49"/>
      <c r="M213" s="52"/>
      <c r="N213" s="53" t="str">
        <f>IF(OR($G213="",$L213=""),"",ROUND(IF($F213="Long",(L213-G213),(G213-L213)) * POWER(10, VLOOKUP($D213,'Currency Pairs'!$A:$C,3,FALSE)),0))</f>
        <v/>
      </c>
      <c r="O213" s="99" t="str">
        <f>IF($P213="","",(($P213+$Q213+$R213)/LOOKUP(2,1/($V$3:$V212&lt;&gt;""),$V$3:$V212)))</f>
        <v/>
      </c>
      <c r="P213" s="54"/>
      <c r="Q213" s="54"/>
      <c r="R213" s="54"/>
      <c r="S213" s="42" t="str">
        <f t="shared" si="9"/>
        <v/>
      </c>
      <c r="T213" s="66"/>
      <c r="U213" s="66"/>
      <c r="V213" s="41" t="str">
        <f>IF($P213="","",$P213+$Q213+LOOKUP(2,1/($V$3:$V212&lt;&gt;""),$V$3:$V212))</f>
        <v/>
      </c>
      <c r="W213" s="42"/>
      <c r="X213" s="42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</row>
    <row r="214" spans="1:258" x14ac:dyDescent="0.25">
      <c r="A214" s="26">
        <f>LOOKUP(2,1/($A$3:$A213&lt;&gt;""),$A$3:$A213)+1</f>
        <v>207</v>
      </c>
      <c r="B214" s="27"/>
      <c r="C214" s="44"/>
      <c r="D214" s="28" t="str">
        <f ca="1">IFERROR(IF($E214="","",VLOOKUP($E214,'Currency Pairs'!$B$3:$D$1000,3,FALSE)),"")</f>
        <v/>
      </c>
      <c r="E214" s="43" t="str">
        <f ca="1">IFERROR(IF($D214="","",VLOOKUP($D214,'Currency Pairs'!$A$3:$B$1000,2,FALSE)),"")</f>
        <v/>
      </c>
      <c r="F214" s="44"/>
      <c r="G214" s="43"/>
      <c r="H214" s="43"/>
      <c r="I214" s="43"/>
      <c r="J214" s="45" t="str">
        <f t="shared" si="8"/>
        <v/>
      </c>
      <c r="K214" s="78"/>
      <c r="L214" s="43"/>
      <c r="M214" s="46"/>
      <c r="N214" s="47" t="str">
        <f>IF(OR($G214="",$L214=""),"",ROUND(IF($F214="Long",(L214-G214),(G214-L214)) * POWER(10, VLOOKUP($D214,'Currency Pairs'!$A:$C,3,FALSE)),0))</f>
        <v/>
      </c>
      <c r="O214" s="94" t="str">
        <f>IF($P214="","",(($P214+$Q214+$R214)/LOOKUP(2,1/($V$3:$V213&lt;&gt;""),$V$3:$V213)))</f>
        <v/>
      </c>
      <c r="P214" s="48"/>
      <c r="Q214" s="48"/>
      <c r="R214" s="48"/>
      <c r="S214" s="33" t="str">
        <f t="shared" si="9"/>
        <v/>
      </c>
      <c r="T214" s="65"/>
      <c r="U214" s="65"/>
      <c r="V214" s="32" t="str">
        <f>IF($P214="","",$P214+$Q214+LOOKUP(2,1/($V$3:$V213&lt;&gt;""),$V$3:$V213))</f>
        <v/>
      </c>
      <c r="W214" s="33"/>
      <c r="X214" s="33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</row>
    <row r="215" spans="1:258" x14ac:dyDescent="0.25">
      <c r="A215" s="35">
        <f>LOOKUP(2,1/($A$3:$A214&lt;&gt;""),$A$3:$A214)+1</f>
        <v>208</v>
      </c>
      <c r="B215" s="36"/>
      <c r="C215" s="50"/>
      <c r="D215" s="37" t="str">
        <f ca="1">IFERROR(IF($E215="","",VLOOKUP($E215,'Currency Pairs'!$B$3:$D$1000,3,FALSE)),"")</f>
        <v/>
      </c>
      <c r="E215" s="49" t="str">
        <f ca="1">IFERROR(IF($D215="","",VLOOKUP($D215,'Currency Pairs'!$A$3:$B$1000,2,FALSE)),"")</f>
        <v/>
      </c>
      <c r="F215" s="50"/>
      <c r="G215" s="49"/>
      <c r="H215" s="49"/>
      <c r="I215" s="49"/>
      <c r="J215" s="51" t="str">
        <f t="shared" si="8"/>
        <v/>
      </c>
      <c r="K215" s="79"/>
      <c r="L215" s="49"/>
      <c r="M215" s="52"/>
      <c r="N215" s="53" t="str">
        <f>IF(OR($G215="",$L215=""),"",ROUND(IF($F215="Long",(L215-G215),(G215-L215)) * POWER(10, VLOOKUP($D215,'Currency Pairs'!$A:$C,3,FALSE)),0))</f>
        <v/>
      </c>
      <c r="O215" s="99" t="str">
        <f>IF($P215="","",(($P215+$Q215+$R215)/LOOKUP(2,1/($V$3:$V214&lt;&gt;""),$V$3:$V214)))</f>
        <v/>
      </c>
      <c r="P215" s="54"/>
      <c r="Q215" s="54"/>
      <c r="R215" s="54"/>
      <c r="S215" s="42" t="str">
        <f t="shared" si="9"/>
        <v/>
      </c>
      <c r="T215" s="66"/>
      <c r="U215" s="66"/>
      <c r="V215" s="41" t="str">
        <f>IF($P215="","",$P215+$Q215+LOOKUP(2,1/($V$3:$V214&lt;&gt;""),$V$3:$V214))</f>
        <v/>
      </c>
      <c r="W215" s="42"/>
      <c r="X215" s="42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</row>
    <row r="216" spans="1:258" x14ac:dyDescent="0.25">
      <c r="A216" s="26">
        <f>LOOKUP(2,1/($A$3:$A215&lt;&gt;""),$A$3:$A215)+1</f>
        <v>209</v>
      </c>
      <c r="B216" s="27"/>
      <c r="C216" s="44"/>
      <c r="D216" s="28" t="str">
        <f ca="1">IFERROR(IF($E216="","",VLOOKUP($E216,'Currency Pairs'!$B$3:$D$1000,3,FALSE)),"")</f>
        <v/>
      </c>
      <c r="E216" s="43" t="str">
        <f ca="1">IFERROR(IF($D216="","",VLOOKUP($D216,'Currency Pairs'!$A$3:$B$1000,2,FALSE)),"")</f>
        <v/>
      </c>
      <c r="F216" s="44"/>
      <c r="G216" s="43"/>
      <c r="H216" s="43"/>
      <c r="I216" s="43"/>
      <c r="J216" s="45" t="str">
        <f t="shared" si="8"/>
        <v/>
      </c>
      <c r="K216" s="78"/>
      <c r="L216" s="43"/>
      <c r="M216" s="46"/>
      <c r="N216" s="47" t="str">
        <f>IF(OR($G216="",$L216=""),"",ROUND(IF($F216="Long",(L216-G216),(G216-L216)) * POWER(10, VLOOKUP($D216,'Currency Pairs'!$A:$C,3,FALSE)),0))</f>
        <v/>
      </c>
      <c r="O216" s="94" t="str">
        <f>IF($P216="","",(($P216+$Q216+$R216)/LOOKUP(2,1/($V$3:$V215&lt;&gt;""),$V$3:$V215)))</f>
        <v/>
      </c>
      <c r="P216" s="48"/>
      <c r="Q216" s="48"/>
      <c r="R216" s="48"/>
      <c r="S216" s="33" t="str">
        <f t="shared" si="9"/>
        <v/>
      </c>
      <c r="T216" s="65"/>
      <c r="U216" s="65"/>
      <c r="V216" s="32" t="str">
        <f>IF($P216="","",$P216+$Q216+LOOKUP(2,1/($V$3:$V215&lt;&gt;""),$V$3:$V215))</f>
        <v/>
      </c>
      <c r="W216" s="33"/>
      <c r="X216" s="33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</row>
    <row r="217" spans="1:258" x14ac:dyDescent="0.25">
      <c r="A217" s="35">
        <f>LOOKUP(2,1/($A$3:$A216&lt;&gt;""),$A$3:$A216)+1</f>
        <v>210</v>
      </c>
      <c r="B217" s="36"/>
      <c r="C217" s="50"/>
      <c r="D217" s="37" t="str">
        <f ca="1">IFERROR(IF($E217="","",VLOOKUP($E217,'Currency Pairs'!$B$3:$D$1000,3,FALSE)),"")</f>
        <v/>
      </c>
      <c r="E217" s="49" t="str">
        <f ca="1">IFERROR(IF($D217="","",VLOOKUP($D217,'Currency Pairs'!$A$3:$B$1000,2,FALSE)),"")</f>
        <v/>
      </c>
      <c r="F217" s="50"/>
      <c r="G217" s="49"/>
      <c r="H217" s="49"/>
      <c r="I217" s="49"/>
      <c r="J217" s="51" t="str">
        <f t="shared" si="8"/>
        <v/>
      </c>
      <c r="K217" s="79"/>
      <c r="L217" s="49"/>
      <c r="M217" s="52"/>
      <c r="N217" s="53" t="str">
        <f>IF(OR($G217="",$L217=""),"",ROUND(IF($F217="Long",(L217-G217),(G217-L217)) * POWER(10, VLOOKUP($D217,'Currency Pairs'!$A:$C,3,FALSE)),0))</f>
        <v/>
      </c>
      <c r="O217" s="99" t="str">
        <f>IF($P217="","",(($P217+$Q217+$R217)/LOOKUP(2,1/($V$3:$V216&lt;&gt;""),$V$3:$V216)))</f>
        <v/>
      </c>
      <c r="P217" s="54"/>
      <c r="Q217" s="54"/>
      <c r="R217" s="54"/>
      <c r="S217" s="42" t="str">
        <f t="shared" si="9"/>
        <v/>
      </c>
      <c r="T217" s="66"/>
      <c r="U217" s="66"/>
      <c r="V217" s="41" t="str">
        <f>IF($P217="","",$P217+$Q217+LOOKUP(2,1/($V$3:$V216&lt;&gt;""),$V$3:$V216))</f>
        <v/>
      </c>
      <c r="W217" s="42"/>
      <c r="X217" s="42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</row>
    <row r="218" spans="1:258" x14ac:dyDescent="0.25">
      <c r="A218" s="26">
        <f>LOOKUP(2,1/($A$3:$A217&lt;&gt;""),$A$3:$A217)+1</f>
        <v>211</v>
      </c>
      <c r="B218" s="27"/>
      <c r="C218" s="44"/>
      <c r="D218" s="28" t="str">
        <f ca="1">IFERROR(IF($E218="","",VLOOKUP($E218,'Currency Pairs'!$B$3:$D$1000,3,FALSE)),"")</f>
        <v/>
      </c>
      <c r="E218" s="43" t="str">
        <f ca="1">IFERROR(IF($D218="","",VLOOKUP($D218,'Currency Pairs'!$A$3:$B$1000,2,FALSE)),"")</f>
        <v/>
      </c>
      <c r="F218" s="44"/>
      <c r="G218" s="43"/>
      <c r="H218" s="43"/>
      <c r="I218" s="43"/>
      <c r="J218" s="45" t="str">
        <f t="shared" si="8"/>
        <v/>
      </c>
      <c r="K218" s="78"/>
      <c r="L218" s="43"/>
      <c r="M218" s="46"/>
      <c r="N218" s="47" t="str">
        <f>IF(OR($G218="",$L218=""),"",ROUND(IF($F218="Long",(L218-G218),(G218-L218)) * POWER(10, VLOOKUP($D218,'Currency Pairs'!$A:$C,3,FALSE)),0))</f>
        <v/>
      </c>
      <c r="O218" s="94" t="str">
        <f>IF($P218="","",(($P218+$Q218+$R218)/LOOKUP(2,1/($V$3:$V217&lt;&gt;""),$V$3:$V217)))</f>
        <v/>
      </c>
      <c r="P218" s="48"/>
      <c r="Q218" s="48"/>
      <c r="R218" s="48"/>
      <c r="S218" s="33" t="str">
        <f t="shared" si="9"/>
        <v/>
      </c>
      <c r="T218" s="65"/>
      <c r="U218" s="65"/>
      <c r="V218" s="32" t="str">
        <f>IF($P218="","",$P218+$Q218+LOOKUP(2,1/($V$3:$V217&lt;&gt;""),$V$3:$V217))</f>
        <v/>
      </c>
      <c r="W218" s="33"/>
      <c r="X218" s="33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</row>
    <row r="219" spans="1:258" x14ac:dyDescent="0.25">
      <c r="A219" s="35">
        <f>LOOKUP(2,1/($A$3:$A218&lt;&gt;""),$A$3:$A218)+1</f>
        <v>212</v>
      </c>
      <c r="B219" s="36"/>
      <c r="C219" s="50"/>
      <c r="D219" s="37" t="str">
        <f ca="1">IFERROR(IF($E219="","",VLOOKUP($E219,'Currency Pairs'!$B$3:$D$1000,3,FALSE)),"")</f>
        <v/>
      </c>
      <c r="E219" s="49" t="str">
        <f ca="1">IFERROR(IF($D219="","",VLOOKUP($D219,'Currency Pairs'!$A$3:$B$1000,2,FALSE)),"")</f>
        <v/>
      </c>
      <c r="F219" s="50"/>
      <c r="G219" s="49"/>
      <c r="H219" s="49"/>
      <c r="I219" s="49"/>
      <c r="J219" s="51" t="str">
        <f t="shared" si="8"/>
        <v/>
      </c>
      <c r="K219" s="79"/>
      <c r="L219" s="49"/>
      <c r="M219" s="52"/>
      <c r="N219" s="53" t="str">
        <f>IF(OR($G219="",$L219=""),"",ROUND(IF($F219="Long",(L219-G219),(G219-L219)) * POWER(10, VLOOKUP($D219,'Currency Pairs'!$A:$C,3,FALSE)),0))</f>
        <v/>
      </c>
      <c r="O219" s="99" t="str">
        <f>IF($P219="","",(($P219+$Q219+$R219)/LOOKUP(2,1/($V$3:$V218&lt;&gt;""),$V$3:$V218)))</f>
        <v/>
      </c>
      <c r="P219" s="54"/>
      <c r="Q219" s="54"/>
      <c r="R219" s="54"/>
      <c r="S219" s="42" t="str">
        <f t="shared" si="9"/>
        <v/>
      </c>
      <c r="T219" s="66"/>
      <c r="U219" s="66"/>
      <c r="V219" s="41" t="str">
        <f>IF($P219="","",$P219+$Q219+LOOKUP(2,1/($V$3:$V218&lt;&gt;""),$V$3:$V218))</f>
        <v/>
      </c>
      <c r="W219" s="42"/>
      <c r="X219" s="42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</row>
    <row r="220" spans="1:258" x14ac:dyDescent="0.25">
      <c r="A220" s="26">
        <f>LOOKUP(2,1/($A$3:$A219&lt;&gt;""),$A$3:$A219)+1</f>
        <v>213</v>
      </c>
      <c r="B220" s="27"/>
      <c r="C220" s="44"/>
      <c r="D220" s="28" t="str">
        <f ca="1">IFERROR(IF($E220="","",VLOOKUP($E220,'Currency Pairs'!$B$3:$D$1000,3,FALSE)),"")</f>
        <v/>
      </c>
      <c r="E220" s="43" t="str">
        <f ca="1">IFERROR(IF($D220="","",VLOOKUP($D220,'Currency Pairs'!$A$3:$B$1000,2,FALSE)),"")</f>
        <v/>
      </c>
      <c r="F220" s="44"/>
      <c r="G220" s="43"/>
      <c r="H220" s="43"/>
      <c r="I220" s="43"/>
      <c r="J220" s="45" t="str">
        <f t="shared" si="8"/>
        <v/>
      </c>
      <c r="K220" s="78"/>
      <c r="L220" s="43"/>
      <c r="M220" s="46"/>
      <c r="N220" s="47" t="str">
        <f>IF(OR($G220="",$L220=""),"",ROUND(IF($F220="Long",(L220-G220),(G220-L220)) * POWER(10, VLOOKUP($D220,'Currency Pairs'!$A:$C,3,FALSE)),0))</f>
        <v/>
      </c>
      <c r="O220" s="94" t="str">
        <f>IF($P220="","",(($P220+$Q220+$R220)/LOOKUP(2,1/($V$3:$V219&lt;&gt;""),$V$3:$V219)))</f>
        <v/>
      </c>
      <c r="P220" s="48"/>
      <c r="Q220" s="48"/>
      <c r="R220" s="48"/>
      <c r="S220" s="33" t="str">
        <f t="shared" si="9"/>
        <v/>
      </c>
      <c r="T220" s="65"/>
      <c r="U220" s="65"/>
      <c r="V220" s="32" t="str">
        <f>IF($P220="","",$P220+$Q220+LOOKUP(2,1/($V$3:$V219&lt;&gt;""),$V$3:$V219))</f>
        <v/>
      </c>
      <c r="W220" s="33"/>
      <c r="X220" s="33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</row>
    <row r="221" spans="1:258" x14ac:dyDescent="0.25">
      <c r="A221" s="35">
        <f>LOOKUP(2,1/($A$3:$A220&lt;&gt;""),$A$3:$A220)+1</f>
        <v>214</v>
      </c>
      <c r="B221" s="36"/>
      <c r="C221" s="50"/>
      <c r="D221" s="37" t="str">
        <f ca="1">IFERROR(IF($E221="","",VLOOKUP($E221,'Currency Pairs'!$B$3:$D$1000,3,FALSE)),"")</f>
        <v/>
      </c>
      <c r="E221" s="49" t="str">
        <f ca="1">IFERROR(IF($D221="","",VLOOKUP($D221,'Currency Pairs'!$A$3:$B$1000,2,FALSE)),"")</f>
        <v/>
      </c>
      <c r="F221" s="50"/>
      <c r="G221" s="49"/>
      <c r="H221" s="49"/>
      <c r="I221" s="49"/>
      <c r="J221" s="51" t="str">
        <f t="shared" si="8"/>
        <v/>
      </c>
      <c r="K221" s="79"/>
      <c r="L221" s="49"/>
      <c r="M221" s="52"/>
      <c r="N221" s="53" t="str">
        <f>IF(OR($G221="",$L221=""),"",ROUND(IF($F221="Long",(L221-G221),(G221-L221)) * POWER(10, VLOOKUP($D221,'Currency Pairs'!$A:$C,3,FALSE)),0))</f>
        <v/>
      </c>
      <c r="O221" s="99" t="str">
        <f>IF($P221="","",(($P221+$Q221+$R221)/LOOKUP(2,1/($V$3:$V220&lt;&gt;""),$V$3:$V220)))</f>
        <v/>
      </c>
      <c r="P221" s="54"/>
      <c r="Q221" s="54"/>
      <c r="R221" s="54"/>
      <c r="S221" s="42" t="str">
        <f t="shared" si="9"/>
        <v/>
      </c>
      <c r="T221" s="66"/>
      <c r="U221" s="66"/>
      <c r="V221" s="41" t="str">
        <f>IF($P221="","",$P221+$Q221+LOOKUP(2,1/($V$3:$V220&lt;&gt;""),$V$3:$V220))</f>
        <v/>
      </c>
      <c r="W221" s="42"/>
      <c r="X221" s="42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</row>
    <row r="222" spans="1:258" x14ac:dyDescent="0.25">
      <c r="A222" s="26">
        <f>LOOKUP(2,1/($A$3:$A221&lt;&gt;""),$A$3:$A221)+1</f>
        <v>215</v>
      </c>
      <c r="B222" s="27"/>
      <c r="C222" s="44"/>
      <c r="D222" s="28" t="str">
        <f ca="1">IFERROR(IF($E222="","",VLOOKUP($E222,'Currency Pairs'!$B$3:$D$1000,3,FALSE)),"")</f>
        <v/>
      </c>
      <c r="E222" s="43" t="str">
        <f ca="1">IFERROR(IF($D222="","",VLOOKUP($D222,'Currency Pairs'!$A$3:$B$1000,2,FALSE)),"")</f>
        <v/>
      </c>
      <c r="F222" s="44"/>
      <c r="G222" s="43"/>
      <c r="H222" s="43"/>
      <c r="I222" s="43"/>
      <c r="J222" s="45" t="str">
        <f t="shared" si="8"/>
        <v/>
      </c>
      <c r="K222" s="78"/>
      <c r="L222" s="43"/>
      <c r="M222" s="46"/>
      <c r="N222" s="47" t="str">
        <f>IF(OR($G222="",$L222=""),"",ROUND(IF($F222="Long",(L222-G222),(G222-L222)) * POWER(10, VLOOKUP($D222,'Currency Pairs'!$A:$C,3,FALSE)),0))</f>
        <v/>
      </c>
      <c r="O222" s="94" t="str">
        <f>IF($P222="","",(($P222+$Q222+$R222)/LOOKUP(2,1/($V$3:$V221&lt;&gt;""),$V$3:$V221)))</f>
        <v/>
      </c>
      <c r="P222" s="48"/>
      <c r="Q222" s="48"/>
      <c r="R222" s="48"/>
      <c r="S222" s="33" t="str">
        <f t="shared" si="9"/>
        <v/>
      </c>
      <c r="T222" s="65"/>
      <c r="U222" s="65"/>
      <c r="V222" s="32" t="str">
        <f>IF($P222="","",$P222+$Q222+LOOKUP(2,1/($V$3:$V221&lt;&gt;""),$V$3:$V221))</f>
        <v/>
      </c>
      <c r="W222" s="33"/>
      <c r="X222" s="33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</row>
    <row r="223" spans="1:258" x14ac:dyDescent="0.25">
      <c r="A223" s="35">
        <f>LOOKUP(2,1/($A$3:$A222&lt;&gt;""),$A$3:$A222)+1</f>
        <v>216</v>
      </c>
      <c r="B223" s="36"/>
      <c r="C223" s="50"/>
      <c r="D223" s="37" t="str">
        <f ca="1">IFERROR(IF($E223="","",VLOOKUP($E223,'Currency Pairs'!$B$3:$D$1000,3,FALSE)),"")</f>
        <v/>
      </c>
      <c r="E223" s="49" t="str">
        <f ca="1">IFERROR(IF($D223="","",VLOOKUP($D223,'Currency Pairs'!$A$3:$B$1000,2,FALSE)),"")</f>
        <v/>
      </c>
      <c r="F223" s="50"/>
      <c r="G223" s="49"/>
      <c r="H223" s="49"/>
      <c r="I223" s="49"/>
      <c r="J223" s="51" t="str">
        <f t="shared" si="8"/>
        <v/>
      </c>
      <c r="K223" s="79"/>
      <c r="L223" s="49"/>
      <c r="M223" s="52"/>
      <c r="N223" s="53" t="str">
        <f>IF(OR($G223="",$L223=""),"",ROUND(IF($F223="Long",(L223-G223),(G223-L223)) * POWER(10, VLOOKUP($D223,'Currency Pairs'!$A:$C,3,FALSE)),0))</f>
        <v/>
      </c>
      <c r="O223" s="99" t="str">
        <f>IF($P223="","",(($P223+$Q223+$R223)/LOOKUP(2,1/($V$3:$V222&lt;&gt;""),$V$3:$V222)))</f>
        <v/>
      </c>
      <c r="P223" s="54"/>
      <c r="Q223" s="54"/>
      <c r="R223" s="54"/>
      <c r="S223" s="42" t="str">
        <f t="shared" si="9"/>
        <v/>
      </c>
      <c r="T223" s="66"/>
      <c r="U223" s="66"/>
      <c r="V223" s="41" t="str">
        <f>IF($P223="","",$P223+$Q223+LOOKUP(2,1/($V$3:$V222&lt;&gt;""),$V$3:$V222))</f>
        <v/>
      </c>
      <c r="W223" s="42"/>
      <c r="X223" s="42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</row>
    <row r="224" spans="1:258" x14ac:dyDescent="0.25">
      <c r="A224" s="26">
        <f>LOOKUP(2,1/($A$3:$A223&lt;&gt;""),$A$3:$A223)+1</f>
        <v>217</v>
      </c>
      <c r="B224" s="27"/>
      <c r="C224" s="44"/>
      <c r="D224" s="28" t="str">
        <f ca="1">IFERROR(IF($E224="","",VLOOKUP($E224,'Currency Pairs'!$B$3:$D$1000,3,FALSE)),"")</f>
        <v/>
      </c>
      <c r="E224" s="43" t="str">
        <f ca="1">IFERROR(IF($D224="","",VLOOKUP($D224,'Currency Pairs'!$A$3:$B$1000,2,FALSE)),"")</f>
        <v/>
      </c>
      <c r="F224" s="44"/>
      <c r="G224" s="43"/>
      <c r="H224" s="43"/>
      <c r="I224" s="43"/>
      <c r="J224" s="45" t="str">
        <f t="shared" si="8"/>
        <v/>
      </c>
      <c r="K224" s="78"/>
      <c r="L224" s="43"/>
      <c r="M224" s="46"/>
      <c r="N224" s="47" t="str">
        <f>IF(OR($G224="",$L224=""),"",ROUND(IF($F224="Long",(L224-G224),(G224-L224)) * POWER(10, VLOOKUP($D224,'Currency Pairs'!$A:$C,3,FALSE)),0))</f>
        <v/>
      </c>
      <c r="O224" s="94" t="str">
        <f>IF($P224="","",(($P224+$Q224+$R224)/LOOKUP(2,1/($V$3:$V223&lt;&gt;""),$V$3:$V223)))</f>
        <v/>
      </c>
      <c r="P224" s="48"/>
      <c r="Q224" s="48"/>
      <c r="R224" s="48"/>
      <c r="S224" s="33" t="str">
        <f t="shared" si="9"/>
        <v/>
      </c>
      <c r="T224" s="65"/>
      <c r="U224" s="65"/>
      <c r="V224" s="32" t="str">
        <f>IF($P224="","",$P224+$Q224+LOOKUP(2,1/($V$3:$V223&lt;&gt;""),$V$3:$V223))</f>
        <v/>
      </c>
      <c r="W224" s="33"/>
      <c r="X224" s="33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</row>
    <row r="225" spans="1:258" x14ac:dyDescent="0.25">
      <c r="A225" s="35">
        <f>LOOKUP(2,1/($A$3:$A224&lt;&gt;""),$A$3:$A224)+1</f>
        <v>218</v>
      </c>
      <c r="B225" s="36"/>
      <c r="C225" s="50"/>
      <c r="D225" s="37" t="str">
        <f ca="1">IFERROR(IF($E225="","",VLOOKUP($E225,'Currency Pairs'!$B$3:$D$1000,3,FALSE)),"")</f>
        <v/>
      </c>
      <c r="E225" s="49" t="str">
        <f ca="1">IFERROR(IF($D225="","",VLOOKUP($D225,'Currency Pairs'!$A$3:$B$1000,2,FALSE)),"")</f>
        <v/>
      </c>
      <c r="F225" s="50"/>
      <c r="G225" s="49"/>
      <c r="H225" s="49"/>
      <c r="I225" s="49"/>
      <c r="J225" s="51" t="str">
        <f t="shared" si="8"/>
        <v/>
      </c>
      <c r="K225" s="79"/>
      <c r="L225" s="49"/>
      <c r="M225" s="52"/>
      <c r="N225" s="53" t="str">
        <f>IF(OR($G225="",$L225=""),"",ROUND(IF($F225="Long",(L225-G225),(G225-L225)) * POWER(10, VLOOKUP($D225,'Currency Pairs'!$A:$C,3,FALSE)),0))</f>
        <v/>
      </c>
      <c r="O225" s="99" t="str">
        <f>IF($P225="","",(($P225+$Q225+$R225)/LOOKUP(2,1/($V$3:$V224&lt;&gt;""),$V$3:$V224)))</f>
        <v/>
      </c>
      <c r="P225" s="54"/>
      <c r="Q225" s="54"/>
      <c r="R225" s="54"/>
      <c r="S225" s="42" t="str">
        <f t="shared" si="9"/>
        <v/>
      </c>
      <c r="T225" s="66"/>
      <c r="U225" s="66"/>
      <c r="V225" s="41" t="str">
        <f>IF($P225="","",$P225+$Q225+LOOKUP(2,1/($V$3:$V224&lt;&gt;""),$V$3:$V224))</f>
        <v/>
      </c>
      <c r="W225" s="42"/>
      <c r="X225" s="42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</row>
    <row r="226" spans="1:258" x14ac:dyDescent="0.25">
      <c r="A226" s="26">
        <f>LOOKUP(2,1/($A$3:$A225&lt;&gt;""),$A$3:$A225)+1</f>
        <v>219</v>
      </c>
      <c r="B226" s="27"/>
      <c r="C226" s="44"/>
      <c r="D226" s="28" t="str">
        <f ca="1">IFERROR(IF($E226="","",VLOOKUP($E226,'Currency Pairs'!$B$3:$D$1000,3,FALSE)),"")</f>
        <v/>
      </c>
      <c r="E226" s="43" t="str">
        <f ca="1">IFERROR(IF($D226="","",VLOOKUP($D226,'Currency Pairs'!$A$3:$B$1000,2,FALSE)),"")</f>
        <v/>
      </c>
      <c r="F226" s="44"/>
      <c r="G226" s="43"/>
      <c r="H226" s="43"/>
      <c r="I226" s="43"/>
      <c r="J226" s="45" t="str">
        <f t="shared" si="8"/>
        <v/>
      </c>
      <c r="K226" s="78"/>
      <c r="L226" s="43"/>
      <c r="M226" s="46"/>
      <c r="N226" s="47" t="str">
        <f>IF(OR($G226="",$L226=""),"",ROUND(IF($F226="Long",(L226-G226),(G226-L226)) * POWER(10, VLOOKUP($D226,'Currency Pairs'!$A:$C,3,FALSE)),0))</f>
        <v/>
      </c>
      <c r="O226" s="94" t="str">
        <f>IF($P226="","",(($P226+$Q226+$R226)/LOOKUP(2,1/($V$3:$V225&lt;&gt;""),$V$3:$V225)))</f>
        <v/>
      </c>
      <c r="P226" s="48"/>
      <c r="Q226" s="48"/>
      <c r="R226" s="48"/>
      <c r="S226" s="33" t="str">
        <f t="shared" si="9"/>
        <v/>
      </c>
      <c r="T226" s="65"/>
      <c r="U226" s="65"/>
      <c r="V226" s="32" t="str">
        <f>IF($P226="","",$P226+$Q226+LOOKUP(2,1/($V$3:$V225&lt;&gt;""),$V$3:$V225))</f>
        <v/>
      </c>
      <c r="W226" s="33"/>
      <c r="X226" s="33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</row>
    <row r="227" spans="1:258" x14ac:dyDescent="0.25">
      <c r="A227" s="35">
        <f>LOOKUP(2,1/($A$3:$A226&lt;&gt;""),$A$3:$A226)+1</f>
        <v>220</v>
      </c>
      <c r="B227" s="36"/>
      <c r="C227" s="50"/>
      <c r="D227" s="37" t="str">
        <f ca="1">IFERROR(IF($E227="","",VLOOKUP($E227,'Currency Pairs'!$B$3:$D$1000,3,FALSE)),"")</f>
        <v/>
      </c>
      <c r="E227" s="49" t="str">
        <f ca="1">IFERROR(IF($D227="","",VLOOKUP($D227,'Currency Pairs'!$A$3:$B$1000,2,FALSE)),"")</f>
        <v/>
      </c>
      <c r="F227" s="50"/>
      <c r="G227" s="49"/>
      <c r="H227" s="49"/>
      <c r="I227" s="49"/>
      <c r="J227" s="51" t="str">
        <f t="shared" si="8"/>
        <v/>
      </c>
      <c r="K227" s="79"/>
      <c r="L227" s="49"/>
      <c r="M227" s="52"/>
      <c r="N227" s="53" t="str">
        <f>IF(OR($G227="",$L227=""),"",ROUND(IF($F227="Long",(L227-G227),(G227-L227)) * POWER(10, VLOOKUP($D227,'Currency Pairs'!$A:$C,3,FALSE)),0))</f>
        <v/>
      </c>
      <c r="O227" s="99" t="str">
        <f>IF($P227="","",(($P227+$Q227+$R227)/LOOKUP(2,1/($V$3:$V226&lt;&gt;""),$V$3:$V226)))</f>
        <v/>
      </c>
      <c r="P227" s="54"/>
      <c r="Q227" s="54"/>
      <c r="R227" s="54"/>
      <c r="S227" s="42" t="str">
        <f t="shared" si="9"/>
        <v/>
      </c>
      <c r="T227" s="66"/>
      <c r="U227" s="66"/>
      <c r="V227" s="41" t="str">
        <f>IF($P227="","",$P227+$Q227+LOOKUP(2,1/($V$3:$V226&lt;&gt;""),$V$3:$V226))</f>
        <v/>
      </c>
      <c r="W227" s="42"/>
      <c r="X227" s="42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</row>
    <row r="228" spans="1:258" x14ac:dyDescent="0.25">
      <c r="A228" s="26">
        <f>LOOKUP(2,1/($A$3:$A227&lt;&gt;""),$A$3:$A227)+1</f>
        <v>221</v>
      </c>
      <c r="B228" s="27"/>
      <c r="C228" s="44"/>
      <c r="D228" s="28" t="str">
        <f ca="1">IFERROR(IF($E228="","",VLOOKUP($E228,'Currency Pairs'!$B$3:$D$1000,3,FALSE)),"")</f>
        <v/>
      </c>
      <c r="E228" s="43" t="str">
        <f ca="1">IFERROR(IF($D228="","",VLOOKUP($D228,'Currency Pairs'!$A$3:$B$1000,2,FALSE)),"")</f>
        <v/>
      </c>
      <c r="F228" s="44"/>
      <c r="G228" s="43"/>
      <c r="H228" s="43"/>
      <c r="I228" s="43"/>
      <c r="J228" s="45" t="str">
        <f t="shared" si="8"/>
        <v/>
      </c>
      <c r="K228" s="78"/>
      <c r="L228" s="43"/>
      <c r="M228" s="46"/>
      <c r="N228" s="47" t="str">
        <f>IF(OR($G228="",$L228=""),"",ROUND(IF($F228="Long",(L228-G228),(G228-L228)) * POWER(10, VLOOKUP($D228,'Currency Pairs'!$A:$C,3,FALSE)),0))</f>
        <v/>
      </c>
      <c r="O228" s="94" t="str">
        <f>IF($P228="","",(($P228+$Q228+$R228)/LOOKUP(2,1/($V$3:$V227&lt;&gt;""),$V$3:$V227)))</f>
        <v/>
      </c>
      <c r="P228" s="48"/>
      <c r="Q228" s="48"/>
      <c r="R228" s="48"/>
      <c r="S228" s="33" t="str">
        <f t="shared" si="9"/>
        <v/>
      </c>
      <c r="T228" s="65"/>
      <c r="U228" s="65"/>
      <c r="V228" s="32" t="str">
        <f>IF($P228="","",$P228+$Q228+LOOKUP(2,1/($V$3:$V227&lt;&gt;""),$V$3:$V227))</f>
        <v/>
      </c>
      <c r="W228" s="33"/>
      <c r="X228" s="33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</row>
    <row r="229" spans="1:258" x14ac:dyDescent="0.25">
      <c r="A229" s="35">
        <f>LOOKUP(2,1/($A$3:$A228&lt;&gt;""),$A$3:$A228)+1</f>
        <v>222</v>
      </c>
      <c r="B229" s="36"/>
      <c r="C229" s="50"/>
      <c r="D229" s="37" t="str">
        <f ca="1">IFERROR(IF($E229="","",VLOOKUP($E229,'Currency Pairs'!$B$3:$D$1000,3,FALSE)),"")</f>
        <v/>
      </c>
      <c r="E229" s="49" t="str">
        <f ca="1">IFERROR(IF($D229="","",VLOOKUP($D229,'Currency Pairs'!$A$3:$B$1000,2,FALSE)),"")</f>
        <v/>
      </c>
      <c r="F229" s="50"/>
      <c r="G229" s="49"/>
      <c r="H229" s="49"/>
      <c r="I229" s="49"/>
      <c r="J229" s="51" t="str">
        <f t="shared" si="8"/>
        <v/>
      </c>
      <c r="K229" s="79"/>
      <c r="L229" s="49"/>
      <c r="M229" s="52"/>
      <c r="N229" s="53" t="str">
        <f>IF(OR($G229="",$L229=""),"",ROUND(IF($F229="Long",(L229-G229),(G229-L229)) * POWER(10, VLOOKUP($D229,'Currency Pairs'!$A:$C,3,FALSE)),0))</f>
        <v/>
      </c>
      <c r="O229" s="99" t="str">
        <f>IF($P229="","",(($P229+$Q229+$R229)/LOOKUP(2,1/($V$3:$V228&lt;&gt;""),$V$3:$V228)))</f>
        <v/>
      </c>
      <c r="P229" s="54"/>
      <c r="Q229" s="54"/>
      <c r="R229" s="54"/>
      <c r="S229" s="42" t="str">
        <f t="shared" si="9"/>
        <v/>
      </c>
      <c r="T229" s="66"/>
      <c r="U229" s="66"/>
      <c r="V229" s="41" t="str">
        <f>IF($P229="","",$P229+$Q229+LOOKUP(2,1/($V$3:$V228&lt;&gt;""),$V$3:$V228))</f>
        <v/>
      </c>
      <c r="W229" s="42"/>
      <c r="X229" s="42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</row>
    <row r="230" spans="1:258" x14ac:dyDescent="0.25">
      <c r="A230" s="26">
        <f>LOOKUP(2,1/($A$3:$A229&lt;&gt;""),$A$3:$A229)+1</f>
        <v>223</v>
      </c>
      <c r="B230" s="27"/>
      <c r="C230" s="44"/>
      <c r="D230" s="28" t="str">
        <f ca="1">IFERROR(IF($E230="","",VLOOKUP($E230,'Currency Pairs'!$B$3:$D$1000,3,FALSE)),"")</f>
        <v/>
      </c>
      <c r="E230" s="43" t="str">
        <f ca="1">IFERROR(IF($D230="","",VLOOKUP($D230,'Currency Pairs'!$A$3:$B$1000,2,FALSE)),"")</f>
        <v/>
      </c>
      <c r="F230" s="44"/>
      <c r="G230" s="43"/>
      <c r="H230" s="43"/>
      <c r="I230" s="43"/>
      <c r="J230" s="45" t="str">
        <f t="shared" si="8"/>
        <v/>
      </c>
      <c r="K230" s="78"/>
      <c r="L230" s="43"/>
      <c r="M230" s="46"/>
      <c r="N230" s="47" t="str">
        <f>IF(OR($G230="",$L230=""),"",ROUND(IF($F230="Long",(L230-G230),(G230-L230)) * POWER(10, VLOOKUP($D230,'Currency Pairs'!$A:$C,3,FALSE)),0))</f>
        <v/>
      </c>
      <c r="O230" s="94" t="str">
        <f>IF($P230="","",(($P230+$Q230+$R230)/LOOKUP(2,1/($V$3:$V229&lt;&gt;""),$V$3:$V229)))</f>
        <v/>
      </c>
      <c r="P230" s="48"/>
      <c r="Q230" s="48"/>
      <c r="R230" s="48"/>
      <c r="S230" s="33" t="str">
        <f t="shared" si="9"/>
        <v/>
      </c>
      <c r="T230" s="65"/>
      <c r="U230" s="65"/>
      <c r="V230" s="32" t="str">
        <f>IF($P230="","",$P230+$Q230+LOOKUP(2,1/($V$3:$V229&lt;&gt;""),$V$3:$V229))</f>
        <v/>
      </c>
      <c r="W230" s="33"/>
      <c r="X230" s="33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</row>
    <row r="231" spans="1:258" x14ac:dyDescent="0.25">
      <c r="A231" s="35">
        <f>LOOKUP(2,1/($A$3:$A230&lt;&gt;""),$A$3:$A230)+1</f>
        <v>224</v>
      </c>
      <c r="B231" s="36"/>
      <c r="C231" s="50"/>
      <c r="D231" s="37" t="str">
        <f ca="1">IFERROR(IF($E231="","",VLOOKUP($E231,'Currency Pairs'!$B$3:$D$1000,3,FALSE)),"")</f>
        <v/>
      </c>
      <c r="E231" s="49" t="str">
        <f ca="1">IFERROR(IF($D231="","",VLOOKUP($D231,'Currency Pairs'!$A$3:$B$1000,2,FALSE)),"")</f>
        <v/>
      </c>
      <c r="F231" s="50"/>
      <c r="G231" s="49"/>
      <c r="H231" s="49"/>
      <c r="I231" s="49"/>
      <c r="J231" s="51" t="str">
        <f t="shared" si="8"/>
        <v/>
      </c>
      <c r="K231" s="79"/>
      <c r="L231" s="49"/>
      <c r="M231" s="52"/>
      <c r="N231" s="53" t="str">
        <f>IF(OR($G231="",$L231=""),"",ROUND(IF($F231="Long",(L231-G231),(G231-L231)) * POWER(10, VLOOKUP($D231,'Currency Pairs'!$A:$C,3,FALSE)),0))</f>
        <v/>
      </c>
      <c r="O231" s="99" t="str">
        <f>IF($P231="","",(($P231+$Q231+$R231)/LOOKUP(2,1/($V$3:$V230&lt;&gt;""),$V$3:$V230)))</f>
        <v/>
      </c>
      <c r="P231" s="54"/>
      <c r="Q231" s="54"/>
      <c r="R231" s="54"/>
      <c r="S231" s="42" t="str">
        <f t="shared" si="9"/>
        <v/>
      </c>
      <c r="T231" s="66"/>
      <c r="U231" s="66"/>
      <c r="V231" s="41" t="str">
        <f>IF($P231="","",$P231+$Q231+LOOKUP(2,1/($V$3:$V230&lt;&gt;""),$V$3:$V230))</f>
        <v/>
      </c>
      <c r="W231" s="42"/>
      <c r="X231" s="42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</row>
    <row r="232" spans="1:258" x14ac:dyDescent="0.25">
      <c r="A232" s="26">
        <f>LOOKUP(2,1/($A$3:$A231&lt;&gt;""),$A$3:$A231)+1</f>
        <v>225</v>
      </c>
      <c r="B232" s="27"/>
      <c r="C232" s="44"/>
      <c r="D232" s="28" t="str">
        <f ca="1">IFERROR(IF($E232="","",VLOOKUP($E232,'Currency Pairs'!$B$3:$D$1000,3,FALSE)),"")</f>
        <v/>
      </c>
      <c r="E232" s="43" t="str">
        <f ca="1">IFERROR(IF($D232="","",VLOOKUP($D232,'Currency Pairs'!$A$3:$B$1000,2,FALSE)),"")</f>
        <v/>
      </c>
      <c r="F232" s="44"/>
      <c r="G232" s="43"/>
      <c r="H232" s="43"/>
      <c r="I232" s="43"/>
      <c r="J232" s="45" t="str">
        <f t="shared" si="8"/>
        <v/>
      </c>
      <c r="K232" s="78"/>
      <c r="L232" s="43"/>
      <c r="M232" s="46"/>
      <c r="N232" s="47" t="str">
        <f>IF(OR($G232="",$L232=""),"",ROUND(IF($F232="Long",(L232-G232),(G232-L232)) * POWER(10, VLOOKUP($D232,'Currency Pairs'!$A:$C,3,FALSE)),0))</f>
        <v/>
      </c>
      <c r="O232" s="94" t="str">
        <f>IF($P232="","",(($P232+$Q232+$R232)/LOOKUP(2,1/($V$3:$V231&lt;&gt;""),$V$3:$V231)))</f>
        <v/>
      </c>
      <c r="P232" s="48"/>
      <c r="Q232" s="48"/>
      <c r="R232" s="48"/>
      <c r="S232" s="33" t="str">
        <f t="shared" si="9"/>
        <v/>
      </c>
      <c r="T232" s="65"/>
      <c r="U232" s="65"/>
      <c r="V232" s="32" t="str">
        <f>IF($P232="","",$P232+$Q232+LOOKUP(2,1/($V$3:$V231&lt;&gt;""),$V$3:$V231))</f>
        <v/>
      </c>
      <c r="W232" s="33"/>
      <c r="X232" s="33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</row>
    <row r="233" spans="1:258" x14ac:dyDescent="0.25">
      <c r="A233" s="35">
        <f>LOOKUP(2,1/($A$3:$A232&lt;&gt;""),$A$3:$A232)+1</f>
        <v>226</v>
      </c>
      <c r="B233" s="36"/>
      <c r="C233" s="50"/>
      <c r="D233" s="37" t="str">
        <f ca="1">IFERROR(IF($E233="","",VLOOKUP($E233,'Currency Pairs'!$B$3:$D$1000,3,FALSE)),"")</f>
        <v/>
      </c>
      <c r="E233" s="49" t="str">
        <f ca="1">IFERROR(IF($D233="","",VLOOKUP($D233,'Currency Pairs'!$A$3:$B$1000,2,FALSE)),"")</f>
        <v/>
      </c>
      <c r="F233" s="50"/>
      <c r="G233" s="49"/>
      <c r="H233" s="49"/>
      <c r="I233" s="49"/>
      <c r="J233" s="51" t="str">
        <f t="shared" si="8"/>
        <v/>
      </c>
      <c r="K233" s="79"/>
      <c r="L233" s="49"/>
      <c r="M233" s="52"/>
      <c r="N233" s="53" t="str">
        <f>IF(OR($G233="",$L233=""),"",ROUND(IF($F233="Long",(L233-G233),(G233-L233)) * POWER(10, VLOOKUP($D233,'Currency Pairs'!$A:$C,3,FALSE)),0))</f>
        <v/>
      </c>
      <c r="O233" s="99" t="str">
        <f>IF($P233="","",(($P233+$Q233+$R233)/LOOKUP(2,1/($V$3:$V232&lt;&gt;""),$V$3:$V232)))</f>
        <v/>
      </c>
      <c r="P233" s="54"/>
      <c r="Q233" s="54"/>
      <c r="R233" s="54"/>
      <c r="S233" s="42" t="str">
        <f t="shared" si="9"/>
        <v/>
      </c>
      <c r="T233" s="66"/>
      <c r="U233" s="66"/>
      <c r="V233" s="41" t="str">
        <f>IF($P233="","",$P233+$Q233+LOOKUP(2,1/($V$3:$V232&lt;&gt;""),$V$3:$V232))</f>
        <v/>
      </c>
      <c r="W233" s="42"/>
      <c r="X233" s="42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</row>
    <row r="234" spans="1:258" x14ac:dyDescent="0.25">
      <c r="A234" s="26">
        <f>LOOKUP(2,1/($A$3:$A233&lt;&gt;""),$A$3:$A233)+1</f>
        <v>227</v>
      </c>
      <c r="B234" s="27"/>
      <c r="C234" s="44"/>
      <c r="D234" s="28" t="str">
        <f ca="1">IFERROR(IF($E234="","",VLOOKUP($E234,'Currency Pairs'!$B$3:$D$1000,3,FALSE)),"")</f>
        <v/>
      </c>
      <c r="E234" s="43" t="str">
        <f ca="1">IFERROR(IF($D234="","",VLOOKUP($D234,'Currency Pairs'!$A$3:$B$1000,2,FALSE)),"")</f>
        <v/>
      </c>
      <c r="F234" s="44"/>
      <c r="G234" s="43"/>
      <c r="H234" s="43"/>
      <c r="I234" s="43"/>
      <c r="J234" s="45" t="str">
        <f t="shared" si="8"/>
        <v/>
      </c>
      <c r="K234" s="78"/>
      <c r="L234" s="43"/>
      <c r="M234" s="46"/>
      <c r="N234" s="47" t="str">
        <f>IF(OR($G234="",$L234=""),"",ROUND(IF($F234="Long",(L234-G234),(G234-L234)) * POWER(10, VLOOKUP($D234,'Currency Pairs'!$A:$C,3,FALSE)),0))</f>
        <v/>
      </c>
      <c r="O234" s="94" t="str">
        <f>IF($P234="","",(($P234+$Q234+$R234)/LOOKUP(2,1/($V$3:$V233&lt;&gt;""),$V$3:$V233)))</f>
        <v/>
      </c>
      <c r="P234" s="48"/>
      <c r="Q234" s="48"/>
      <c r="R234" s="48"/>
      <c r="S234" s="33" t="str">
        <f t="shared" si="9"/>
        <v/>
      </c>
      <c r="T234" s="65"/>
      <c r="U234" s="65"/>
      <c r="V234" s="32" t="str">
        <f>IF($P234="","",$P234+$Q234+LOOKUP(2,1/($V$3:$V233&lt;&gt;""),$V$3:$V233))</f>
        <v/>
      </c>
      <c r="W234" s="33"/>
      <c r="X234" s="33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</row>
    <row r="235" spans="1:258" x14ac:dyDescent="0.25">
      <c r="A235" s="35">
        <f>LOOKUP(2,1/($A$3:$A234&lt;&gt;""),$A$3:$A234)+1</f>
        <v>228</v>
      </c>
      <c r="B235" s="36"/>
      <c r="C235" s="50"/>
      <c r="D235" s="37" t="str">
        <f ca="1">IFERROR(IF($E235="","",VLOOKUP($E235,'Currency Pairs'!$B$3:$D$1000,3,FALSE)),"")</f>
        <v/>
      </c>
      <c r="E235" s="49" t="str">
        <f ca="1">IFERROR(IF($D235="","",VLOOKUP($D235,'Currency Pairs'!$A$3:$B$1000,2,FALSE)),"")</f>
        <v/>
      </c>
      <c r="F235" s="50"/>
      <c r="G235" s="49"/>
      <c r="H235" s="49"/>
      <c r="I235" s="49"/>
      <c r="J235" s="51" t="str">
        <f t="shared" si="8"/>
        <v/>
      </c>
      <c r="K235" s="79"/>
      <c r="L235" s="49"/>
      <c r="M235" s="52"/>
      <c r="N235" s="53" t="str">
        <f>IF(OR($G235="",$L235=""),"",ROUND(IF($F235="Long",(L235-G235),(G235-L235)) * POWER(10, VLOOKUP($D235,'Currency Pairs'!$A:$C,3,FALSE)),0))</f>
        <v/>
      </c>
      <c r="O235" s="99" t="str">
        <f>IF($P235="","",(($P235+$Q235+$R235)/LOOKUP(2,1/($V$3:$V234&lt;&gt;""),$V$3:$V234)))</f>
        <v/>
      </c>
      <c r="P235" s="54"/>
      <c r="Q235" s="54"/>
      <c r="R235" s="54"/>
      <c r="S235" s="42" t="str">
        <f t="shared" si="9"/>
        <v/>
      </c>
      <c r="T235" s="66"/>
      <c r="U235" s="66"/>
      <c r="V235" s="41" t="str">
        <f>IF($P235="","",$P235+$Q235+LOOKUP(2,1/($V$3:$V234&lt;&gt;""),$V$3:$V234))</f>
        <v/>
      </c>
      <c r="W235" s="42"/>
      <c r="X235" s="42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</row>
    <row r="236" spans="1:258" x14ac:dyDescent="0.25">
      <c r="A236" s="26">
        <f>LOOKUP(2,1/($A$3:$A235&lt;&gt;""),$A$3:$A235)+1</f>
        <v>229</v>
      </c>
      <c r="B236" s="27"/>
      <c r="C236" s="44"/>
      <c r="D236" s="28" t="str">
        <f ca="1">IFERROR(IF($E236="","",VLOOKUP($E236,'Currency Pairs'!$B$3:$D$1000,3,FALSE)),"")</f>
        <v/>
      </c>
      <c r="E236" s="43" t="str">
        <f ca="1">IFERROR(IF($D236="","",VLOOKUP($D236,'Currency Pairs'!$A$3:$B$1000,2,FALSE)),"")</f>
        <v/>
      </c>
      <c r="F236" s="44"/>
      <c r="G236" s="43"/>
      <c r="H236" s="43"/>
      <c r="I236" s="43"/>
      <c r="J236" s="45" t="str">
        <f t="shared" si="8"/>
        <v/>
      </c>
      <c r="K236" s="78"/>
      <c r="L236" s="43"/>
      <c r="M236" s="46"/>
      <c r="N236" s="47" t="str">
        <f>IF(OR($G236="",$L236=""),"",ROUND(IF($F236="Long",(L236-G236),(G236-L236)) * POWER(10, VLOOKUP($D236,'Currency Pairs'!$A:$C,3,FALSE)),0))</f>
        <v/>
      </c>
      <c r="O236" s="94" t="str">
        <f>IF($P236="","",(($P236+$Q236+$R236)/LOOKUP(2,1/($V$3:$V235&lt;&gt;""),$V$3:$V235)))</f>
        <v/>
      </c>
      <c r="P236" s="48"/>
      <c r="Q236" s="48"/>
      <c r="R236" s="48"/>
      <c r="S236" s="33" t="str">
        <f t="shared" si="9"/>
        <v/>
      </c>
      <c r="T236" s="65"/>
      <c r="U236" s="65"/>
      <c r="V236" s="32" t="str">
        <f>IF($P236="","",$P236+$Q236+LOOKUP(2,1/($V$3:$V235&lt;&gt;""),$V$3:$V235))</f>
        <v/>
      </c>
      <c r="W236" s="33"/>
      <c r="X236" s="33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</row>
    <row r="237" spans="1:258" x14ac:dyDescent="0.25">
      <c r="A237" s="35">
        <f>LOOKUP(2,1/($A$3:$A236&lt;&gt;""),$A$3:$A236)+1</f>
        <v>230</v>
      </c>
      <c r="B237" s="36"/>
      <c r="C237" s="50"/>
      <c r="D237" s="37" t="str">
        <f ca="1">IFERROR(IF($E237="","",VLOOKUP($E237,'Currency Pairs'!$B$3:$D$1000,3,FALSE)),"")</f>
        <v/>
      </c>
      <c r="E237" s="49" t="str">
        <f ca="1">IFERROR(IF($D237="","",VLOOKUP($D237,'Currency Pairs'!$A$3:$B$1000,2,FALSE)),"")</f>
        <v/>
      </c>
      <c r="F237" s="50"/>
      <c r="G237" s="49"/>
      <c r="H237" s="49"/>
      <c r="I237" s="49"/>
      <c r="J237" s="51" t="str">
        <f t="shared" si="8"/>
        <v/>
      </c>
      <c r="K237" s="79"/>
      <c r="L237" s="49"/>
      <c r="M237" s="52"/>
      <c r="N237" s="53" t="str">
        <f>IF(OR($G237="",$L237=""),"",ROUND(IF($F237="Long",(L237-G237),(G237-L237)) * POWER(10, VLOOKUP($D237,'Currency Pairs'!$A:$C,3,FALSE)),0))</f>
        <v/>
      </c>
      <c r="O237" s="99" t="str">
        <f>IF($P237="","",(($P237+$Q237+$R237)/LOOKUP(2,1/($V$3:$V236&lt;&gt;""),$V$3:$V236)))</f>
        <v/>
      </c>
      <c r="P237" s="54"/>
      <c r="Q237" s="54"/>
      <c r="R237" s="54"/>
      <c r="S237" s="42" t="str">
        <f t="shared" si="9"/>
        <v/>
      </c>
      <c r="T237" s="66"/>
      <c r="U237" s="66"/>
      <c r="V237" s="41" t="str">
        <f>IF($P237="","",$P237+$Q237+LOOKUP(2,1/($V$3:$V236&lt;&gt;""),$V$3:$V236))</f>
        <v/>
      </c>
      <c r="W237" s="42"/>
      <c r="X237" s="42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</row>
    <row r="238" spans="1:258" x14ac:dyDescent="0.25">
      <c r="A238" s="26">
        <f>LOOKUP(2,1/($A$3:$A237&lt;&gt;""),$A$3:$A237)+1</f>
        <v>231</v>
      </c>
      <c r="B238" s="27"/>
      <c r="C238" s="44"/>
      <c r="D238" s="28" t="str">
        <f ca="1">IFERROR(IF($E238="","",VLOOKUP($E238,'Currency Pairs'!$B$3:$D$1000,3,FALSE)),"")</f>
        <v/>
      </c>
      <c r="E238" s="43" t="str">
        <f ca="1">IFERROR(IF($D238="","",VLOOKUP($D238,'Currency Pairs'!$A$3:$B$1000,2,FALSE)),"")</f>
        <v/>
      </c>
      <c r="F238" s="44"/>
      <c r="G238" s="43"/>
      <c r="H238" s="43"/>
      <c r="I238" s="43"/>
      <c r="J238" s="45" t="str">
        <f t="shared" si="8"/>
        <v/>
      </c>
      <c r="K238" s="78"/>
      <c r="L238" s="43"/>
      <c r="M238" s="46"/>
      <c r="N238" s="47" t="str">
        <f>IF(OR($G238="",$L238=""),"",ROUND(IF($F238="Long",(L238-G238),(G238-L238)) * POWER(10, VLOOKUP($D238,'Currency Pairs'!$A:$C,3,FALSE)),0))</f>
        <v/>
      </c>
      <c r="O238" s="94" t="str">
        <f>IF($P238="","",(($P238+$Q238+$R238)/LOOKUP(2,1/($V$3:$V237&lt;&gt;""),$V$3:$V237)))</f>
        <v/>
      </c>
      <c r="P238" s="48"/>
      <c r="Q238" s="48"/>
      <c r="R238" s="48"/>
      <c r="S238" s="33" t="str">
        <f t="shared" si="9"/>
        <v/>
      </c>
      <c r="T238" s="65"/>
      <c r="U238" s="65"/>
      <c r="V238" s="32" t="str">
        <f>IF($P238="","",$P238+$Q238+LOOKUP(2,1/($V$3:$V237&lt;&gt;""),$V$3:$V237))</f>
        <v/>
      </c>
      <c r="W238" s="33"/>
      <c r="X238" s="33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</row>
    <row r="239" spans="1:258" x14ac:dyDescent="0.25">
      <c r="A239" s="35">
        <f>LOOKUP(2,1/($A$3:$A238&lt;&gt;""),$A$3:$A238)+1</f>
        <v>232</v>
      </c>
      <c r="B239" s="36"/>
      <c r="C239" s="50"/>
      <c r="D239" s="37" t="str">
        <f ca="1">IFERROR(IF($E239="","",VLOOKUP($E239,'Currency Pairs'!$B$3:$D$1000,3,FALSE)),"")</f>
        <v/>
      </c>
      <c r="E239" s="49" t="str">
        <f ca="1">IFERROR(IF($D239="","",VLOOKUP($D239,'Currency Pairs'!$A$3:$B$1000,2,FALSE)),"")</f>
        <v/>
      </c>
      <c r="F239" s="50"/>
      <c r="G239" s="49"/>
      <c r="H239" s="49"/>
      <c r="I239" s="49"/>
      <c r="J239" s="51" t="str">
        <f t="shared" si="8"/>
        <v/>
      </c>
      <c r="K239" s="79"/>
      <c r="L239" s="49"/>
      <c r="M239" s="52"/>
      <c r="N239" s="53" t="str">
        <f>IF(OR($G239="",$L239=""),"",ROUND(IF($F239="Long",(L239-G239),(G239-L239)) * POWER(10, VLOOKUP($D239,'Currency Pairs'!$A:$C,3,FALSE)),0))</f>
        <v/>
      </c>
      <c r="O239" s="99" t="str">
        <f>IF($P239="","",(($P239+$Q239+$R239)/LOOKUP(2,1/($V$3:$V238&lt;&gt;""),$V$3:$V238)))</f>
        <v/>
      </c>
      <c r="P239" s="54"/>
      <c r="Q239" s="54"/>
      <c r="R239" s="54"/>
      <c r="S239" s="42" t="str">
        <f t="shared" si="9"/>
        <v/>
      </c>
      <c r="T239" s="66"/>
      <c r="U239" s="66"/>
      <c r="V239" s="41" t="str">
        <f>IF($P239="","",$P239+$Q239+LOOKUP(2,1/($V$3:$V238&lt;&gt;""),$V$3:$V238))</f>
        <v/>
      </c>
      <c r="W239" s="42"/>
      <c r="X239" s="42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</row>
    <row r="240" spans="1:258" x14ac:dyDescent="0.25">
      <c r="A240" s="26">
        <f>LOOKUP(2,1/($A$3:$A239&lt;&gt;""),$A$3:$A239)+1</f>
        <v>233</v>
      </c>
      <c r="B240" s="27"/>
      <c r="C240" s="44"/>
      <c r="D240" s="28" t="str">
        <f ca="1">IFERROR(IF($E240="","",VLOOKUP($E240,'Currency Pairs'!$B$3:$D$1000,3,FALSE)),"")</f>
        <v/>
      </c>
      <c r="E240" s="43" t="str">
        <f ca="1">IFERROR(IF($D240="","",VLOOKUP($D240,'Currency Pairs'!$A$3:$B$1000,2,FALSE)),"")</f>
        <v/>
      </c>
      <c r="F240" s="44"/>
      <c r="G240" s="43"/>
      <c r="H240" s="43"/>
      <c r="I240" s="43"/>
      <c r="J240" s="45" t="str">
        <f t="shared" si="8"/>
        <v/>
      </c>
      <c r="K240" s="78"/>
      <c r="L240" s="43"/>
      <c r="M240" s="46"/>
      <c r="N240" s="47" t="str">
        <f>IF(OR($G240="",$L240=""),"",ROUND(IF($F240="Long",(L240-G240),(G240-L240)) * POWER(10, VLOOKUP($D240,'Currency Pairs'!$A:$C,3,FALSE)),0))</f>
        <v/>
      </c>
      <c r="O240" s="94" t="str">
        <f>IF($P240="","",(($P240+$Q240+$R240)/LOOKUP(2,1/($V$3:$V239&lt;&gt;""),$V$3:$V239)))</f>
        <v/>
      </c>
      <c r="P240" s="48"/>
      <c r="Q240" s="48"/>
      <c r="R240" s="48"/>
      <c r="S240" s="33" t="str">
        <f t="shared" si="9"/>
        <v/>
      </c>
      <c r="T240" s="65"/>
      <c r="U240" s="65"/>
      <c r="V240" s="32" t="str">
        <f>IF($P240="","",$P240+$Q240+LOOKUP(2,1/($V$3:$V239&lt;&gt;""),$V$3:$V239))</f>
        <v/>
      </c>
      <c r="W240" s="33"/>
      <c r="X240" s="33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</row>
    <row r="241" spans="1:258" x14ac:dyDescent="0.25">
      <c r="A241" s="35">
        <f>LOOKUP(2,1/($A$3:$A240&lt;&gt;""),$A$3:$A240)+1</f>
        <v>234</v>
      </c>
      <c r="B241" s="36"/>
      <c r="C241" s="50"/>
      <c r="D241" s="37" t="str">
        <f ca="1">IFERROR(IF($E241="","",VLOOKUP($E241,'Currency Pairs'!$B$3:$D$1000,3,FALSE)),"")</f>
        <v/>
      </c>
      <c r="E241" s="49" t="str">
        <f ca="1">IFERROR(IF($D241="","",VLOOKUP($D241,'Currency Pairs'!$A$3:$B$1000,2,FALSE)),"")</f>
        <v/>
      </c>
      <c r="F241" s="50"/>
      <c r="G241" s="49"/>
      <c r="H241" s="49"/>
      <c r="I241" s="49"/>
      <c r="J241" s="51" t="str">
        <f t="shared" si="8"/>
        <v/>
      </c>
      <c r="K241" s="79"/>
      <c r="L241" s="49"/>
      <c r="M241" s="52"/>
      <c r="N241" s="53" t="str">
        <f>IF(OR($G241="",$L241=""),"",ROUND(IF($F241="Long",(L241-G241),(G241-L241)) * POWER(10, VLOOKUP($D241,'Currency Pairs'!$A:$C,3,FALSE)),0))</f>
        <v/>
      </c>
      <c r="O241" s="99" t="str">
        <f>IF($P241="","",(($P241+$Q241+$R241)/LOOKUP(2,1/($V$3:$V240&lt;&gt;""),$V$3:$V240)))</f>
        <v/>
      </c>
      <c r="P241" s="54"/>
      <c r="Q241" s="54"/>
      <c r="R241" s="54"/>
      <c r="S241" s="42" t="str">
        <f t="shared" si="9"/>
        <v/>
      </c>
      <c r="T241" s="66"/>
      <c r="U241" s="66"/>
      <c r="V241" s="41" t="str">
        <f>IF($P241="","",$P241+$Q241+LOOKUP(2,1/($V$3:$V240&lt;&gt;""),$V$3:$V240))</f>
        <v/>
      </c>
      <c r="W241" s="42"/>
      <c r="X241" s="42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</row>
    <row r="242" spans="1:258" x14ac:dyDescent="0.25">
      <c r="A242" s="26">
        <f>LOOKUP(2,1/($A$3:$A241&lt;&gt;""),$A$3:$A241)+1</f>
        <v>235</v>
      </c>
      <c r="B242" s="27"/>
      <c r="C242" s="44"/>
      <c r="D242" s="28" t="str">
        <f ca="1">IFERROR(IF($E242="","",VLOOKUP($E242,'Currency Pairs'!$B$3:$D$1000,3,FALSE)),"")</f>
        <v/>
      </c>
      <c r="E242" s="43" t="str">
        <f ca="1">IFERROR(IF($D242="","",VLOOKUP($D242,'Currency Pairs'!$A$3:$B$1000,2,FALSE)),"")</f>
        <v/>
      </c>
      <c r="F242" s="44"/>
      <c r="G242" s="43"/>
      <c r="H242" s="43"/>
      <c r="I242" s="43"/>
      <c r="J242" s="45" t="str">
        <f t="shared" si="8"/>
        <v/>
      </c>
      <c r="K242" s="78"/>
      <c r="L242" s="43"/>
      <c r="M242" s="46"/>
      <c r="N242" s="47" t="str">
        <f>IF(OR($G242="",$L242=""),"",ROUND(IF($F242="Long",(L242-G242),(G242-L242)) * POWER(10, VLOOKUP($D242,'Currency Pairs'!$A:$C,3,FALSE)),0))</f>
        <v/>
      </c>
      <c r="O242" s="94" t="str">
        <f>IF($P242="","",(($P242+$Q242+$R242)/LOOKUP(2,1/($V$3:$V241&lt;&gt;""),$V$3:$V241)))</f>
        <v/>
      </c>
      <c r="P242" s="48"/>
      <c r="Q242" s="48"/>
      <c r="R242" s="48"/>
      <c r="S242" s="33" t="str">
        <f t="shared" si="9"/>
        <v/>
      </c>
      <c r="T242" s="65"/>
      <c r="U242" s="65"/>
      <c r="V242" s="32" t="str">
        <f>IF($P242="","",$P242+$Q242+LOOKUP(2,1/($V$3:$V241&lt;&gt;""),$V$3:$V241))</f>
        <v/>
      </c>
      <c r="W242" s="33"/>
      <c r="X242" s="33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</row>
    <row r="243" spans="1:258" x14ac:dyDescent="0.25">
      <c r="A243" s="35">
        <f>LOOKUP(2,1/($A$3:$A242&lt;&gt;""),$A$3:$A242)+1</f>
        <v>236</v>
      </c>
      <c r="B243" s="36"/>
      <c r="C243" s="50"/>
      <c r="D243" s="37" t="str">
        <f ca="1">IFERROR(IF($E243="","",VLOOKUP($E243,'Currency Pairs'!$B$3:$D$1000,3,FALSE)),"")</f>
        <v/>
      </c>
      <c r="E243" s="49" t="str">
        <f ca="1">IFERROR(IF($D243="","",VLOOKUP($D243,'Currency Pairs'!$A$3:$B$1000,2,FALSE)),"")</f>
        <v/>
      </c>
      <c r="F243" s="50"/>
      <c r="G243" s="49"/>
      <c r="H243" s="49"/>
      <c r="I243" s="49"/>
      <c r="J243" s="51" t="str">
        <f t="shared" si="8"/>
        <v/>
      </c>
      <c r="K243" s="79"/>
      <c r="L243" s="49"/>
      <c r="M243" s="52"/>
      <c r="N243" s="53" t="str">
        <f>IF(OR($G243="",$L243=""),"",ROUND(IF($F243="Long",(L243-G243),(G243-L243)) * POWER(10, VLOOKUP($D243,'Currency Pairs'!$A:$C,3,FALSE)),0))</f>
        <v/>
      </c>
      <c r="O243" s="99" t="str">
        <f>IF($P243="","",(($P243+$Q243+$R243)/LOOKUP(2,1/($V$3:$V242&lt;&gt;""),$V$3:$V242)))</f>
        <v/>
      </c>
      <c r="P243" s="54"/>
      <c r="Q243" s="54"/>
      <c r="R243" s="54"/>
      <c r="S243" s="42" t="str">
        <f t="shared" si="9"/>
        <v/>
      </c>
      <c r="T243" s="66"/>
      <c r="U243" s="66"/>
      <c r="V243" s="41" t="str">
        <f>IF($P243="","",$P243+$Q243+LOOKUP(2,1/($V$3:$V242&lt;&gt;""),$V$3:$V242))</f>
        <v/>
      </c>
      <c r="W243" s="42"/>
      <c r="X243" s="42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</row>
    <row r="244" spans="1:258" x14ac:dyDescent="0.25">
      <c r="A244" s="26">
        <f>LOOKUP(2,1/($A$3:$A243&lt;&gt;""),$A$3:$A243)+1</f>
        <v>237</v>
      </c>
      <c r="B244" s="27"/>
      <c r="C244" s="44"/>
      <c r="D244" s="28" t="str">
        <f ca="1">IFERROR(IF($E244="","",VLOOKUP($E244,'Currency Pairs'!$B$3:$D$1000,3,FALSE)),"")</f>
        <v/>
      </c>
      <c r="E244" s="43" t="str">
        <f ca="1">IFERROR(IF($D244="","",VLOOKUP($D244,'Currency Pairs'!$A$3:$B$1000,2,FALSE)),"")</f>
        <v/>
      </c>
      <c r="F244" s="44"/>
      <c r="G244" s="43"/>
      <c r="H244" s="43"/>
      <c r="I244" s="43"/>
      <c r="J244" s="45" t="str">
        <f t="shared" si="8"/>
        <v/>
      </c>
      <c r="K244" s="78"/>
      <c r="L244" s="43"/>
      <c r="M244" s="46"/>
      <c r="N244" s="47" t="str">
        <f>IF(OR($G244="",$L244=""),"",ROUND(IF($F244="Long",(L244-G244),(G244-L244)) * POWER(10, VLOOKUP($D244,'Currency Pairs'!$A:$C,3,FALSE)),0))</f>
        <v/>
      </c>
      <c r="O244" s="94" t="str">
        <f>IF($P244="","",(($P244+$Q244+$R244)/LOOKUP(2,1/($V$3:$V243&lt;&gt;""),$V$3:$V243)))</f>
        <v/>
      </c>
      <c r="P244" s="48"/>
      <c r="Q244" s="48"/>
      <c r="R244" s="48"/>
      <c r="S244" s="33" t="str">
        <f t="shared" si="9"/>
        <v/>
      </c>
      <c r="T244" s="65"/>
      <c r="U244" s="65"/>
      <c r="V244" s="32" t="str">
        <f>IF($P244="","",$P244+$Q244+LOOKUP(2,1/($V$3:$V243&lt;&gt;""),$V$3:$V243))</f>
        <v/>
      </c>
      <c r="W244" s="33"/>
      <c r="X244" s="33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</row>
    <row r="245" spans="1:258" x14ac:dyDescent="0.25">
      <c r="A245" s="35">
        <f>LOOKUP(2,1/($A$3:$A244&lt;&gt;""),$A$3:$A244)+1</f>
        <v>238</v>
      </c>
      <c r="B245" s="36"/>
      <c r="C245" s="50"/>
      <c r="D245" s="37" t="str">
        <f ca="1">IFERROR(IF($E245="","",VLOOKUP($E245,'Currency Pairs'!$B$3:$D$1000,3,FALSE)),"")</f>
        <v/>
      </c>
      <c r="E245" s="49" t="str">
        <f ca="1">IFERROR(IF($D245="","",VLOOKUP($D245,'Currency Pairs'!$A$3:$B$1000,2,FALSE)),"")</f>
        <v/>
      </c>
      <c r="F245" s="50"/>
      <c r="G245" s="49"/>
      <c r="H245" s="49"/>
      <c r="I245" s="49"/>
      <c r="J245" s="51" t="str">
        <f t="shared" si="8"/>
        <v/>
      </c>
      <c r="K245" s="79"/>
      <c r="L245" s="49"/>
      <c r="M245" s="52"/>
      <c r="N245" s="53" t="str">
        <f>IF(OR($G245="",$L245=""),"",ROUND(IF($F245="Long",(L245-G245),(G245-L245)) * POWER(10, VLOOKUP($D245,'Currency Pairs'!$A:$C,3,FALSE)),0))</f>
        <v/>
      </c>
      <c r="O245" s="99" t="str">
        <f>IF($P245="","",(($P245+$Q245+$R245)/LOOKUP(2,1/($V$3:$V244&lt;&gt;""),$V$3:$V244)))</f>
        <v/>
      </c>
      <c r="P245" s="54"/>
      <c r="Q245" s="54"/>
      <c r="R245" s="54"/>
      <c r="S245" s="42" t="str">
        <f t="shared" si="9"/>
        <v/>
      </c>
      <c r="T245" s="66"/>
      <c r="U245" s="66"/>
      <c r="V245" s="41" t="str">
        <f>IF($P245="","",$P245+$Q245+LOOKUP(2,1/($V$3:$V244&lt;&gt;""),$V$3:$V244))</f>
        <v/>
      </c>
      <c r="W245" s="42"/>
      <c r="X245" s="42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</row>
    <row r="246" spans="1:258" x14ac:dyDescent="0.25">
      <c r="A246" s="26">
        <f>LOOKUP(2,1/($A$3:$A245&lt;&gt;""),$A$3:$A245)+1</f>
        <v>239</v>
      </c>
      <c r="B246" s="27"/>
      <c r="C246" s="44"/>
      <c r="D246" s="28" t="str">
        <f ca="1">IFERROR(IF($E246="","",VLOOKUP($E246,'Currency Pairs'!$B$3:$D$1000,3,FALSE)),"")</f>
        <v/>
      </c>
      <c r="E246" s="43" t="str">
        <f ca="1">IFERROR(IF($D246="","",VLOOKUP($D246,'Currency Pairs'!$A$3:$B$1000,2,FALSE)),"")</f>
        <v/>
      </c>
      <c r="F246" s="44"/>
      <c r="G246" s="43"/>
      <c r="H246" s="43"/>
      <c r="I246" s="43"/>
      <c r="J246" s="45" t="str">
        <f t="shared" si="8"/>
        <v/>
      </c>
      <c r="K246" s="78"/>
      <c r="L246" s="43"/>
      <c r="M246" s="46"/>
      <c r="N246" s="47" t="str">
        <f>IF(OR($G246="",$L246=""),"",ROUND(IF($F246="Long",(L246-G246),(G246-L246)) * POWER(10, VLOOKUP($D246,'Currency Pairs'!$A:$C,3,FALSE)),0))</f>
        <v/>
      </c>
      <c r="O246" s="94" t="str">
        <f>IF($P246="","",(($P246+$Q246+$R246)/LOOKUP(2,1/($V$3:$V245&lt;&gt;""),$V$3:$V245)))</f>
        <v/>
      </c>
      <c r="P246" s="48"/>
      <c r="Q246" s="48"/>
      <c r="R246" s="48"/>
      <c r="S246" s="33" t="str">
        <f t="shared" si="9"/>
        <v/>
      </c>
      <c r="T246" s="65"/>
      <c r="U246" s="65"/>
      <c r="V246" s="32" t="str">
        <f>IF($P246="","",$P246+$Q246+LOOKUP(2,1/($V$3:$V245&lt;&gt;""),$V$3:$V245))</f>
        <v/>
      </c>
      <c r="W246" s="33"/>
      <c r="X246" s="33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</row>
    <row r="247" spans="1:258" x14ac:dyDescent="0.25">
      <c r="A247" s="35">
        <f>LOOKUP(2,1/($A$3:$A246&lt;&gt;""),$A$3:$A246)+1</f>
        <v>240</v>
      </c>
      <c r="B247" s="36"/>
      <c r="C247" s="50"/>
      <c r="D247" s="37" t="str">
        <f ca="1">IFERROR(IF($E247="","",VLOOKUP($E247,'Currency Pairs'!$B$3:$D$1000,3,FALSE)),"")</f>
        <v/>
      </c>
      <c r="E247" s="49" t="str">
        <f ca="1">IFERROR(IF($D247="","",VLOOKUP($D247,'Currency Pairs'!$A$3:$B$1000,2,FALSE)),"")</f>
        <v/>
      </c>
      <c r="F247" s="50"/>
      <c r="G247" s="49"/>
      <c r="H247" s="49"/>
      <c r="I247" s="49"/>
      <c r="J247" s="51" t="str">
        <f t="shared" si="8"/>
        <v/>
      </c>
      <c r="K247" s="79"/>
      <c r="L247" s="49"/>
      <c r="M247" s="52"/>
      <c r="N247" s="53" t="str">
        <f>IF(OR($G247="",$L247=""),"",ROUND(IF($F247="Long",(L247-G247),(G247-L247)) * POWER(10, VLOOKUP($D247,'Currency Pairs'!$A:$C,3,FALSE)),0))</f>
        <v/>
      </c>
      <c r="O247" s="99" t="str">
        <f>IF($P247="","",(($P247+$Q247+$R247)/LOOKUP(2,1/($V$3:$V246&lt;&gt;""),$V$3:$V246)))</f>
        <v/>
      </c>
      <c r="P247" s="54"/>
      <c r="Q247" s="54"/>
      <c r="R247" s="54"/>
      <c r="S247" s="42" t="str">
        <f t="shared" si="9"/>
        <v/>
      </c>
      <c r="T247" s="66"/>
      <c r="U247" s="66"/>
      <c r="V247" s="41" t="str">
        <f>IF($P247="","",$P247+$Q247+LOOKUP(2,1/($V$3:$V246&lt;&gt;""),$V$3:$V246))</f>
        <v/>
      </c>
      <c r="W247" s="42"/>
      <c r="X247" s="42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</row>
    <row r="248" spans="1:258" x14ac:dyDescent="0.25">
      <c r="A248" s="26">
        <f>LOOKUP(2,1/($A$3:$A247&lt;&gt;""),$A$3:$A247)+1</f>
        <v>241</v>
      </c>
      <c r="B248" s="27"/>
      <c r="C248" s="44"/>
      <c r="D248" s="28" t="str">
        <f ca="1">IFERROR(IF($E248="","",VLOOKUP($E248,'Currency Pairs'!$B$3:$D$1000,3,FALSE)),"")</f>
        <v/>
      </c>
      <c r="E248" s="43" t="str">
        <f ca="1">IFERROR(IF($D248="","",VLOOKUP($D248,'Currency Pairs'!$A$3:$B$1000,2,FALSE)),"")</f>
        <v/>
      </c>
      <c r="F248" s="44"/>
      <c r="G248" s="43"/>
      <c r="H248" s="43"/>
      <c r="I248" s="43"/>
      <c r="J248" s="45" t="str">
        <f t="shared" si="8"/>
        <v/>
      </c>
      <c r="K248" s="78"/>
      <c r="L248" s="43"/>
      <c r="M248" s="46"/>
      <c r="N248" s="47" t="str">
        <f>IF(OR($G248="",$L248=""),"",ROUND(IF($F248="Long",(L248-G248),(G248-L248)) * POWER(10, VLOOKUP($D248,'Currency Pairs'!$A:$C,3,FALSE)),0))</f>
        <v/>
      </c>
      <c r="O248" s="94" t="str">
        <f>IF($P248="","",(($P248+$Q248+$R248)/LOOKUP(2,1/($V$3:$V247&lt;&gt;""),$V$3:$V247)))</f>
        <v/>
      </c>
      <c r="P248" s="48"/>
      <c r="Q248" s="48"/>
      <c r="R248" s="48"/>
      <c r="S248" s="33" t="str">
        <f t="shared" si="9"/>
        <v/>
      </c>
      <c r="T248" s="65"/>
      <c r="U248" s="65"/>
      <c r="V248" s="32" t="str">
        <f>IF($P248="","",$P248+$Q248+LOOKUP(2,1/($V$3:$V247&lt;&gt;""),$V$3:$V247))</f>
        <v/>
      </c>
      <c r="W248" s="33"/>
      <c r="X248" s="33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</row>
    <row r="249" spans="1:258" x14ac:dyDescent="0.25">
      <c r="A249" s="35">
        <f>LOOKUP(2,1/($A$3:$A248&lt;&gt;""),$A$3:$A248)+1</f>
        <v>242</v>
      </c>
      <c r="B249" s="36"/>
      <c r="C249" s="50"/>
      <c r="D249" s="37" t="str">
        <f ca="1">IFERROR(IF($E249="","",VLOOKUP($E249,'Currency Pairs'!$B$3:$D$1000,3,FALSE)),"")</f>
        <v/>
      </c>
      <c r="E249" s="49" t="str">
        <f ca="1">IFERROR(IF($D249="","",VLOOKUP($D249,'Currency Pairs'!$A$3:$B$1000,2,FALSE)),"")</f>
        <v/>
      </c>
      <c r="F249" s="50"/>
      <c r="G249" s="49"/>
      <c r="H249" s="49"/>
      <c r="I249" s="49"/>
      <c r="J249" s="51" t="str">
        <f t="shared" si="8"/>
        <v/>
      </c>
      <c r="K249" s="79"/>
      <c r="L249" s="49"/>
      <c r="M249" s="52"/>
      <c r="N249" s="53" t="str">
        <f>IF(OR($G249="",$L249=""),"",ROUND(IF($F249="Long",(L249-G249),(G249-L249)) * POWER(10, VLOOKUP($D249,'Currency Pairs'!$A:$C,3,FALSE)),0))</f>
        <v/>
      </c>
      <c r="O249" s="99" t="str">
        <f>IF($P249="","",(($P249+$Q249+$R249)/LOOKUP(2,1/($V$3:$V248&lt;&gt;""),$V$3:$V248)))</f>
        <v/>
      </c>
      <c r="P249" s="54"/>
      <c r="Q249" s="54"/>
      <c r="R249" s="54"/>
      <c r="S249" s="42" t="str">
        <f t="shared" si="9"/>
        <v/>
      </c>
      <c r="T249" s="66"/>
      <c r="U249" s="66"/>
      <c r="V249" s="41" t="str">
        <f>IF($P249="","",$P249+$Q249+LOOKUP(2,1/($V$3:$V248&lt;&gt;""),$V$3:$V248))</f>
        <v/>
      </c>
      <c r="W249" s="42"/>
      <c r="X249" s="42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</row>
    <row r="250" spans="1:258" x14ac:dyDescent="0.25">
      <c r="A250" s="26">
        <f>LOOKUP(2,1/($A$3:$A249&lt;&gt;""),$A$3:$A249)+1</f>
        <v>243</v>
      </c>
      <c r="B250" s="27"/>
      <c r="C250" s="44"/>
      <c r="D250" s="28" t="str">
        <f ca="1">IFERROR(IF($E250="","",VLOOKUP($E250,'Currency Pairs'!$B$3:$D$1000,3,FALSE)),"")</f>
        <v/>
      </c>
      <c r="E250" s="43" t="str">
        <f ca="1">IFERROR(IF($D250="","",VLOOKUP($D250,'Currency Pairs'!$A$3:$B$1000,2,FALSE)),"")</f>
        <v/>
      </c>
      <c r="F250" s="44"/>
      <c r="G250" s="43"/>
      <c r="H250" s="43"/>
      <c r="I250" s="43"/>
      <c r="J250" s="45" t="str">
        <f t="shared" si="8"/>
        <v/>
      </c>
      <c r="K250" s="78"/>
      <c r="L250" s="43"/>
      <c r="M250" s="46"/>
      <c r="N250" s="47" t="str">
        <f>IF(OR($G250="",$L250=""),"",ROUND(IF($F250="Long",(L250-G250),(G250-L250)) * POWER(10, VLOOKUP($D250,'Currency Pairs'!$A:$C,3,FALSE)),0))</f>
        <v/>
      </c>
      <c r="O250" s="94" t="str">
        <f>IF($P250="","",(($P250+$Q250+$R250)/LOOKUP(2,1/($V$3:$V249&lt;&gt;""),$V$3:$V249)))</f>
        <v/>
      </c>
      <c r="P250" s="48"/>
      <c r="Q250" s="48"/>
      <c r="R250" s="48"/>
      <c r="S250" s="33" t="str">
        <f t="shared" si="9"/>
        <v/>
      </c>
      <c r="T250" s="65"/>
      <c r="U250" s="65"/>
      <c r="V250" s="32" t="str">
        <f>IF($P250="","",$P250+$Q250+LOOKUP(2,1/($V$3:$V249&lt;&gt;""),$V$3:$V249))</f>
        <v/>
      </c>
      <c r="W250" s="33"/>
      <c r="X250" s="33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</row>
    <row r="251" spans="1:258" x14ac:dyDescent="0.25">
      <c r="A251" s="35">
        <f>LOOKUP(2,1/($A$3:$A250&lt;&gt;""),$A$3:$A250)+1</f>
        <v>244</v>
      </c>
      <c r="B251" s="36"/>
      <c r="C251" s="50"/>
      <c r="D251" s="37" t="str">
        <f ca="1">IFERROR(IF($E251="","",VLOOKUP($E251,'Currency Pairs'!$B$3:$D$1000,3,FALSE)),"")</f>
        <v/>
      </c>
      <c r="E251" s="49" t="str">
        <f ca="1">IFERROR(IF($D251="","",VLOOKUP($D251,'Currency Pairs'!$A$3:$B$1000,2,FALSE)),"")</f>
        <v/>
      </c>
      <c r="F251" s="50"/>
      <c r="G251" s="49"/>
      <c r="H251" s="49"/>
      <c r="I251" s="49"/>
      <c r="J251" s="51" t="str">
        <f t="shared" si="8"/>
        <v/>
      </c>
      <c r="K251" s="79"/>
      <c r="L251" s="49"/>
      <c r="M251" s="52"/>
      <c r="N251" s="53" t="str">
        <f>IF(OR($G251="",$L251=""),"",ROUND(IF($F251="Long",(L251-G251),(G251-L251)) * POWER(10, VLOOKUP($D251,'Currency Pairs'!$A:$C,3,FALSE)),0))</f>
        <v/>
      </c>
      <c r="O251" s="99" t="str">
        <f>IF($P251="","",(($P251+$Q251+$R251)/LOOKUP(2,1/($V$3:$V250&lt;&gt;""),$V$3:$V250)))</f>
        <v/>
      </c>
      <c r="P251" s="54"/>
      <c r="Q251" s="54"/>
      <c r="R251" s="54"/>
      <c r="S251" s="42" t="str">
        <f t="shared" si="9"/>
        <v/>
      </c>
      <c r="T251" s="66"/>
      <c r="U251" s="66"/>
      <c r="V251" s="41" t="str">
        <f>IF($P251="","",$P251+$Q251+LOOKUP(2,1/($V$3:$V250&lt;&gt;""),$V$3:$V250))</f>
        <v/>
      </c>
      <c r="W251" s="42"/>
      <c r="X251" s="42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</row>
    <row r="252" spans="1:258" x14ac:dyDescent="0.25">
      <c r="A252" s="26">
        <f>LOOKUP(2,1/($A$3:$A251&lt;&gt;""),$A$3:$A251)+1</f>
        <v>245</v>
      </c>
      <c r="B252" s="27"/>
      <c r="C252" s="44"/>
      <c r="D252" s="28" t="str">
        <f ca="1">IFERROR(IF($E252="","",VLOOKUP($E252,'Currency Pairs'!$B$3:$D$1000,3,FALSE)),"")</f>
        <v/>
      </c>
      <c r="E252" s="43" t="str">
        <f ca="1">IFERROR(IF($D252="","",VLOOKUP($D252,'Currency Pairs'!$A$3:$B$1000,2,FALSE)),"")</f>
        <v/>
      </c>
      <c r="F252" s="44"/>
      <c r="G252" s="43"/>
      <c r="H252" s="43"/>
      <c r="I252" s="43"/>
      <c r="J252" s="45" t="str">
        <f t="shared" si="8"/>
        <v/>
      </c>
      <c r="K252" s="78"/>
      <c r="L252" s="43"/>
      <c r="M252" s="46"/>
      <c r="N252" s="47" t="str">
        <f>IF(OR($G252="",$L252=""),"",ROUND(IF($F252="Long",(L252-G252),(G252-L252)) * POWER(10, VLOOKUP($D252,'Currency Pairs'!$A:$C,3,FALSE)),0))</f>
        <v/>
      </c>
      <c r="O252" s="94" t="str">
        <f>IF($P252="","",(($P252+$Q252+$R252)/LOOKUP(2,1/($V$3:$V251&lt;&gt;""),$V$3:$V251)))</f>
        <v/>
      </c>
      <c r="P252" s="48"/>
      <c r="Q252" s="48"/>
      <c r="R252" s="48"/>
      <c r="S252" s="33" t="str">
        <f t="shared" si="9"/>
        <v/>
      </c>
      <c r="T252" s="65"/>
      <c r="U252" s="65"/>
      <c r="V252" s="32" t="str">
        <f>IF($P252="","",$P252+$Q252+LOOKUP(2,1/($V$3:$V251&lt;&gt;""),$V$3:$V251))</f>
        <v/>
      </c>
      <c r="W252" s="33"/>
      <c r="X252" s="33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</row>
    <row r="253" spans="1:258" x14ac:dyDescent="0.25">
      <c r="A253" s="35">
        <f>LOOKUP(2,1/($A$3:$A252&lt;&gt;""),$A$3:$A252)+1</f>
        <v>246</v>
      </c>
      <c r="B253" s="36"/>
      <c r="C253" s="50"/>
      <c r="D253" s="37" t="str">
        <f ca="1">IFERROR(IF($E253="","",VLOOKUP($E253,'Currency Pairs'!$B$3:$D$1000,3,FALSE)),"")</f>
        <v/>
      </c>
      <c r="E253" s="49" t="str">
        <f ca="1">IFERROR(IF($D253="","",VLOOKUP($D253,'Currency Pairs'!$A$3:$B$1000,2,FALSE)),"")</f>
        <v/>
      </c>
      <c r="F253" s="50"/>
      <c r="G253" s="49"/>
      <c r="H253" s="49"/>
      <c r="I253" s="49"/>
      <c r="J253" s="51" t="str">
        <f t="shared" si="8"/>
        <v/>
      </c>
      <c r="K253" s="79"/>
      <c r="L253" s="49"/>
      <c r="M253" s="52"/>
      <c r="N253" s="53" t="str">
        <f>IF(OR($G253="",$L253=""),"",ROUND(IF($F253="Long",(L253-G253),(G253-L253)) * POWER(10, VLOOKUP($D253,'Currency Pairs'!$A:$C,3,FALSE)),0))</f>
        <v/>
      </c>
      <c r="O253" s="99" t="str">
        <f>IF($P253="","",(($P253+$Q253+$R253)/LOOKUP(2,1/($V$3:$V252&lt;&gt;""),$V$3:$V252)))</f>
        <v/>
      </c>
      <c r="P253" s="54"/>
      <c r="Q253" s="54"/>
      <c r="R253" s="54"/>
      <c r="S253" s="42" t="str">
        <f t="shared" si="9"/>
        <v/>
      </c>
      <c r="T253" s="66"/>
      <c r="U253" s="66"/>
      <c r="V253" s="41" t="str">
        <f>IF($P253="","",$P253+$Q253+LOOKUP(2,1/($V$3:$V252&lt;&gt;""),$V$3:$V252))</f>
        <v/>
      </c>
      <c r="W253" s="42"/>
      <c r="X253" s="42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</row>
    <row r="254" spans="1:258" x14ac:dyDescent="0.25">
      <c r="A254" s="26">
        <f>LOOKUP(2,1/($A$3:$A253&lt;&gt;""),$A$3:$A253)+1</f>
        <v>247</v>
      </c>
      <c r="B254" s="27"/>
      <c r="C254" s="44"/>
      <c r="D254" s="28" t="str">
        <f ca="1">IFERROR(IF($E254="","",VLOOKUP($E254,'Currency Pairs'!$B$3:$D$1000,3,FALSE)),"")</f>
        <v/>
      </c>
      <c r="E254" s="43" t="str">
        <f ca="1">IFERROR(IF($D254="","",VLOOKUP($D254,'Currency Pairs'!$A$3:$B$1000,2,FALSE)),"")</f>
        <v/>
      </c>
      <c r="F254" s="44"/>
      <c r="G254" s="43"/>
      <c r="H254" s="43"/>
      <c r="I254" s="43"/>
      <c r="J254" s="45" t="str">
        <f t="shared" si="8"/>
        <v/>
      </c>
      <c r="K254" s="78"/>
      <c r="L254" s="43"/>
      <c r="M254" s="46"/>
      <c r="N254" s="47" t="str">
        <f>IF(OR($G254="",$L254=""),"",ROUND(IF($F254="Long",(L254-G254),(G254-L254)) * POWER(10, VLOOKUP($D254,'Currency Pairs'!$A:$C,3,FALSE)),0))</f>
        <v/>
      </c>
      <c r="O254" s="94" t="str">
        <f>IF($P254="","",(($P254+$Q254+$R254)/LOOKUP(2,1/($V$3:$V253&lt;&gt;""),$V$3:$V253)))</f>
        <v/>
      </c>
      <c r="P254" s="48"/>
      <c r="Q254" s="48"/>
      <c r="R254" s="48"/>
      <c r="S254" s="33" t="str">
        <f t="shared" si="9"/>
        <v/>
      </c>
      <c r="T254" s="65"/>
      <c r="U254" s="65"/>
      <c r="V254" s="32" t="str">
        <f>IF($P254="","",$P254+$Q254+LOOKUP(2,1/($V$3:$V253&lt;&gt;""),$V$3:$V253))</f>
        <v/>
      </c>
      <c r="W254" s="33"/>
      <c r="X254" s="33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</row>
    <row r="255" spans="1:258" x14ac:dyDescent="0.25">
      <c r="A255" s="35">
        <f>LOOKUP(2,1/($A$3:$A254&lt;&gt;""),$A$3:$A254)+1</f>
        <v>248</v>
      </c>
      <c r="B255" s="36"/>
      <c r="C255" s="50"/>
      <c r="D255" s="37" t="str">
        <f ca="1">IFERROR(IF($E255="","",VLOOKUP($E255,'Currency Pairs'!$B$3:$D$1000,3,FALSE)),"")</f>
        <v/>
      </c>
      <c r="E255" s="49" t="str">
        <f ca="1">IFERROR(IF($D255="","",VLOOKUP($D255,'Currency Pairs'!$A$3:$B$1000,2,FALSE)),"")</f>
        <v/>
      </c>
      <c r="F255" s="50"/>
      <c r="G255" s="49"/>
      <c r="H255" s="49"/>
      <c r="I255" s="49"/>
      <c r="J255" s="51" t="str">
        <f t="shared" si="8"/>
        <v/>
      </c>
      <c r="K255" s="79"/>
      <c r="L255" s="49"/>
      <c r="M255" s="52"/>
      <c r="N255" s="53" t="str">
        <f>IF(OR($G255="",$L255=""),"",ROUND(IF($F255="Long",(L255-G255),(G255-L255)) * POWER(10, VLOOKUP($D255,'Currency Pairs'!$A:$C,3,FALSE)),0))</f>
        <v/>
      </c>
      <c r="O255" s="99" t="str">
        <f>IF($P255="","",(($P255+$Q255+$R255)/LOOKUP(2,1/($V$3:$V254&lt;&gt;""),$V$3:$V254)))</f>
        <v/>
      </c>
      <c r="P255" s="54"/>
      <c r="Q255" s="54"/>
      <c r="R255" s="54"/>
      <c r="S255" s="42" t="str">
        <f t="shared" si="9"/>
        <v/>
      </c>
      <c r="T255" s="66"/>
      <c r="U255" s="66"/>
      <c r="V255" s="41" t="str">
        <f>IF($P255="","",$P255+$Q255+LOOKUP(2,1/($V$3:$V254&lt;&gt;""),$V$3:$V254))</f>
        <v/>
      </c>
      <c r="W255" s="42"/>
      <c r="X255" s="42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</row>
    <row r="256" spans="1:258" x14ac:dyDescent="0.25">
      <c r="A256" s="26">
        <f>LOOKUP(2,1/($A$3:$A255&lt;&gt;""),$A$3:$A255)+1</f>
        <v>249</v>
      </c>
      <c r="B256" s="27"/>
      <c r="C256" s="44"/>
      <c r="D256" s="28" t="str">
        <f ca="1">IFERROR(IF($E256="","",VLOOKUP($E256,'Currency Pairs'!$B$3:$D$1000,3,FALSE)),"")</f>
        <v/>
      </c>
      <c r="E256" s="43" t="str">
        <f ca="1">IFERROR(IF($D256="","",VLOOKUP($D256,'Currency Pairs'!$A$3:$B$1000,2,FALSE)),"")</f>
        <v/>
      </c>
      <c r="F256" s="44"/>
      <c r="G256" s="43"/>
      <c r="H256" s="43"/>
      <c r="I256" s="43"/>
      <c r="J256" s="45" t="str">
        <f t="shared" si="8"/>
        <v/>
      </c>
      <c r="K256" s="78"/>
      <c r="L256" s="43"/>
      <c r="M256" s="46"/>
      <c r="N256" s="47" t="str">
        <f>IF(OR($G256="",$L256=""),"",ROUND(IF($F256="Long",(L256-G256),(G256-L256)) * POWER(10, VLOOKUP($D256,'Currency Pairs'!$A:$C,3,FALSE)),0))</f>
        <v/>
      </c>
      <c r="O256" s="94" t="str">
        <f>IF($P256="","",(($P256+$Q256+$R256)/LOOKUP(2,1/($V$3:$V255&lt;&gt;""),$V$3:$V255)))</f>
        <v/>
      </c>
      <c r="P256" s="48"/>
      <c r="Q256" s="48"/>
      <c r="R256" s="48"/>
      <c r="S256" s="33" t="str">
        <f t="shared" si="9"/>
        <v/>
      </c>
      <c r="T256" s="65"/>
      <c r="U256" s="65"/>
      <c r="V256" s="32" t="str">
        <f>IF($P256="","",$P256+$Q256+LOOKUP(2,1/($V$3:$V255&lt;&gt;""),$V$3:$V255))</f>
        <v/>
      </c>
      <c r="W256" s="33"/>
      <c r="X256" s="33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</row>
    <row r="257" spans="1:258" x14ac:dyDescent="0.25">
      <c r="A257" s="35">
        <f>LOOKUP(2,1/($A$3:$A256&lt;&gt;""),$A$3:$A256)+1</f>
        <v>250</v>
      </c>
      <c r="B257" s="36"/>
      <c r="C257" s="50"/>
      <c r="D257" s="37" t="str">
        <f ca="1">IFERROR(IF($E257="","",VLOOKUP($E257,'Currency Pairs'!$B$3:$D$1000,3,FALSE)),"")</f>
        <v/>
      </c>
      <c r="E257" s="49" t="str">
        <f ca="1">IFERROR(IF($D257="","",VLOOKUP($D257,'Currency Pairs'!$A$3:$B$1000,2,FALSE)),"")</f>
        <v/>
      </c>
      <c r="F257" s="50"/>
      <c r="G257" s="49"/>
      <c r="H257" s="49"/>
      <c r="I257" s="49"/>
      <c r="J257" s="51" t="str">
        <f t="shared" si="8"/>
        <v/>
      </c>
      <c r="K257" s="79"/>
      <c r="L257" s="49"/>
      <c r="M257" s="52"/>
      <c r="N257" s="53" t="str">
        <f>IF(OR($G257="",$L257=""),"",ROUND(IF($F257="Long",(L257-G257),(G257-L257)) * POWER(10, VLOOKUP($D257,'Currency Pairs'!$A:$C,3,FALSE)),0))</f>
        <v/>
      </c>
      <c r="O257" s="99" t="str">
        <f>IF($P257="","",(($P257+$Q257+$R257)/LOOKUP(2,1/($V$3:$V256&lt;&gt;""),$V$3:$V256)))</f>
        <v/>
      </c>
      <c r="P257" s="54"/>
      <c r="Q257" s="54"/>
      <c r="R257" s="54"/>
      <c r="S257" s="42" t="str">
        <f t="shared" si="9"/>
        <v/>
      </c>
      <c r="T257" s="66"/>
      <c r="U257" s="66"/>
      <c r="V257" s="41" t="str">
        <f>IF($P257="","",$P257+$Q257+LOOKUP(2,1/($V$3:$V256&lt;&gt;""),$V$3:$V256))</f>
        <v/>
      </c>
      <c r="W257" s="42"/>
      <c r="X257" s="42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</row>
    <row r="258" spans="1:258" x14ac:dyDescent="0.25">
      <c r="A258" s="26">
        <f>LOOKUP(2,1/($A$3:$A257&lt;&gt;""),$A$3:$A257)+1</f>
        <v>251</v>
      </c>
      <c r="B258" s="27"/>
      <c r="C258" s="44"/>
      <c r="D258" s="28" t="str">
        <f ca="1">IFERROR(IF($E258="","",VLOOKUP($E258,'Currency Pairs'!$B$3:$D$1000,3,FALSE)),"")</f>
        <v/>
      </c>
      <c r="E258" s="43" t="str">
        <f ca="1">IFERROR(IF($D258="","",VLOOKUP($D258,'Currency Pairs'!$A$3:$B$1000,2,FALSE)),"")</f>
        <v/>
      </c>
      <c r="F258" s="44"/>
      <c r="G258" s="43"/>
      <c r="H258" s="43"/>
      <c r="I258" s="43"/>
      <c r="J258" s="45" t="str">
        <f t="shared" si="8"/>
        <v/>
      </c>
      <c r="K258" s="78"/>
      <c r="L258" s="43"/>
      <c r="M258" s="46"/>
      <c r="N258" s="47" t="str">
        <f>IF(OR($G258="",$L258=""),"",ROUND(IF($F258="Long",(L258-G258),(G258-L258)) * POWER(10, VLOOKUP($D258,'Currency Pairs'!$A:$C,3,FALSE)),0))</f>
        <v/>
      </c>
      <c r="O258" s="94" t="str">
        <f>IF($P258="","",(($P258+$Q258+$R258)/LOOKUP(2,1/($V$3:$V257&lt;&gt;""),$V$3:$V257)))</f>
        <v/>
      </c>
      <c r="P258" s="48"/>
      <c r="Q258" s="48"/>
      <c r="R258" s="48"/>
      <c r="S258" s="33" t="str">
        <f t="shared" si="9"/>
        <v/>
      </c>
      <c r="T258" s="65"/>
      <c r="U258" s="65"/>
      <c r="V258" s="32" t="str">
        <f>IF($P258="","",$P258+$Q258+LOOKUP(2,1/($V$3:$V257&lt;&gt;""),$V$3:$V257))</f>
        <v/>
      </c>
      <c r="W258" s="33"/>
      <c r="X258" s="33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</row>
    <row r="259" spans="1:258" x14ac:dyDescent="0.25">
      <c r="A259" s="35">
        <f>LOOKUP(2,1/($A$3:$A258&lt;&gt;""),$A$3:$A258)+1</f>
        <v>252</v>
      </c>
      <c r="B259" s="36"/>
      <c r="C259" s="50"/>
      <c r="D259" s="37" t="str">
        <f ca="1">IFERROR(IF($E259="","",VLOOKUP($E259,'Currency Pairs'!$B$3:$D$1000,3,FALSE)),"")</f>
        <v/>
      </c>
      <c r="E259" s="49" t="str">
        <f ca="1">IFERROR(IF($D259="","",VLOOKUP($D259,'Currency Pairs'!$A$3:$B$1000,2,FALSE)),"")</f>
        <v/>
      </c>
      <c r="F259" s="50"/>
      <c r="G259" s="49"/>
      <c r="H259" s="49"/>
      <c r="I259" s="49"/>
      <c r="J259" s="51" t="str">
        <f t="shared" si="8"/>
        <v/>
      </c>
      <c r="K259" s="79"/>
      <c r="L259" s="49"/>
      <c r="M259" s="52"/>
      <c r="N259" s="53" t="str">
        <f>IF(OR($G259="",$L259=""),"",ROUND(IF($F259="Long",(L259-G259),(G259-L259)) * POWER(10, VLOOKUP($D259,'Currency Pairs'!$A:$C,3,FALSE)),0))</f>
        <v/>
      </c>
      <c r="O259" s="99" t="str">
        <f>IF($P259="","",(($P259+$Q259+$R259)/LOOKUP(2,1/($V$3:$V258&lt;&gt;""),$V$3:$V258)))</f>
        <v/>
      </c>
      <c r="P259" s="54"/>
      <c r="Q259" s="54"/>
      <c r="R259" s="54"/>
      <c r="S259" s="42" t="str">
        <f t="shared" si="9"/>
        <v/>
      </c>
      <c r="T259" s="66"/>
      <c r="U259" s="66"/>
      <c r="V259" s="41" t="str">
        <f>IF($P259="","",$P259+$Q259+LOOKUP(2,1/($V$3:$V258&lt;&gt;""),$V$3:$V258))</f>
        <v/>
      </c>
      <c r="W259" s="42"/>
      <c r="X259" s="42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</row>
    <row r="260" spans="1:258" x14ac:dyDescent="0.25">
      <c r="A260" s="26">
        <f>LOOKUP(2,1/($A$3:$A259&lt;&gt;""),$A$3:$A259)+1</f>
        <v>253</v>
      </c>
      <c r="B260" s="27"/>
      <c r="C260" s="44"/>
      <c r="D260" s="28" t="str">
        <f ca="1">IFERROR(IF($E260="","",VLOOKUP($E260,'Currency Pairs'!$B$3:$D$1000,3,FALSE)),"")</f>
        <v/>
      </c>
      <c r="E260" s="43" t="str">
        <f ca="1">IFERROR(IF($D260="","",VLOOKUP($D260,'Currency Pairs'!$A$3:$B$1000,2,FALSE)),"")</f>
        <v/>
      </c>
      <c r="F260" s="44"/>
      <c r="G260" s="43"/>
      <c r="H260" s="43"/>
      <c r="I260" s="43"/>
      <c r="J260" s="45" t="str">
        <f t="shared" si="8"/>
        <v/>
      </c>
      <c r="K260" s="78"/>
      <c r="L260" s="43"/>
      <c r="M260" s="46"/>
      <c r="N260" s="47" t="str">
        <f>IF(OR($G260="",$L260=""),"",ROUND(IF($F260="Long",(L260-G260),(G260-L260)) * POWER(10, VLOOKUP($D260,'Currency Pairs'!$A:$C,3,FALSE)),0))</f>
        <v/>
      </c>
      <c r="O260" s="94" t="str">
        <f>IF($P260="","",(($P260+$Q260+$R260)/LOOKUP(2,1/($V$3:$V259&lt;&gt;""),$V$3:$V259)))</f>
        <v/>
      </c>
      <c r="P260" s="48"/>
      <c r="Q260" s="48"/>
      <c r="R260" s="48"/>
      <c r="S260" s="33" t="str">
        <f t="shared" si="9"/>
        <v/>
      </c>
      <c r="T260" s="65"/>
      <c r="U260" s="65"/>
      <c r="V260" s="32" t="str">
        <f>IF($P260="","",$P260+$Q260+LOOKUP(2,1/($V$3:$V259&lt;&gt;""),$V$3:$V259))</f>
        <v/>
      </c>
      <c r="W260" s="33"/>
      <c r="X260" s="33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</row>
    <row r="261" spans="1:258" x14ac:dyDescent="0.25">
      <c r="A261" s="35">
        <f>LOOKUP(2,1/($A$3:$A260&lt;&gt;""),$A$3:$A260)+1</f>
        <v>254</v>
      </c>
      <c r="B261" s="36"/>
      <c r="C261" s="50"/>
      <c r="D261" s="37" t="str">
        <f ca="1">IFERROR(IF($E261="","",VLOOKUP($E261,'Currency Pairs'!$B$3:$D$1000,3,FALSE)),"")</f>
        <v/>
      </c>
      <c r="E261" s="49" t="str">
        <f ca="1">IFERROR(IF($D261="","",VLOOKUP($D261,'Currency Pairs'!$A$3:$B$1000,2,FALSE)),"")</f>
        <v/>
      </c>
      <c r="F261" s="50"/>
      <c r="G261" s="49"/>
      <c r="H261" s="49"/>
      <c r="I261" s="49"/>
      <c r="J261" s="51" t="str">
        <f t="shared" si="8"/>
        <v/>
      </c>
      <c r="K261" s="79"/>
      <c r="L261" s="49"/>
      <c r="M261" s="52"/>
      <c r="N261" s="53" t="str">
        <f>IF(OR($G261="",$L261=""),"",ROUND(IF($F261="Long",(L261-G261),(G261-L261)) * POWER(10, VLOOKUP($D261,'Currency Pairs'!$A:$C,3,FALSE)),0))</f>
        <v/>
      </c>
      <c r="O261" s="99" t="str">
        <f>IF($P261="","",(($P261+$Q261+$R261)/LOOKUP(2,1/($V$3:$V260&lt;&gt;""),$V$3:$V260)))</f>
        <v/>
      </c>
      <c r="P261" s="54"/>
      <c r="Q261" s="54"/>
      <c r="R261" s="54"/>
      <c r="S261" s="42" t="str">
        <f t="shared" si="9"/>
        <v/>
      </c>
      <c r="T261" s="66"/>
      <c r="U261" s="66"/>
      <c r="V261" s="41" t="str">
        <f>IF($P261="","",$P261+$Q261+LOOKUP(2,1/($V$3:$V260&lt;&gt;""),$V$3:$V260))</f>
        <v/>
      </c>
      <c r="W261" s="42"/>
      <c r="X261" s="42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</row>
    <row r="262" spans="1:258" x14ac:dyDescent="0.25">
      <c r="A262" s="26">
        <f>LOOKUP(2,1/($A$3:$A261&lt;&gt;""),$A$3:$A261)+1</f>
        <v>255</v>
      </c>
      <c r="B262" s="27"/>
      <c r="C262" s="44"/>
      <c r="D262" s="28" t="str">
        <f ca="1">IFERROR(IF($E262="","",VLOOKUP($E262,'Currency Pairs'!$B$3:$D$1000,3,FALSE)),"")</f>
        <v/>
      </c>
      <c r="E262" s="43" t="str">
        <f ca="1">IFERROR(IF($D262="","",VLOOKUP($D262,'Currency Pairs'!$A$3:$B$1000,2,FALSE)),"")</f>
        <v/>
      </c>
      <c r="F262" s="44"/>
      <c r="G262" s="43"/>
      <c r="H262" s="43"/>
      <c r="I262" s="43"/>
      <c r="J262" s="45" t="str">
        <f t="shared" si="8"/>
        <v/>
      </c>
      <c r="K262" s="78"/>
      <c r="L262" s="43"/>
      <c r="M262" s="46"/>
      <c r="N262" s="47" t="str">
        <f>IF(OR($G262="",$L262=""),"",ROUND(IF($F262="Long",(L262-G262),(G262-L262)) * POWER(10, VLOOKUP($D262,'Currency Pairs'!$A:$C,3,FALSE)),0))</f>
        <v/>
      </c>
      <c r="O262" s="94" t="str">
        <f>IF($P262="","",(($P262+$Q262+$R262)/LOOKUP(2,1/($V$3:$V261&lt;&gt;""),$V$3:$V261)))</f>
        <v/>
      </c>
      <c r="P262" s="48"/>
      <c r="Q262" s="48"/>
      <c r="R262" s="48"/>
      <c r="S262" s="33" t="str">
        <f t="shared" si="9"/>
        <v/>
      </c>
      <c r="T262" s="65"/>
      <c r="U262" s="65"/>
      <c r="V262" s="32" t="str">
        <f>IF($P262="","",$P262+$Q262+LOOKUP(2,1/($V$3:$V261&lt;&gt;""),$V$3:$V261))</f>
        <v/>
      </c>
      <c r="W262" s="33"/>
      <c r="X262" s="33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</row>
    <row r="263" spans="1:258" x14ac:dyDescent="0.25">
      <c r="A263" s="35">
        <f>LOOKUP(2,1/($A$3:$A262&lt;&gt;""),$A$3:$A262)+1</f>
        <v>256</v>
      </c>
      <c r="B263" s="36"/>
      <c r="C263" s="50"/>
      <c r="D263" s="37" t="str">
        <f ca="1">IFERROR(IF($E263="","",VLOOKUP($E263,'Currency Pairs'!$B$3:$D$1000,3,FALSE)),"")</f>
        <v/>
      </c>
      <c r="E263" s="49" t="str">
        <f ca="1">IFERROR(IF($D263="","",VLOOKUP($D263,'Currency Pairs'!$A$3:$B$1000,2,FALSE)),"")</f>
        <v/>
      </c>
      <c r="F263" s="50"/>
      <c r="G263" s="49"/>
      <c r="H263" s="49"/>
      <c r="I263" s="49"/>
      <c r="J263" s="51" t="str">
        <f t="shared" si="8"/>
        <v/>
      </c>
      <c r="K263" s="79"/>
      <c r="L263" s="49"/>
      <c r="M263" s="52"/>
      <c r="N263" s="53" t="str">
        <f>IF(OR($G263="",$L263=""),"",ROUND(IF($F263="Long",(L263-G263),(G263-L263)) * POWER(10, VLOOKUP($D263,'Currency Pairs'!$A:$C,3,FALSE)),0))</f>
        <v/>
      </c>
      <c r="O263" s="99" t="str">
        <f>IF($P263="","",(($P263+$Q263+$R263)/LOOKUP(2,1/($V$3:$V262&lt;&gt;""),$V$3:$V262)))</f>
        <v/>
      </c>
      <c r="P263" s="54"/>
      <c r="Q263" s="54"/>
      <c r="R263" s="54"/>
      <c r="S263" s="42" t="str">
        <f t="shared" si="9"/>
        <v/>
      </c>
      <c r="T263" s="66"/>
      <c r="U263" s="66"/>
      <c r="V263" s="41" t="str">
        <f>IF($P263="","",$P263+$Q263+LOOKUP(2,1/($V$3:$V262&lt;&gt;""),$V$3:$V262))</f>
        <v/>
      </c>
      <c r="W263" s="42"/>
      <c r="X263" s="42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</row>
    <row r="264" spans="1:258" x14ac:dyDescent="0.25">
      <c r="A264" s="26">
        <f>LOOKUP(2,1/($A$3:$A263&lt;&gt;""),$A$3:$A263)+1</f>
        <v>257</v>
      </c>
      <c r="B264" s="27"/>
      <c r="C264" s="44"/>
      <c r="D264" s="28" t="str">
        <f ca="1">IFERROR(IF($E264="","",VLOOKUP($E264,'Currency Pairs'!$B$3:$D$1000,3,FALSE)),"")</f>
        <v/>
      </c>
      <c r="E264" s="43" t="str">
        <f ca="1">IFERROR(IF($D264="","",VLOOKUP($D264,'Currency Pairs'!$A$3:$B$1000,2,FALSE)),"")</f>
        <v/>
      </c>
      <c r="F264" s="44"/>
      <c r="G264" s="43"/>
      <c r="H264" s="43"/>
      <c r="I264" s="43"/>
      <c r="J264" s="45" t="str">
        <f t="shared" si="8"/>
        <v/>
      </c>
      <c r="K264" s="78"/>
      <c r="L264" s="43"/>
      <c r="M264" s="46"/>
      <c r="N264" s="47" t="str">
        <f>IF(OR($G264="",$L264=""),"",ROUND(IF($F264="Long",(L264-G264),(G264-L264)) * POWER(10, VLOOKUP($D264,'Currency Pairs'!$A:$C,3,FALSE)),0))</f>
        <v/>
      </c>
      <c r="O264" s="94" t="str">
        <f>IF($P264="","",(($P264+$Q264+$R264)/LOOKUP(2,1/($V$3:$V263&lt;&gt;""),$V$3:$V263)))</f>
        <v/>
      </c>
      <c r="P264" s="48"/>
      <c r="Q264" s="48"/>
      <c r="R264" s="48"/>
      <c r="S264" s="33" t="str">
        <f t="shared" si="9"/>
        <v/>
      </c>
      <c r="T264" s="65"/>
      <c r="U264" s="65"/>
      <c r="V264" s="32" t="str">
        <f>IF($P264="","",$P264+$Q264+LOOKUP(2,1/($V$3:$V263&lt;&gt;""),$V$3:$V263))</f>
        <v/>
      </c>
      <c r="W264" s="33"/>
      <c r="X264" s="33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</row>
    <row r="265" spans="1:258" x14ac:dyDescent="0.25">
      <c r="A265" s="35">
        <f>LOOKUP(2,1/($A$3:$A264&lt;&gt;""),$A$3:$A264)+1</f>
        <v>258</v>
      </c>
      <c r="B265" s="36"/>
      <c r="C265" s="50"/>
      <c r="D265" s="37" t="str">
        <f ca="1">IFERROR(IF($E265="","",VLOOKUP($E265,'Currency Pairs'!$B$3:$D$1000,3,FALSE)),"")</f>
        <v/>
      </c>
      <c r="E265" s="49" t="str">
        <f ca="1">IFERROR(IF($D265="","",VLOOKUP($D265,'Currency Pairs'!$A$3:$B$1000,2,FALSE)),"")</f>
        <v/>
      </c>
      <c r="F265" s="50"/>
      <c r="G265" s="49"/>
      <c r="H265" s="49"/>
      <c r="I265" s="49"/>
      <c r="J265" s="51" t="str">
        <f t="shared" si="8"/>
        <v/>
      </c>
      <c r="K265" s="79"/>
      <c r="L265" s="49"/>
      <c r="M265" s="52"/>
      <c r="N265" s="53" t="str">
        <f>IF(OR($G265="",$L265=""),"",ROUND(IF($F265="Long",(L265-G265),(G265-L265)) * POWER(10, VLOOKUP($D265,'Currency Pairs'!$A:$C,3,FALSE)),0))</f>
        <v/>
      </c>
      <c r="O265" s="99" t="str">
        <f>IF($P265="","",(($P265+$Q265+$R265)/LOOKUP(2,1/($V$3:$V264&lt;&gt;""),$V$3:$V264)))</f>
        <v/>
      </c>
      <c r="P265" s="54"/>
      <c r="Q265" s="54"/>
      <c r="R265" s="54"/>
      <c r="S265" s="42" t="str">
        <f t="shared" si="9"/>
        <v/>
      </c>
      <c r="T265" s="66"/>
      <c r="U265" s="66"/>
      <c r="V265" s="41" t="str">
        <f>IF($P265="","",$P265+$Q265+LOOKUP(2,1/($V$3:$V264&lt;&gt;""),$V$3:$V264))</f>
        <v/>
      </c>
      <c r="W265" s="42"/>
      <c r="X265" s="42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</row>
    <row r="266" spans="1:258" x14ac:dyDescent="0.25">
      <c r="A266" s="26">
        <f>LOOKUP(2,1/($A$3:$A265&lt;&gt;""),$A$3:$A265)+1</f>
        <v>259</v>
      </c>
      <c r="B266" s="27"/>
      <c r="C266" s="44"/>
      <c r="D266" s="28" t="str">
        <f ca="1">IFERROR(IF($E266="","",VLOOKUP($E266,'Currency Pairs'!$B$3:$D$1000,3,FALSE)),"")</f>
        <v/>
      </c>
      <c r="E266" s="43" t="str">
        <f ca="1">IFERROR(IF($D266="","",VLOOKUP($D266,'Currency Pairs'!$A$3:$B$1000,2,FALSE)),"")</f>
        <v/>
      </c>
      <c r="F266" s="44"/>
      <c r="G266" s="43"/>
      <c r="H266" s="43"/>
      <c r="I266" s="43"/>
      <c r="J266" s="45" t="str">
        <f t="shared" si="8"/>
        <v/>
      </c>
      <c r="K266" s="78"/>
      <c r="L266" s="43"/>
      <c r="M266" s="46"/>
      <c r="N266" s="47" t="str">
        <f>IF(OR($G266="",$L266=""),"",ROUND(IF($F266="Long",(L266-G266),(G266-L266)) * POWER(10, VLOOKUP($D266,'Currency Pairs'!$A:$C,3,FALSE)),0))</f>
        <v/>
      </c>
      <c r="O266" s="94" t="str">
        <f>IF($P266="","",(($P266+$Q266+$R266)/LOOKUP(2,1/($V$3:$V265&lt;&gt;""),$V$3:$V265)))</f>
        <v/>
      </c>
      <c r="P266" s="48"/>
      <c r="Q266" s="48"/>
      <c r="R266" s="48"/>
      <c r="S266" s="33" t="str">
        <f t="shared" si="9"/>
        <v/>
      </c>
      <c r="T266" s="65"/>
      <c r="U266" s="65"/>
      <c r="V266" s="32" t="str">
        <f>IF($P266="","",$P266+$Q266+LOOKUP(2,1/($V$3:$V265&lt;&gt;""),$V$3:$V265))</f>
        <v/>
      </c>
      <c r="W266" s="33"/>
      <c r="X266" s="33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</row>
    <row r="267" spans="1:258" x14ac:dyDescent="0.25">
      <c r="A267" s="35">
        <f>LOOKUP(2,1/($A$3:$A266&lt;&gt;""),$A$3:$A266)+1</f>
        <v>260</v>
      </c>
      <c r="B267" s="36"/>
      <c r="C267" s="50"/>
      <c r="D267" s="37" t="str">
        <f ca="1">IFERROR(IF($E267="","",VLOOKUP($E267,'Currency Pairs'!$B$3:$D$1000,3,FALSE)),"")</f>
        <v/>
      </c>
      <c r="E267" s="49" t="str">
        <f ca="1">IFERROR(IF($D267="","",VLOOKUP($D267,'Currency Pairs'!$A$3:$B$1000,2,FALSE)),"")</f>
        <v/>
      </c>
      <c r="F267" s="50"/>
      <c r="G267" s="49"/>
      <c r="H267" s="49"/>
      <c r="I267" s="49"/>
      <c r="J267" s="51" t="str">
        <f t="shared" ref="J267:J330" si="10">IF(OR($G267="",$H267="",$I267=""),"",ROUND(ABS(($G267-$I267)/($G267-$H267)),2))</f>
        <v/>
      </c>
      <c r="K267" s="79"/>
      <c r="L267" s="49"/>
      <c r="M267" s="52"/>
      <c r="N267" s="53" t="str">
        <f>IF(OR($G267="",$L267=""),"",ROUND(IF($F267="Long",(L267-G267),(G267-L267)) * POWER(10, VLOOKUP($D267,'Currency Pairs'!$A:$C,3,FALSE)),0))</f>
        <v/>
      </c>
      <c r="O267" s="99" t="str">
        <f>IF($P267="","",(($P267+$Q267+$R267)/LOOKUP(2,1/($V$3:$V266&lt;&gt;""),$V$3:$V266)))</f>
        <v/>
      </c>
      <c r="P267" s="54"/>
      <c r="Q267" s="54"/>
      <c r="R267" s="54"/>
      <c r="S267" s="42" t="str">
        <f t="shared" si="9"/>
        <v/>
      </c>
      <c r="T267" s="66"/>
      <c r="U267" s="66"/>
      <c r="V267" s="41" t="str">
        <f>IF($P267="","",$P267+$Q267+LOOKUP(2,1/($V$3:$V266&lt;&gt;""),$V$3:$V266))</f>
        <v/>
      </c>
      <c r="W267" s="42"/>
      <c r="X267" s="42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</row>
    <row r="268" spans="1:258" x14ac:dyDescent="0.25">
      <c r="A268" s="26">
        <f>LOOKUP(2,1/($A$3:$A267&lt;&gt;""),$A$3:$A267)+1</f>
        <v>261</v>
      </c>
      <c r="B268" s="27"/>
      <c r="C268" s="44"/>
      <c r="D268" s="28" t="str">
        <f ca="1">IFERROR(IF($E268="","",VLOOKUP($E268,'Currency Pairs'!$B$3:$D$1000,3,FALSE)),"")</f>
        <v/>
      </c>
      <c r="E268" s="43" t="str">
        <f ca="1">IFERROR(IF($D268="","",VLOOKUP($D268,'Currency Pairs'!$A$3:$B$1000,2,FALSE)),"")</f>
        <v/>
      </c>
      <c r="F268" s="44"/>
      <c r="G268" s="43"/>
      <c r="H268" s="43"/>
      <c r="I268" s="43"/>
      <c r="J268" s="45" t="str">
        <f t="shared" si="10"/>
        <v/>
      </c>
      <c r="K268" s="78"/>
      <c r="L268" s="43"/>
      <c r="M268" s="46"/>
      <c r="N268" s="47" t="str">
        <f>IF(OR($G268="",$L268=""),"",ROUND(IF($F268="Long",(L268-G268),(G268-L268)) * POWER(10, VLOOKUP($D268,'Currency Pairs'!$A:$C,3,FALSE)),0))</f>
        <v/>
      </c>
      <c r="O268" s="94" t="str">
        <f>IF($P268="","",(($P268+$Q268+$R268)/LOOKUP(2,1/($V$3:$V267&lt;&gt;""),$V$3:$V267)))</f>
        <v/>
      </c>
      <c r="P268" s="48"/>
      <c r="Q268" s="48"/>
      <c r="R268" s="48"/>
      <c r="S268" s="33" t="str">
        <f t="shared" si="9"/>
        <v/>
      </c>
      <c r="T268" s="65"/>
      <c r="U268" s="65"/>
      <c r="V268" s="32" t="str">
        <f>IF($P268="","",$P268+$Q268+LOOKUP(2,1/($V$3:$V267&lt;&gt;""),$V$3:$V267))</f>
        <v/>
      </c>
      <c r="W268" s="33"/>
      <c r="X268" s="33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</row>
    <row r="269" spans="1:258" x14ac:dyDescent="0.25">
      <c r="A269" s="35">
        <f>LOOKUP(2,1/($A$3:$A268&lt;&gt;""),$A$3:$A268)+1</f>
        <v>262</v>
      </c>
      <c r="B269" s="36"/>
      <c r="C269" s="50"/>
      <c r="D269" s="37" t="str">
        <f ca="1">IFERROR(IF($E269="","",VLOOKUP($E269,'Currency Pairs'!$B$3:$D$1000,3,FALSE)),"")</f>
        <v/>
      </c>
      <c r="E269" s="49" t="str">
        <f ca="1">IFERROR(IF($D269="","",VLOOKUP($D269,'Currency Pairs'!$A$3:$B$1000,2,FALSE)),"")</f>
        <v/>
      </c>
      <c r="F269" s="50"/>
      <c r="G269" s="49"/>
      <c r="H269" s="49"/>
      <c r="I269" s="49"/>
      <c r="J269" s="51" t="str">
        <f t="shared" si="10"/>
        <v/>
      </c>
      <c r="K269" s="79"/>
      <c r="L269" s="49"/>
      <c r="M269" s="52"/>
      <c r="N269" s="53" t="str">
        <f>IF(OR($G269="",$L269=""),"",ROUND(IF($F269="Long",(L269-G269),(G269-L269)) * POWER(10, VLOOKUP($D269,'Currency Pairs'!$A:$C,3,FALSE)),0))</f>
        <v/>
      </c>
      <c r="O269" s="99" t="str">
        <f>IF($P269="","",(($P269+$Q269+$R269)/LOOKUP(2,1/($V$3:$V268&lt;&gt;""),$V$3:$V268)))</f>
        <v/>
      </c>
      <c r="P269" s="54"/>
      <c r="Q269" s="54"/>
      <c r="R269" s="54"/>
      <c r="S269" s="42" t="str">
        <f t="shared" si="9"/>
        <v/>
      </c>
      <c r="T269" s="66"/>
      <c r="U269" s="66"/>
      <c r="V269" s="41" t="str">
        <f>IF($P269="","",$P269+$Q269+LOOKUP(2,1/($V$3:$V268&lt;&gt;""),$V$3:$V268))</f>
        <v/>
      </c>
      <c r="W269" s="42"/>
      <c r="X269" s="42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</row>
    <row r="270" spans="1:258" x14ac:dyDescent="0.25">
      <c r="A270" s="26">
        <f>LOOKUP(2,1/($A$3:$A269&lt;&gt;""),$A$3:$A269)+1</f>
        <v>263</v>
      </c>
      <c r="B270" s="27"/>
      <c r="C270" s="44"/>
      <c r="D270" s="28" t="str">
        <f ca="1">IFERROR(IF($E270="","",VLOOKUP($E270,'Currency Pairs'!$B$3:$D$1000,3,FALSE)),"")</f>
        <v/>
      </c>
      <c r="E270" s="43" t="str">
        <f ca="1">IFERROR(IF($D270="","",VLOOKUP($D270,'Currency Pairs'!$A$3:$B$1000,2,FALSE)),"")</f>
        <v/>
      </c>
      <c r="F270" s="44"/>
      <c r="G270" s="43"/>
      <c r="H270" s="43"/>
      <c r="I270" s="43"/>
      <c r="J270" s="45" t="str">
        <f t="shared" si="10"/>
        <v/>
      </c>
      <c r="K270" s="78"/>
      <c r="L270" s="43"/>
      <c r="M270" s="46"/>
      <c r="N270" s="47" t="str">
        <f>IF(OR($G270="",$L270=""),"",ROUND(IF($F270="Long",(L270-G270),(G270-L270)) * POWER(10, VLOOKUP($D270,'Currency Pairs'!$A:$C,3,FALSE)),0))</f>
        <v/>
      </c>
      <c r="O270" s="94" t="str">
        <f>IF($P270="","",(($P270+$Q270+$R270)/LOOKUP(2,1/($V$3:$V269&lt;&gt;""),$V$3:$V269)))</f>
        <v/>
      </c>
      <c r="P270" s="48"/>
      <c r="Q270" s="48"/>
      <c r="R270" s="48"/>
      <c r="S270" s="33" t="str">
        <f t="shared" si="9"/>
        <v/>
      </c>
      <c r="T270" s="65"/>
      <c r="U270" s="65"/>
      <c r="V270" s="32" t="str">
        <f>IF($P270="","",$P270+$Q270+LOOKUP(2,1/($V$3:$V269&lt;&gt;""),$V$3:$V269))</f>
        <v/>
      </c>
      <c r="W270" s="33"/>
      <c r="X270" s="33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</row>
    <row r="271" spans="1:258" x14ac:dyDescent="0.25">
      <c r="A271" s="35">
        <f>LOOKUP(2,1/($A$3:$A270&lt;&gt;""),$A$3:$A270)+1</f>
        <v>264</v>
      </c>
      <c r="B271" s="36"/>
      <c r="C271" s="50"/>
      <c r="D271" s="37" t="str">
        <f ca="1">IFERROR(IF($E271="","",VLOOKUP($E271,'Currency Pairs'!$B$3:$D$1000,3,FALSE)),"")</f>
        <v/>
      </c>
      <c r="E271" s="49" t="str">
        <f ca="1">IFERROR(IF($D271="","",VLOOKUP($D271,'Currency Pairs'!$A$3:$B$1000,2,FALSE)),"")</f>
        <v/>
      </c>
      <c r="F271" s="50"/>
      <c r="G271" s="49"/>
      <c r="H271" s="49"/>
      <c r="I271" s="49"/>
      <c r="J271" s="51" t="str">
        <f t="shared" si="10"/>
        <v/>
      </c>
      <c r="K271" s="79"/>
      <c r="L271" s="49"/>
      <c r="M271" s="52"/>
      <c r="N271" s="53" t="str">
        <f>IF(OR($G271="",$L271=""),"",ROUND(IF($F271="Long",(L271-G271),(G271-L271)) * POWER(10, VLOOKUP($D271,'Currency Pairs'!$A:$C,3,FALSE)),0))</f>
        <v/>
      </c>
      <c r="O271" s="99" t="str">
        <f>IF($P271="","",(($P271+$Q271+$R271)/LOOKUP(2,1/($V$3:$V270&lt;&gt;""),$V$3:$V270)))</f>
        <v/>
      </c>
      <c r="P271" s="54"/>
      <c r="Q271" s="54"/>
      <c r="R271" s="54"/>
      <c r="S271" s="42" t="str">
        <f t="shared" si="9"/>
        <v/>
      </c>
      <c r="T271" s="66"/>
      <c r="U271" s="66"/>
      <c r="V271" s="41" t="str">
        <f>IF($P271="","",$P271+$Q271+LOOKUP(2,1/($V$3:$V270&lt;&gt;""),$V$3:$V270))</f>
        <v/>
      </c>
      <c r="W271" s="42"/>
      <c r="X271" s="42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</row>
    <row r="272" spans="1:258" x14ac:dyDescent="0.25">
      <c r="A272" s="26">
        <f>LOOKUP(2,1/($A$3:$A271&lt;&gt;""),$A$3:$A271)+1</f>
        <v>265</v>
      </c>
      <c r="B272" s="27"/>
      <c r="C272" s="44"/>
      <c r="D272" s="28" t="str">
        <f ca="1">IFERROR(IF($E272="","",VLOOKUP($E272,'Currency Pairs'!$B$3:$D$1000,3,FALSE)),"")</f>
        <v/>
      </c>
      <c r="E272" s="43" t="str">
        <f ca="1">IFERROR(IF($D272="","",VLOOKUP($D272,'Currency Pairs'!$A$3:$B$1000,2,FALSE)),"")</f>
        <v/>
      </c>
      <c r="F272" s="44"/>
      <c r="G272" s="43"/>
      <c r="H272" s="43"/>
      <c r="I272" s="43"/>
      <c r="J272" s="45" t="str">
        <f t="shared" si="10"/>
        <v/>
      </c>
      <c r="K272" s="78"/>
      <c r="L272" s="43"/>
      <c r="M272" s="46"/>
      <c r="N272" s="47" t="str">
        <f>IF(OR($G272="",$L272=""),"",ROUND(IF($F272="Long",(L272-G272),(G272-L272)) * POWER(10, VLOOKUP($D272,'Currency Pairs'!$A:$C,3,FALSE)),0))</f>
        <v/>
      </c>
      <c r="O272" s="94" t="str">
        <f>IF($P272="","",(($P272+$Q272+$R272)/LOOKUP(2,1/($V$3:$V271&lt;&gt;""),$V$3:$V271)))</f>
        <v/>
      </c>
      <c r="P272" s="48"/>
      <c r="Q272" s="48"/>
      <c r="R272" s="48"/>
      <c r="S272" s="33" t="str">
        <f t="shared" si="9"/>
        <v/>
      </c>
      <c r="T272" s="65"/>
      <c r="U272" s="65"/>
      <c r="V272" s="32" t="str">
        <f>IF($P272="","",$P272+$Q272+LOOKUP(2,1/($V$3:$V271&lt;&gt;""),$V$3:$V271))</f>
        <v/>
      </c>
      <c r="W272" s="33"/>
      <c r="X272" s="33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</row>
    <row r="273" spans="1:258" x14ac:dyDescent="0.25">
      <c r="A273" s="35">
        <f>LOOKUP(2,1/($A$3:$A272&lt;&gt;""),$A$3:$A272)+1</f>
        <v>266</v>
      </c>
      <c r="B273" s="36"/>
      <c r="C273" s="50"/>
      <c r="D273" s="37" t="str">
        <f ca="1">IFERROR(IF($E273="","",VLOOKUP($E273,'Currency Pairs'!$B$3:$D$1000,3,FALSE)),"")</f>
        <v/>
      </c>
      <c r="E273" s="49" t="str">
        <f ca="1">IFERROR(IF($D273="","",VLOOKUP($D273,'Currency Pairs'!$A$3:$B$1000,2,FALSE)),"")</f>
        <v/>
      </c>
      <c r="F273" s="50"/>
      <c r="G273" s="49"/>
      <c r="H273" s="49"/>
      <c r="I273" s="49"/>
      <c r="J273" s="51" t="str">
        <f t="shared" si="10"/>
        <v/>
      </c>
      <c r="K273" s="79"/>
      <c r="L273" s="49"/>
      <c r="M273" s="52"/>
      <c r="N273" s="53" t="str">
        <f>IF(OR($G273="",$L273=""),"",ROUND(IF($F273="Long",(L273-G273),(G273-L273)) * POWER(10, VLOOKUP($D273,'Currency Pairs'!$A:$C,3,FALSE)),0))</f>
        <v/>
      </c>
      <c r="O273" s="99" t="str">
        <f>IF($P273="","",(($P273+$Q273+$R273)/LOOKUP(2,1/($V$3:$V272&lt;&gt;""),$V$3:$V272)))</f>
        <v/>
      </c>
      <c r="P273" s="54"/>
      <c r="Q273" s="54"/>
      <c r="R273" s="54"/>
      <c r="S273" s="42" t="str">
        <f t="shared" si="9"/>
        <v/>
      </c>
      <c r="T273" s="66"/>
      <c r="U273" s="66"/>
      <c r="V273" s="41" t="str">
        <f>IF($P273="","",$P273+$Q273+LOOKUP(2,1/($V$3:$V272&lt;&gt;""),$V$3:$V272))</f>
        <v/>
      </c>
      <c r="W273" s="42"/>
      <c r="X273" s="42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</row>
    <row r="274" spans="1:258" x14ac:dyDescent="0.25">
      <c r="A274" s="26">
        <f>LOOKUP(2,1/($A$3:$A273&lt;&gt;""),$A$3:$A273)+1</f>
        <v>267</v>
      </c>
      <c r="B274" s="27"/>
      <c r="C274" s="44"/>
      <c r="D274" s="28" t="str">
        <f ca="1">IFERROR(IF($E274="","",VLOOKUP($E274,'Currency Pairs'!$B$3:$D$1000,3,FALSE)),"")</f>
        <v/>
      </c>
      <c r="E274" s="43" t="str">
        <f ca="1">IFERROR(IF($D274="","",VLOOKUP($D274,'Currency Pairs'!$A$3:$B$1000,2,FALSE)),"")</f>
        <v/>
      </c>
      <c r="F274" s="44"/>
      <c r="G274" s="43"/>
      <c r="H274" s="43"/>
      <c r="I274" s="43"/>
      <c r="J274" s="45" t="str">
        <f t="shared" si="10"/>
        <v/>
      </c>
      <c r="K274" s="78"/>
      <c r="L274" s="43"/>
      <c r="M274" s="46"/>
      <c r="N274" s="47" t="str">
        <f>IF(OR($G274="",$L274=""),"",ROUND(IF($F274="Long",(L274-G274),(G274-L274)) * POWER(10, VLOOKUP($D274,'Currency Pairs'!$A:$C,3,FALSE)),0))</f>
        <v/>
      </c>
      <c r="O274" s="94" t="str">
        <f>IF($P274="","",(($P274+$Q274+$R274)/LOOKUP(2,1/($V$3:$V273&lt;&gt;""),$V$3:$V273)))</f>
        <v/>
      </c>
      <c r="P274" s="48"/>
      <c r="Q274" s="48"/>
      <c r="R274" s="48"/>
      <c r="S274" s="33" t="str">
        <f t="shared" ref="S274:S337" si="11">IF(AND(B274&lt;&gt;"",M274&lt;&gt;""),IF(DATEDIF(B274,M274,"d")&gt;0,DATEDIF(B274,M274,"d"),"")&amp;
IF(DATEDIF(B274,M274,"d")=1," day",IF(DATEDIF(B274,M274,"d")=0, "Intraday"," days")),"")</f>
        <v/>
      </c>
      <c r="T274" s="65"/>
      <c r="U274" s="65"/>
      <c r="V274" s="32" t="str">
        <f>IF($P274="","",$P274+$Q274+LOOKUP(2,1/($V$3:$V273&lt;&gt;""),$V$3:$V273))</f>
        <v/>
      </c>
      <c r="W274" s="33"/>
      <c r="X274" s="33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</row>
    <row r="275" spans="1:258" x14ac:dyDescent="0.25">
      <c r="A275" s="35">
        <f>LOOKUP(2,1/($A$3:$A274&lt;&gt;""),$A$3:$A274)+1</f>
        <v>268</v>
      </c>
      <c r="B275" s="36"/>
      <c r="C275" s="50"/>
      <c r="D275" s="37" t="str">
        <f ca="1">IFERROR(IF($E275="","",VLOOKUP($E275,'Currency Pairs'!$B$3:$D$1000,3,FALSE)),"")</f>
        <v/>
      </c>
      <c r="E275" s="49" t="str">
        <f ca="1">IFERROR(IF($D275="","",VLOOKUP($D275,'Currency Pairs'!$A$3:$B$1000,2,FALSE)),"")</f>
        <v/>
      </c>
      <c r="F275" s="50"/>
      <c r="G275" s="49"/>
      <c r="H275" s="49"/>
      <c r="I275" s="49"/>
      <c r="J275" s="51" t="str">
        <f t="shared" si="10"/>
        <v/>
      </c>
      <c r="K275" s="79"/>
      <c r="L275" s="49"/>
      <c r="M275" s="52"/>
      <c r="N275" s="53" t="str">
        <f>IF(OR($G275="",$L275=""),"",ROUND(IF($F275="Long",(L275-G275),(G275-L275)) * POWER(10, VLOOKUP($D275,'Currency Pairs'!$A:$C,3,FALSE)),0))</f>
        <v/>
      </c>
      <c r="O275" s="99" t="str">
        <f>IF($P275="","",(($P275+$Q275+$R275)/LOOKUP(2,1/($V$3:$V274&lt;&gt;""),$V$3:$V274)))</f>
        <v/>
      </c>
      <c r="P275" s="54"/>
      <c r="Q275" s="54"/>
      <c r="R275" s="54"/>
      <c r="S275" s="42" t="str">
        <f t="shared" si="11"/>
        <v/>
      </c>
      <c r="T275" s="66"/>
      <c r="U275" s="66"/>
      <c r="V275" s="41" t="str">
        <f>IF($P275="","",$P275+$Q275+LOOKUP(2,1/($V$3:$V274&lt;&gt;""),$V$3:$V274))</f>
        <v/>
      </c>
      <c r="W275" s="42"/>
      <c r="X275" s="42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</row>
    <row r="276" spans="1:258" x14ac:dyDescent="0.25">
      <c r="A276" s="26">
        <f>LOOKUP(2,1/($A$3:$A275&lt;&gt;""),$A$3:$A275)+1</f>
        <v>269</v>
      </c>
      <c r="B276" s="27"/>
      <c r="C276" s="44"/>
      <c r="D276" s="28" t="str">
        <f ca="1">IFERROR(IF($E276="","",VLOOKUP($E276,'Currency Pairs'!$B$3:$D$1000,3,FALSE)),"")</f>
        <v/>
      </c>
      <c r="E276" s="43" t="str">
        <f ca="1">IFERROR(IF($D276="","",VLOOKUP($D276,'Currency Pairs'!$A$3:$B$1000,2,FALSE)),"")</f>
        <v/>
      </c>
      <c r="F276" s="44"/>
      <c r="G276" s="43"/>
      <c r="H276" s="43"/>
      <c r="I276" s="43"/>
      <c r="J276" s="45" t="str">
        <f t="shared" si="10"/>
        <v/>
      </c>
      <c r="K276" s="78"/>
      <c r="L276" s="43"/>
      <c r="M276" s="46"/>
      <c r="N276" s="47" t="str">
        <f>IF(OR($G276="",$L276=""),"",ROUND(IF($F276="Long",(L276-G276),(G276-L276)) * POWER(10, VLOOKUP($D276,'Currency Pairs'!$A:$C,3,FALSE)),0))</f>
        <v/>
      </c>
      <c r="O276" s="94" t="str">
        <f>IF($P276="","",(($P276+$Q276+$R276)/LOOKUP(2,1/($V$3:$V275&lt;&gt;""),$V$3:$V275)))</f>
        <v/>
      </c>
      <c r="P276" s="48"/>
      <c r="Q276" s="48"/>
      <c r="R276" s="48"/>
      <c r="S276" s="33" t="str">
        <f t="shared" si="11"/>
        <v/>
      </c>
      <c r="T276" s="65"/>
      <c r="U276" s="65"/>
      <c r="V276" s="32" t="str">
        <f>IF($P276="","",$P276+$Q276+LOOKUP(2,1/($V$3:$V275&lt;&gt;""),$V$3:$V275))</f>
        <v/>
      </c>
      <c r="W276" s="33"/>
      <c r="X276" s="33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</row>
    <row r="277" spans="1:258" x14ac:dyDescent="0.25">
      <c r="A277" s="35">
        <f>LOOKUP(2,1/($A$3:$A276&lt;&gt;""),$A$3:$A276)+1</f>
        <v>270</v>
      </c>
      <c r="B277" s="36"/>
      <c r="C277" s="50"/>
      <c r="D277" s="37" t="str">
        <f ca="1">IFERROR(IF($E277="","",VLOOKUP($E277,'Currency Pairs'!$B$3:$D$1000,3,FALSE)),"")</f>
        <v/>
      </c>
      <c r="E277" s="49" t="str">
        <f ca="1">IFERROR(IF($D277="","",VLOOKUP($D277,'Currency Pairs'!$A$3:$B$1000,2,FALSE)),"")</f>
        <v/>
      </c>
      <c r="F277" s="50"/>
      <c r="G277" s="49"/>
      <c r="H277" s="49"/>
      <c r="I277" s="49"/>
      <c r="J277" s="51" t="str">
        <f t="shared" si="10"/>
        <v/>
      </c>
      <c r="K277" s="79"/>
      <c r="L277" s="49"/>
      <c r="M277" s="52"/>
      <c r="N277" s="53" t="str">
        <f>IF(OR($G277="",$L277=""),"",ROUND(IF($F277="Long",(L277-G277),(G277-L277)) * POWER(10, VLOOKUP($D277,'Currency Pairs'!$A:$C,3,FALSE)),0))</f>
        <v/>
      </c>
      <c r="O277" s="99" t="str">
        <f>IF($P277="","",(($P277+$Q277+$R277)/LOOKUP(2,1/($V$3:$V276&lt;&gt;""),$V$3:$V276)))</f>
        <v/>
      </c>
      <c r="P277" s="54"/>
      <c r="Q277" s="54"/>
      <c r="R277" s="54"/>
      <c r="S277" s="42" t="str">
        <f t="shared" si="11"/>
        <v/>
      </c>
      <c r="T277" s="66"/>
      <c r="U277" s="66"/>
      <c r="V277" s="41" t="str">
        <f>IF($P277="","",$P277+$Q277+LOOKUP(2,1/($V$3:$V276&lt;&gt;""),$V$3:$V276))</f>
        <v/>
      </c>
      <c r="W277" s="42"/>
      <c r="X277" s="42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</row>
    <row r="278" spans="1:258" x14ac:dyDescent="0.25">
      <c r="A278" s="26">
        <f>LOOKUP(2,1/($A$3:$A277&lt;&gt;""),$A$3:$A277)+1</f>
        <v>271</v>
      </c>
      <c r="B278" s="27"/>
      <c r="C278" s="44"/>
      <c r="D278" s="28" t="str">
        <f ca="1">IFERROR(IF($E278="","",VLOOKUP($E278,'Currency Pairs'!$B$3:$D$1000,3,FALSE)),"")</f>
        <v/>
      </c>
      <c r="E278" s="43" t="str">
        <f ca="1">IFERROR(IF($D278="","",VLOOKUP($D278,'Currency Pairs'!$A$3:$B$1000,2,FALSE)),"")</f>
        <v/>
      </c>
      <c r="F278" s="44"/>
      <c r="G278" s="43"/>
      <c r="H278" s="43"/>
      <c r="I278" s="43"/>
      <c r="J278" s="45" t="str">
        <f t="shared" si="10"/>
        <v/>
      </c>
      <c r="K278" s="78"/>
      <c r="L278" s="43"/>
      <c r="M278" s="46"/>
      <c r="N278" s="47" t="str">
        <f>IF(OR($G278="",$L278=""),"",ROUND(IF($F278="Long",(L278-G278),(G278-L278)) * POWER(10, VLOOKUP($D278,'Currency Pairs'!$A:$C,3,FALSE)),0))</f>
        <v/>
      </c>
      <c r="O278" s="94" t="str">
        <f>IF($P278="","",(($P278+$Q278+$R278)/LOOKUP(2,1/($V$3:$V277&lt;&gt;""),$V$3:$V277)))</f>
        <v/>
      </c>
      <c r="P278" s="48"/>
      <c r="Q278" s="48"/>
      <c r="R278" s="48"/>
      <c r="S278" s="33" t="str">
        <f t="shared" si="11"/>
        <v/>
      </c>
      <c r="T278" s="65"/>
      <c r="U278" s="65"/>
      <c r="V278" s="32" t="str">
        <f>IF($P278="","",$P278+$Q278+LOOKUP(2,1/($V$3:$V277&lt;&gt;""),$V$3:$V277))</f>
        <v/>
      </c>
      <c r="W278" s="33"/>
      <c r="X278" s="33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</row>
    <row r="279" spans="1:258" x14ac:dyDescent="0.25">
      <c r="A279" s="35">
        <f>LOOKUP(2,1/($A$3:$A278&lt;&gt;""),$A$3:$A278)+1</f>
        <v>272</v>
      </c>
      <c r="B279" s="36"/>
      <c r="C279" s="50"/>
      <c r="D279" s="37" t="str">
        <f ca="1">IFERROR(IF($E279="","",VLOOKUP($E279,'Currency Pairs'!$B$3:$D$1000,3,FALSE)),"")</f>
        <v/>
      </c>
      <c r="E279" s="49" t="str">
        <f ca="1">IFERROR(IF($D279="","",VLOOKUP($D279,'Currency Pairs'!$A$3:$B$1000,2,FALSE)),"")</f>
        <v/>
      </c>
      <c r="F279" s="50"/>
      <c r="G279" s="49"/>
      <c r="H279" s="49"/>
      <c r="I279" s="49"/>
      <c r="J279" s="51" t="str">
        <f t="shared" si="10"/>
        <v/>
      </c>
      <c r="K279" s="79"/>
      <c r="L279" s="49"/>
      <c r="M279" s="52"/>
      <c r="N279" s="53" t="str">
        <f>IF(OR($G279="",$L279=""),"",ROUND(IF($F279="Long",(L279-G279),(G279-L279)) * POWER(10, VLOOKUP($D279,'Currency Pairs'!$A:$C,3,FALSE)),0))</f>
        <v/>
      </c>
      <c r="O279" s="99" t="str">
        <f>IF($P279="","",(($P279+$Q279+$R279)/LOOKUP(2,1/($V$3:$V278&lt;&gt;""),$V$3:$V278)))</f>
        <v/>
      </c>
      <c r="P279" s="54"/>
      <c r="Q279" s="54"/>
      <c r="R279" s="54"/>
      <c r="S279" s="42" t="str">
        <f t="shared" si="11"/>
        <v/>
      </c>
      <c r="T279" s="66"/>
      <c r="U279" s="66"/>
      <c r="V279" s="41" t="str">
        <f>IF($P279="","",$P279+$Q279+LOOKUP(2,1/($V$3:$V278&lt;&gt;""),$V$3:$V278))</f>
        <v/>
      </c>
      <c r="W279" s="42"/>
      <c r="X279" s="42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</row>
    <row r="280" spans="1:258" x14ac:dyDescent="0.25">
      <c r="A280" s="26">
        <f>LOOKUP(2,1/($A$3:$A279&lt;&gt;""),$A$3:$A279)+1</f>
        <v>273</v>
      </c>
      <c r="B280" s="27"/>
      <c r="C280" s="44"/>
      <c r="D280" s="28" t="str">
        <f ca="1">IFERROR(IF($E280="","",VLOOKUP($E280,'Currency Pairs'!$B$3:$D$1000,3,FALSE)),"")</f>
        <v/>
      </c>
      <c r="E280" s="43" t="str">
        <f ca="1">IFERROR(IF($D280="","",VLOOKUP($D280,'Currency Pairs'!$A$3:$B$1000,2,FALSE)),"")</f>
        <v/>
      </c>
      <c r="F280" s="44"/>
      <c r="G280" s="43"/>
      <c r="H280" s="43"/>
      <c r="I280" s="43"/>
      <c r="J280" s="45" t="str">
        <f t="shared" si="10"/>
        <v/>
      </c>
      <c r="K280" s="78"/>
      <c r="L280" s="43"/>
      <c r="M280" s="46"/>
      <c r="N280" s="47" t="str">
        <f>IF(OR($G280="",$L280=""),"",ROUND(IF($F280="Long",(L280-G280),(G280-L280)) * POWER(10, VLOOKUP($D280,'Currency Pairs'!$A:$C,3,FALSE)),0))</f>
        <v/>
      </c>
      <c r="O280" s="94" t="str">
        <f>IF($P280="","",(($P280+$Q280+$R280)/LOOKUP(2,1/($V$3:$V279&lt;&gt;""),$V$3:$V279)))</f>
        <v/>
      </c>
      <c r="P280" s="48"/>
      <c r="Q280" s="48"/>
      <c r="R280" s="48"/>
      <c r="S280" s="33" t="str">
        <f t="shared" si="11"/>
        <v/>
      </c>
      <c r="T280" s="65"/>
      <c r="U280" s="65"/>
      <c r="V280" s="32" t="str">
        <f>IF($P280="","",$P280+$Q280+LOOKUP(2,1/($V$3:$V279&lt;&gt;""),$V$3:$V279))</f>
        <v/>
      </c>
      <c r="W280" s="33"/>
      <c r="X280" s="33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</row>
    <row r="281" spans="1:258" x14ac:dyDescent="0.25">
      <c r="A281" s="35">
        <f>LOOKUP(2,1/($A$3:$A280&lt;&gt;""),$A$3:$A280)+1</f>
        <v>274</v>
      </c>
      <c r="B281" s="36"/>
      <c r="C281" s="50"/>
      <c r="D281" s="37" t="str">
        <f ca="1">IFERROR(IF($E281="","",VLOOKUP($E281,'Currency Pairs'!$B$3:$D$1000,3,FALSE)),"")</f>
        <v/>
      </c>
      <c r="E281" s="49" t="str">
        <f ca="1">IFERROR(IF($D281="","",VLOOKUP($D281,'Currency Pairs'!$A$3:$B$1000,2,FALSE)),"")</f>
        <v/>
      </c>
      <c r="F281" s="50"/>
      <c r="G281" s="49"/>
      <c r="H281" s="49"/>
      <c r="I281" s="49"/>
      <c r="J281" s="51" t="str">
        <f t="shared" si="10"/>
        <v/>
      </c>
      <c r="K281" s="79"/>
      <c r="L281" s="49"/>
      <c r="M281" s="52"/>
      <c r="N281" s="53" t="str">
        <f>IF(OR($G281="",$L281=""),"",ROUND(IF($F281="Long",(L281-G281),(G281-L281)) * POWER(10, VLOOKUP($D281,'Currency Pairs'!$A:$C,3,FALSE)),0))</f>
        <v/>
      </c>
      <c r="O281" s="99" t="str">
        <f>IF($P281="","",(($P281+$Q281+$R281)/LOOKUP(2,1/($V$3:$V280&lt;&gt;""),$V$3:$V280)))</f>
        <v/>
      </c>
      <c r="P281" s="54"/>
      <c r="Q281" s="54"/>
      <c r="R281" s="54"/>
      <c r="S281" s="42" t="str">
        <f t="shared" si="11"/>
        <v/>
      </c>
      <c r="T281" s="66"/>
      <c r="U281" s="66"/>
      <c r="V281" s="41" t="str">
        <f>IF($P281="","",$P281+$Q281+LOOKUP(2,1/($V$3:$V280&lt;&gt;""),$V$3:$V280))</f>
        <v/>
      </c>
      <c r="W281" s="42"/>
      <c r="X281" s="42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</row>
    <row r="282" spans="1:258" x14ac:dyDescent="0.25">
      <c r="A282" s="26">
        <f>LOOKUP(2,1/($A$3:$A281&lt;&gt;""),$A$3:$A281)+1</f>
        <v>275</v>
      </c>
      <c r="B282" s="27"/>
      <c r="C282" s="44"/>
      <c r="D282" s="28" t="str">
        <f ca="1">IFERROR(IF($E282="","",VLOOKUP($E282,'Currency Pairs'!$B$3:$D$1000,3,FALSE)),"")</f>
        <v/>
      </c>
      <c r="E282" s="43" t="str">
        <f ca="1">IFERROR(IF($D282="","",VLOOKUP($D282,'Currency Pairs'!$A$3:$B$1000,2,FALSE)),"")</f>
        <v/>
      </c>
      <c r="F282" s="44"/>
      <c r="G282" s="43"/>
      <c r="H282" s="43"/>
      <c r="I282" s="43"/>
      <c r="J282" s="45" t="str">
        <f t="shared" si="10"/>
        <v/>
      </c>
      <c r="K282" s="78"/>
      <c r="L282" s="43"/>
      <c r="M282" s="46"/>
      <c r="N282" s="47" t="str">
        <f>IF(OR($G282="",$L282=""),"",ROUND(IF($F282="Long",(L282-G282),(G282-L282)) * POWER(10, VLOOKUP($D282,'Currency Pairs'!$A:$C,3,FALSE)),0))</f>
        <v/>
      </c>
      <c r="O282" s="94" t="str">
        <f>IF($P282="","",(($P282+$Q282+$R282)/LOOKUP(2,1/($V$3:$V281&lt;&gt;""),$V$3:$V281)))</f>
        <v/>
      </c>
      <c r="P282" s="48"/>
      <c r="Q282" s="48"/>
      <c r="R282" s="48"/>
      <c r="S282" s="33" t="str">
        <f t="shared" si="11"/>
        <v/>
      </c>
      <c r="T282" s="65"/>
      <c r="U282" s="65"/>
      <c r="V282" s="32" t="str">
        <f>IF($P282="","",$P282+$Q282+LOOKUP(2,1/($V$3:$V281&lt;&gt;""),$V$3:$V281))</f>
        <v/>
      </c>
      <c r="W282" s="33"/>
      <c r="X282" s="33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</row>
    <row r="283" spans="1:258" x14ac:dyDescent="0.25">
      <c r="A283" s="35">
        <f>LOOKUP(2,1/($A$3:$A282&lt;&gt;""),$A$3:$A282)+1</f>
        <v>276</v>
      </c>
      <c r="B283" s="36"/>
      <c r="C283" s="50"/>
      <c r="D283" s="37" t="str">
        <f ca="1">IFERROR(IF($E283="","",VLOOKUP($E283,'Currency Pairs'!$B$3:$D$1000,3,FALSE)),"")</f>
        <v/>
      </c>
      <c r="E283" s="49" t="str">
        <f ca="1">IFERROR(IF($D283="","",VLOOKUP($D283,'Currency Pairs'!$A$3:$B$1000,2,FALSE)),"")</f>
        <v/>
      </c>
      <c r="F283" s="50"/>
      <c r="G283" s="49"/>
      <c r="H283" s="49"/>
      <c r="I283" s="49"/>
      <c r="J283" s="51" t="str">
        <f t="shared" si="10"/>
        <v/>
      </c>
      <c r="K283" s="79"/>
      <c r="L283" s="49"/>
      <c r="M283" s="52"/>
      <c r="N283" s="53" t="str">
        <f>IF(OR($G283="",$L283=""),"",ROUND(IF($F283="Long",(L283-G283),(G283-L283)) * POWER(10, VLOOKUP($D283,'Currency Pairs'!$A:$C,3,FALSE)),0))</f>
        <v/>
      </c>
      <c r="O283" s="99" t="str">
        <f>IF($P283="","",(($P283+$Q283+$R283)/LOOKUP(2,1/($V$3:$V282&lt;&gt;""),$V$3:$V282)))</f>
        <v/>
      </c>
      <c r="P283" s="54"/>
      <c r="Q283" s="54"/>
      <c r="R283" s="54"/>
      <c r="S283" s="42" t="str">
        <f t="shared" si="11"/>
        <v/>
      </c>
      <c r="T283" s="66"/>
      <c r="U283" s="66"/>
      <c r="V283" s="41" t="str">
        <f>IF($P283="","",$P283+$Q283+LOOKUP(2,1/($V$3:$V282&lt;&gt;""),$V$3:$V282))</f>
        <v/>
      </c>
      <c r="W283" s="42"/>
      <c r="X283" s="42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</row>
    <row r="284" spans="1:258" x14ac:dyDescent="0.25">
      <c r="A284" s="26">
        <f>LOOKUP(2,1/($A$3:$A283&lt;&gt;""),$A$3:$A283)+1</f>
        <v>277</v>
      </c>
      <c r="B284" s="27"/>
      <c r="C284" s="44"/>
      <c r="D284" s="28" t="str">
        <f ca="1">IFERROR(IF($E284="","",VLOOKUP($E284,'Currency Pairs'!$B$3:$D$1000,3,FALSE)),"")</f>
        <v/>
      </c>
      <c r="E284" s="43" t="str">
        <f ca="1">IFERROR(IF($D284="","",VLOOKUP($D284,'Currency Pairs'!$A$3:$B$1000,2,FALSE)),"")</f>
        <v/>
      </c>
      <c r="F284" s="44"/>
      <c r="G284" s="43"/>
      <c r="H284" s="43"/>
      <c r="I284" s="43"/>
      <c r="J284" s="45" t="str">
        <f t="shared" si="10"/>
        <v/>
      </c>
      <c r="K284" s="78"/>
      <c r="L284" s="43"/>
      <c r="M284" s="46"/>
      <c r="N284" s="47" t="str">
        <f>IF(OR($G284="",$L284=""),"",ROUND(IF($F284="Long",(L284-G284),(G284-L284)) * POWER(10, VLOOKUP($D284,'Currency Pairs'!$A:$C,3,FALSE)),0))</f>
        <v/>
      </c>
      <c r="O284" s="94" t="str">
        <f>IF($P284="","",(($P284+$Q284+$R284)/LOOKUP(2,1/($V$3:$V283&lt;&gt;""),$V$3:$V283)))</f>
        <v/>
      </c>
      <c r="P284" s="48"/>
      <c r="Q284" s="48"/>
      <c r="R284" s="48"/>
      <c r="S284" s="33" t="str">
        <f t="shared" si="11"/>
        <v/>
      </c>
      <c r="T284" s="65"/>
      <c r="U284" s="65"/>
      <c r="V284" s="32" t="str">
        <f>IF($P284="","",$P284+$Q284+LOOKUP(2,1/($V$3:$V283&lt;&gt;""),$V$3:$V283))</f>
        <v/>
      </c>
      <c r="W284" s="33"/>
      <c r="X284" s="33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</row>
    <row r="285" spans="1:258" x14ac:dyDescent="0.25">
      <c r="A285" s="35">
        <f>LOOKUP(2,1/($A$3:$A284&lt;&gt;""),$A$3:$A284)+1</f>
        <v>278</v>
      </c>
      <c r="B285" s="36"/>
      <c r="C285" s="50"/>
      <c r="D285" s="37" t="str">
        <f ca="1">IFERROR(IF($E285="","",VLOOKUP($E285,'Currency Pairs'!$B$3:$D$1000,3,FALSE)),"")</f>
        <v/>
      </c>
      <c r="E285" s="49" t="str">
        <f ca="1">IFERROR(IF($D285="","",VLOOKUP($D285,'Currency Pairs'!$A$3:$B$1000,2,FALSE)),"")</f>
        <v/>
      </c>
      <c r="F285" s="50"/>
      <c r="G285" s="49"/>
      <c r="H285" s="49"/>
      <c r="I285" s="49"/>
      <c r="J285" s="51" t="str">
        <f t="shared" si="10"/>
        <v/>
      </c>
      <c r="K285" s="79"/>
      <c r="L285" s="49"/>
      <c r="M285" s="52"/>
      <c r="N285" s="53" t="str">
        <f>IF(OR($G285="",$L285=""),"",ROUND(IF($F285="Long",(L285-G285),(G285-L285)) * POWER(10, VLOOKUP($D285,'Currency Pairs'!$A:$C,3,FALSE)),0))</f>
        <v/>
      </c>
      <c r="O285" s="99" t="str">
        <f>IF($P285="","",(($P285+$Q285+$R285)/LOOKUP(2,1/($V$3:$V284&lt;&gt;""),$V$3:$V284)))</f>
        <v/>
      </c>
      <c r="P285" s="54"/>
      <c r="Q285" s="54"/>
      <c r="R285" s="54"/>
      <c r="S285" s="42" t="str">
        <f t="shared" si="11"/>
        <v/>
      </c>
      <c r="T285" s="66"/>
      <c r="U285" s="66"/>
      <c r="V285" s="41" t="str">
        <f>IF($P285="","",$P285+$Q285+LOOKUP(2,1/($V$3:$V284&lt;&gt;""),$V$3:$V284))</f>
        <v/>
      </c>
      <c r="W285" s="42"/>
      <c r="X285" s="42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</row>
    <row r="286" spans="1:258" x14ac:dyDescent="0.25">
      <c r="A286" s="26">
        <f>LOOKUP(2,1/($A$3:$A285&lt;&gt;""),$A$3:$A285)+1</f>
        <v>279</v>
      </c>
      <c r="B286" s="27"/>
      <c r="C286" s="44"/>
      <c r="D286" s="28" t="str">
        <f ca="1">IFERROR(IF($E286="","",VLOOKUP($E286,'Currency Pairs'!$B$3:$D$1000,3,FALSE)),"")</f>
        <v/>
      </c>
      <c r="E286" s="43" t="str">
        <f ca="1">IFERROR(IF($D286="","",VLOOKUP($D286,'Currency Pairs'!$A$3:$B$1000,2,FALSE)),"")</f>
        <v/>
      </c>
      <c r="F286" s="44"/>
      <c r="G286" s="43"/>
      <c r="H286" s="43"/>
      <c r="I286" s="43"/>
      <c r="J286" s="45" t="str">
        <f t="shared" si="10"/>
        <v/>
      </c>
      <c r="K286" s="78"/>
      <c r="L286" s="43"/>
      <c r="M286" s="46"/>
      <c r="N286" s="47" t="str">
        <f>IF(OR($G286="",$L286=""),"",ROUND(IF($F286="Long",(L286-G286),(G286-L286)) * POWER(10, VLOOKUP($D286,'Currency Pairs'!$A:$C,3,FALSE)),0))</f>
        <v/>
      </c>
      <c r="O286" s="94" t="str">
        <f>IF($P286="","",(($P286+$Q286+$R286)/LOOKUP(2,1/($V$3:$V285&lt;&gt;""),$V$3:$V285)))</f>
        <v/>
      </c>
      <c r="P286" s="48"/>
      <c r="Q286" s="48"/>
      <c r="R286" s="48"/>
      <c r="S286" s="33" t="str">
        <f t="shared" si="11"/>
        <v/>
      </c>
      <c r="T286" s="65"/>
      <c r="U286" s="65"/>
      <c r="V286" s="32" t="str">
        <f>IF($P286="","",$P286+$Q286+LOOKUP(2,1/($V$3:$V285&lt;&gt;""),$V$3:$V285))</f>
        <v/>
      </c>
      <c r="W286" s="33"/>
      <c r="X286" s="33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</row>
    <row r="287" spans="1:258" x14ac:dyDescent="0.25">
      <c r="A287" s="35">
        <f>LOOKUP(2,1/($A$3:$A286&lt;&gt;""),$A$3:$A286)+1</f>
        <v>280</v>
      </c>
      <c r="B287" s="36"/>
      <c r="C287" s="50"/>
      <c r="D287" s="37" t="str">
        <f ca="1">IFERROR(IF($E287="","",VLOOKUP($E287,'Currency Pairs'!$B$3:$D$1000,3,FALSE)),"")</f>
        <v/>
      </c>
      <c r="E287" s="49" t="str">
        <f ca="1">IFERROR(IF($D287="","",VLOOKUP($D287,'Currency Pairs'!$A$3:$B$1000,2,FALSE)),"")</f>
        <v/>
      </c>
      <c r="F287" s="50"/>
      <c r="G287" s="49"/>
      <c r="H287" s="49"/>
      <c r="I287" s="49"/>
      <c r="J287" s="51" t="str">
        <f t="shared" si="10"/>
        <v/>
      </c>
      <c r="K287" s="79"/>
      <c r="L287" s="49"/>
      <c r="M287" s="52"/>
      <c r="N287" s="53" t="str">
        <f>IF(OR($G287="",$L287=""),"",ROUND(IF($F287="Long",(L287-G287),(G287-L287)) * POWER(10, VLOOKUP($D287,'Currency Pairs'!$A:$C,3,FALSE)),0))</f>
        <v/>
      </c>
      <c r="O287" s="99" t="str">
        <f>IF($P287="","",(($P287+$Q287+$R287)/LOOKUP(2,1/($V$3:$V286&lt;&gt;""),$V$3:$V286)))</f>
        <v/>
      </c>
      <c r="P287" s="54"/>
      <c r="Q287" s="54"/>
      <c r="R287" s="54"/>
      <c r="S287" s="42" t="str">
        <f t="shared" si="11"/>
        <v/>
      </c>
      <c r="T287" s="66"/>
      <c r="U287" s="66"/>
      <c r="V287" s="41" t="str">
        <f>IF($P287="","",$P287+$Q287+LOOKUP(2,1/($V$3:$V286&lt;&gt;""),$V$3:$V286))</f>
        <v/>
      </c>
      <c r="W287" s="42"/>
      <c r="X287" s="42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</row>
    <row r="288" spans="1:258" x14ac:dyDescent="0.25">
      <c r="A288" s="26">
        <f>LOOKUP(2,1/($A$3:$A287&lt;&gt;""),$A$3:$A287)+1</f>
        <v>281</v>
      </c>
      <c r="B288" s="27"/>
      <c r="C288" s="44"/>
      <c r="D288" s="28" t="str">
        <f ca="1">IFERROR(IF($E288="","",VLOOKUP($E288,'Currency Pairs'!$B$3:$D$1000,3,FALSE)),"")</f>
        <v/>
      </c>
      <c r="E288" s="43" t="str">
        <f ca="1">IFERROR(IF($D288="","",VLOOKUP($D288,'Currency Pairs'!$A$3:$B$1000,2,FALSE)),"")</f>
        <v/>
      </c>
      <c r="F288" s="44"/>
      <c r="G288" s="43"/>
      <c r="H288" s="43"/>
      <c r="I288" s="43"/>
      <c r="J288" s="45" t="str">
        <f t="shared" si="10"/>
        <v/>
      </c>
      <c r="K288" s="78"/>
      <c r="L288" s="43"/>
      <c r="M288" s="46"/>
      <c r="N288" s="47" t="str">
        <f>IF(OR($G288="",$L288=""),"",ROUND(IF($F288="Long",(L288-G288),(G288-L288)) * POWER(10, VLOOKUP($D288,'Currency Pairs'!$A:$C,3,FALSE)),0))</f>
        <v/>
      </c>
      <c r="O288" s="94" t="str">
        <f>IF($P288="","",(($P288+$Q288+$R288)/LOOKUP(2,1/($V$3:$V287&lt;&gt;""),$V$3:$V287)))</f>
        <v/>
      </c>
      <c r="P288" s="48"/>
      <c r="Q288" s="48"/>
      <c r="R288" s="48"/>
      <c r="S288" s="33" t="str">
        <f t="shared" si="11"/>
        <v/>
      </c>
      <c r="T288" s="65"/>
      <c r="U288" s="65"/>
      <c r="V288" s="32" t="str">
        <f>IF($P288="","",$P288+$Q288+LOOKUP(2,1/($V$3:$V287&lt;&gt;""),$V$3:$V287))</f>
        <v/>
      </c>
      <c r="W288" s="33"/>
      <c r="X288" s="33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</row>
    <row r="289" spans="1:258" x14ac:dyDescent="0.25">
      <c r="A289" s="35">
        <f>LOOKUP(2,1/($A$3:$A288&lt;&gt;""),$A$3:$A288)+1</f>
        <v>282</v>
      </c>
      <c r="B289" s="36"/>
      <c r="C289" s="50"/>
      <c r="D289" s="37" t="str">
        <f ca="1">IFERROR(IF($E289="","",VLOOKUP($E289,'Currency Pairs'!$B$3:$D$1000,3,FALSE)),"")</f>
        <v/>
      </c>
      <c r="E289" s="49" t="str">
        <f ca="1">IFERROR(IF($D289="","",VLOOKUP($D289,'Currency Pairs'!$A$3:$B$1000,2,FALSE)),"")</f>
        <v/>
      </c>
      <c r="F289" s="50"/>
      <c r="G289" s="49"/>
      <c r="H289" s="49"/>
      <c r="I289" s="49"/>
      <c r="J289" s="51" t="str">
        <f t="shared" si="10"/>
        <v/>
      </c>
      <c r="K289" s="79"/>
      <c r="L289" s="49"/>
      <c r="M289" s="52"/>
      <c r="N289" s="53" t="str">
        <f>IF(OR($G289="",$L289=""),"",ROUND(IF($F289="Long",(L289-G289),(G289-L289)) * POWER(10, VLOOKUP($D289,'Currency Pairs'!$A:$C,3,FALSE)),0))</f>
        <v/>
      </c>
      <c r="O289" s="99" t="str">
        <f>IF($P289="","",(($P289+$Q289+$R289)/LOOKUP(2,1/($V$3:$V288&lt;&gt;""),$V$3:$V288)))</f>
        <v/>
      </c>
      <c r="P289" s="54"/>
      <c r="Q289" s="54"/>
      <c r="R289" s="54"/>
      <c r="S289" s="42" t="str">
        <f t="shared" si="11"/>
        <v/>
      </c>
      <c r="T289" s="66"/>
      <c r="U289" s="66"/>
      <c r="V289" s="41" t="str">
        <f>IF($P289="","",$P289+$Q289+LOOKUP(2,1/($V$3:$V288&lt;&gt;""),$V$3:$V288))</f>
        <v/>
      </c>
      <c r="W289" s="42"/>
      <c r="X289" s="42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</row>
    <row r="290" spans="1:258" x14ac:dyDescent="0.25">
      <c r="A290" s="26">
        <f>LOOKUP(2,1/($A$3:$A289&lt;&gt;""),$A$3:$A289)+1</f>
        <v>283</v>
      </c>
      <c r="B290" s="27"/>
      <c r="C290" s="44"/>
      <c r="D290" s="28" t="str">
        <f ca="1">IFERROR(IF($E290="","",VLOOKUP($E290,'Currency Pairs'!$B$3:$D$1000,3,FALSE)),"")</f>
        <v/>
      </c>
      <c r="E290" s="43" t="str">
        <f ca="1">IFERROR(IF($D290="","",VLOOKUP($D290,'Currency Pairs'!$A$3:$B$1000,2,FALSE)),"")</f>
        <v/>
      </c>
      <c r="F290" s="44"/>
      <c r="G290" s="43"/>
      <c r="H290" s="43"/>
      <c r="I290" s="43"/>
      <c r="J290" s="45" t="str">
        <f t="shared" si="10"/>
        <v/>
      </c>
      <c r="K290" s="78"/>
      <c r="L290" s="43"/>
      <c r="M290" s="46"/>
      <c r="N290" s="47" t="str">
        <f>IF(OR($G290="",$L290=""),"",ROUND(IF($F290="Long",(L290-G290),(G290-L290)) * POWER(10, VLOOKUP($D290,'Currency Pairs'!$A:$C,3,FALSE)),0))</f>
        <v/>
      </c>
      <c r="O290" s="94" t="str">
        <f>IF($P290="","",(($P290+$Q290+$R290)/LOOKUP(2,1/($V$3:$V289&lt;&gt;""),$V$3:$V289)))</f>
        <v/>
      </c>
      <c r="P290" s="48"/>
      <c r="Q290" s="48"/>
      <c r="R290" s="48"/>
      <c r="S290" s="33" t="str">
        <f t="shared" si="11"/>
        <v/>
      </c>
      <c r="T290" s="65"/>
      <c r="U290" s="65"/>
      <c r="V290" s="32" t="str">
        <f>IF($P290="","",$P290+$Q290+LOOKUP(2,1/($V$3:$V289&lt;&gt;""),$V$3:$V289))</f>
        <v/>
      </c>
      <c r="W290" s="33"/>
      <c r="X290" s="33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</row>
    <row r="291" spans="1:258" x14ac:dyDescent="0.25">
      <c r="A291" s="35">
        <f>LOOKUP(2,1/($A$3:$A290&lt;&gt;""),$A$3:$A290)+1</f>
        <v>284</v>
      </c>
      <c r="B291" s="36"/>
      <c r="C291" s="50"/>
      <c r="D291" s="37" t="str">
        <f ca="1">IFERROR(IF($E291="","",VLOOKUP($E291,'Currency Pairs'!$B$3:$D$1000,3,FALSE)),"")</f>
        <v/>
      </c>
      <c r="E291" s="49" t="str">
        <f ca="1">IFERROR(IF($D291="","",VLOOKUP($D291,'Currency Pairs'!$A$3:$B$1000,2,FALSE)),"")</f>
        <v/>
      </c>
      <c r="F291" s="50"/>
      <c r="G291" s="49"/>
      <c r="H291" s="49"/>
      <c r="I291" s="49"/>
      <c r="J291" s="51" t="str">
        <f t="shared" si="10"/>
        <v/>
      </c>
      <c r="K291" s="79"/>
      <c r="L291" s="49"/>
      <c r="M291" s="52"/>
      <c r="N291" s="53" t="str">
        <f>IF(OR($G291="",$L291=""),"",ROUND(IF($F291="Long",(L291-G291),(G291-L291)) * POWER(10, VLOOKUP($D291,'Currency Pairs'!$A:$C,3,FALSE)),0))</f>
        <v/>
      </c>
      <c r="O291" s="99" t="str">
        <f>IF($P291="","",(($P291+$Q291+$R291)/LOOKUP(2,1/($V$3:$V290&lt;&gt;""),$V$3:$V290)))</f>
        <v/>
      </c>
      <c r="P291" s="54"/>
      <c r="Q291" s="54"/>
      <c r="R291" s="54"/>
      <c r="S291" s="42" t="str">
        <f t="shared" si="11"/>
        <v/>
      </c>
      <c r="T291" s="66"/>
      <c r="U291" s="66"/>
      <c r="V291" s="41" t="str">
        <f>IF($P291="","",$P291+$Q291+LOOKUP(2,1/($V$3:$V290&lt;&gt;""),$V$3:$V290))</f>
        <v/>
      </c>
      <c r="W291" s="42"/>
      <c r="X291" s="42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</row>
    <row r="292" spans="1:258" x14ac:dyDescent="0.25">
      <c r="A292" s="26">
        <f>LOOKUP(2,1/($A$3:$A291&lt;&gt;""),$A$3:$A291)+1</f>
        <v>285</v>
      </c>
      <c r="B292" s="27"/>
      <c r="C292" s="44"/>
      <c r="D292" s="28" t="str">
        <f ca="1">IFERROR(IF($E292="","",VLOOKUP($E292,'Currency Pairs'!$B$3:$D$1000,3,FALSE)),"")</f>
        <v/>
      </c>
      <c r="E292" s="43" t="str">
        <f ca="1">IFERROR(IF($D292="","",VLOOKUP($D292,'Currency Pairs'!$A$3:$B$1000,2,FALSE)),"")</f>
        <v/>
      </c>
      <c r="F292" s="44"/>
      <c r="G292" s="43"/>
      <c r="H292" s="43"/>
      <c r="I292" s="43"/>
      <c r="J292" s="45" t="str">
        <f t="shared" si="10"/>
        <v/>
      </c>
      <c r="K292" s="78"/>
      <c r="L292" s="43"/>
      <c r="M292" s="46"/>
      <c r="N292" s="47" t="str">
        <f>IF(OR($G292="",$L292=""),"",ROUND(IF($F292="Long",(L292-G292),(G292-L292)) * POWER(10, VLOOKUP($D292,'Currency Pairs'!$A:$C,3,FALSE)),0))</f>
        <v/>
      </c>
      <c r="O292" s="94" t="str">
        <f>IF($P292="","",(($P292+$Q292+$R292)/LOOKUP(2,1/($V$3:$V291&lt;&gt;""),$V$3:$V291)))</f>
        <v/>
      </c>
      <c r="P292" s="48"/>
      <c r="Q292" s="48"/>
      <c r="R292" s="48"/>
      <c r="S292" s="33" t="str">
        <f t="shared" si="11"/>
        <v/>
      </c>
      <c r="T292" s="65"/>
      <c r="U292" s="65"/>
      <c r="V292" s="32" t="str">
        <f>IF($P292="","",$P292+$Q292+LOOKUP(2,1/($V$3:$V291&lt;&gt;""),$V$3:$V291))</f>
        <v/>
      </c>
      <c r="W292" s="33"/>
      <c r="X292" s="33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</row>
    <row r="293" spans="1:258" x14ac:dyDescent="0.25">
      <c r="A293" s="35">
        <f>LOOKUP(2,1/($A$3:$A292&lt;&gt;""),$A$3:$A292)+1</f>
        <v>286</v>
      </c>
      <c r="B293" s="36"/>
      <c r="C293" s="50"/>
      <c r="D293" s="37" t="str">
        <f ca="1">IFERROR(IF($E293="","",VLOOKUP($E293,'Currency Pairs'!$B$3:$D$1000,3,FALSE)),"")</f>
        <v/>
      </c>
      <c r="E293" s="49" t="str">
        <f ca="1">IFERROR(IF($D293="","",VLOOKUP($D293,'Currency Pairs'!$A$3:$B$1000,2,FALSE)),"")</f>
        <v/>
      </c>
      <c r="F293" s="50"/>
      <c r="G293" s="49"/>
      <c r="H293" s="49"/>
      <c r="I293" s="49"/>
      <c r="J293" s="51" t="str">
        <f t="shared" si="10"/>
        <v/>
      </c>
      <c r="K293" s="79"/>
      <c r="L293" s="49"/>
      <c r="M293" s="52"/>
      <c r="N293" s="53" t="str">
        <f>IF(OR($G293="",$L293=""),"",ROUND(IF($F293="Long",(L293-G293),(G293-L293)) * POWER(10, VLOOKUP($D293,'Currency Pairs'!$A:$C,3,FALSE)),0))</f>
        <v/>
      </c>
      <c r="O293" s="99" t="str">
        <f>IF($P293="","",(($P293+$Q293+$R293)/LOOKUP(2,1/($V$3:$V292&lt;&gt;""),$V$3:$V292)))</f>
        <v/>
      </c>
      <c r="P293" s="54"/>
      <c r="Q293" s="54"/>
      <c r="R293" s="54"/>
      <c r="S293" s="42" t="str">
        <f t="shared" si="11"/>
        <v/>
      </c>
      <c r="T293" s="66"/>
      <c r="U293" s="66"/>
      <c r="V293" s="41" t="str">
        <f>IF($P293="","",$P293+$Q293+LOOKUP(2,1/($V$3:$V292&lt;&gt;""),$V$3:$V292))</f>
        <v/>
      </c>
      <c r="W293" s="42"/>
      <c r="X293" s="42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</row>
    <row r="294" spans="1:258" x14ac:dyDescent="0.25">
      <c r="A294" s="26">
        <f>LOOKUP(2,1/($A$3:$A293&lt;&gt;""),$A$3:$A293)+1</f>
        <v>287</v>
      </c>
      <c r="B294" s="27"/>
      <c r="C294" s="44"/>
      <c r="D294" s="28" t="str">
        <f ca="1">IFERROR(IF($E294="","",VLOOKUP($E294,'Currency Pairs'!$B$3:$D$1000,3,FALSE)),"")</f>
        <v/>
      </c>
      <c r="E294" s="43" t="str">
        <f ca="1">IFERROR(IF($D294="","",VLOOKUP($D294,'Currency Pairs'!$A$3:$B$1000,2,FALSE)),"")</f>
        <v/>
      </c>
      <c r="F294" s="44"/>
      <c r="G294" s="43"/>
      <c r="H294" s="43"/>
      <c r="I294" s="43"/>
      <c r="J294" s="45" t="str">
        <f t="shared" si="10"/>
        <v/>
      </c>
      <c r="K294" s="78"/>
      <c r="L294" s="43"/>
      <c r="M294" s="46"/>
      <c r="N294" s="47" t="str">
        <f>IF(OR($G294="",$L294=""),"",ROUND(IF($F294="Long",(L294-G294),(G294-L294)) * POWER(10, VLOOKUP($D294,'Currency Pairs'!$A:$C,3,FALSE)),0))</f>
        <v/>
      </c>
      <c r="O294" s="94" t="str">
        <f>IF($P294="","",(($P294+$Q294+$R294)/LOOKUP(2,1/($V$3:$V293&lt;&gt;""),$V$3:$V293)))</f>
        <v/>
      </c>
      <c r="P294" s="48"/>
      <c r="Q294" s="48"/>
      <c r="R294" s="48"/>
      <c r="S294" s="33" t="str">
        <f t="shared" si="11"/>
        <v/>
      </c>
      <c r="T294" s="65"/>
      <c r="U294" s="65"/>
      <c r="V294" s="32" t="str">
        <f>IF($P294="","",$P294+$Q294+LOOKUP(2,1/($V$3:$V293&lt;&gt;""),$V$3:$V293))</f>
        <v/>
      </c>
      <c r="W294" s="33"/>
      <c r="X294" s="33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</row>
    <row r="295" spans="1:258" x14ac:dyDescent="0.25">
      <c r="A295" s="35">
        <f>LOOKUP(2,1/($A$3:$A294&lt;&gt;""),$A$3:$A294)+1</f>
        <v>288</v>
      </c>
      <c r="B295" s="36"/>
      <c r="C295" s="50"/>
      <c r="D295" s="37" t="str">
        <f ca="1">IFERROR(IF($E295="","",VLOOKUP($E295,'Currency Pairs'!$B$3:$D$1000,3,FALSE)),"")</f>
        <v/>
      </c>
      <c r="E295" s="49" t="str">
        <f ca="1">IFERROR(IF($D295="","",VLOOKUP($D295,'Currency Pairs'!$A$3:$B$1000,2,FALSE)),"")</f>
        <v/>
      </c>
      <c r="F295" s="50"/>
      <c r="G295" s="49"/>
      <c r="H295" s="49"/>
      <c r="I295" s="49"/>
      <c r="J295" s="51" t="str">
        <f t="shared" si="10"/>
        <v/>
      </c>
      <c r="K295" s="79"/>
      <c r="L295" s="49"/>
      <c r="M295" s="52"/>
      <c r="N295" s="53" t="str">
        <f>IF(OR($G295="",$L295=""),"",ROUND(IF($F295="Long",(L295-G295),(G295-L295)) * POWER(10, VLOOKUP($D295,'Currency Pairs'!$A:$C,3,FALSE)),0))</f>
        <v/>
      </c>
      <c r="O295" s="99" t="str">
        <f>IF($P295="","",(($P295+$Q295+$R295)/LOOKUP(2,1/($V$3:$V294&lt;&gt;""),$V$3:$V294)))</f>
        <v/>
      </c>
      <c r="P295" s="54"/>
      <c r="Q295" s="54"/>
      <c r="R295" s="54"/>
      <c r="S295" s="42" t="str">
        <f t="shared" si="11"/>
        <v/>
      </c>
      <c r="T295" s="66"/>
      <c r="U295" s="66"/>
      <c r="V295" s="41" t="str">
        <f>IF($P295="","",$P295+$Q295+LOOKUP(2,1/($V$3:$V294&lt;&gt;""),$V$3:$V294))</f>
        <v/>
      </c>
      <c r="W295" s="42"/>
      <c r="X295" s="42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</row>
    <row r="296" spans="1:258" x14ac:dyDescent="0.25">
      <c r="A296" s="26">
        <f>LOOKUP(2,1/($A$3:$A295&lt;&gt;""),$A$3:$A295)+1</f>
        <v>289</v>
      </c>
      <c r="B296" s="27"/>
      <c r="C296" s="44"/>
      <c r="D296" s="28" t="str">
        <f ca="1">IFERROR(IF($E296="","",VLOOKUP($E296,'Currency Pairs'!$B$3:$D$1000,3,FALSE)),"")</f>
        <v/>
      </c>
      <c r="E296" s="43" t="str">
        <f ca="1">IFERROR(IF($D296="","",VLOOKUP($D296,'Currency Pairs'!$A$3:$B$1000,2,FALSE)),"")</f>
        <v/>
      </c>
      <c r="F296" s="44"/>
      <c r="G296" s="43"/>
      <c r="H296" s="43"/>
      <c r="I296" s="43"/>
      <c r="J296" s="45" t="str">
        <f t="shared" si="10"/>
        <v/>
      </c>
      <c r="K296" s="78"/>
      <c r="L296" s="43"/>
      <c r="M296" s="46"/>
      <c r="N296" s="47" t="str">
        <f>IF(OR($G296="",$L296=""),"",ROUND(IF($F296="Long",(L296-G296),(G296-L296)) * POWER(10, VLOOKUP($D296,'Currency Pairs'!$A:$C,3,FALSE)),0))</f>
        <v/>
      </c>
      <c r="O296" s="94" t="str">
        <f>IF($P296="","",(($P296+$Q296+$R296)/LOOKUP(2,1/($V$3:$V295&lt;&gt;""),$V$3:$V295)))</f>
        <v/>
      </c>
      <c r="P296" s="48"/>
      <c r="Q296" s="48"/>
      <c r="R296" s="48"/>
      <c r="S296" s="33" t="str">
        <f t="shared" si="11"/>
        <v/>
      </c>
      <c r="T296" s="65"/>
      <c r="U296" s="65"/>
      <c r="V296" s="32" t="str">
        <f>IF($P296="","",$P296+$Q296+LOOKUP(2,1/($V$3:$V295&lt;&gt;""),$V$3:$V295))</f>
        <v/>
      </c>
      <c r="W296" s="33"/>
      <c r="X296" s="33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</row>
    <row r="297" spans="1:258" x14ac:dyDescent="0.25">
      <c r="A297" s="35">
        <f>LOOKUP(2,1/($A$3:$A296&lt;&gt;""),$A$3:$A296)+1</f>
        <v>290</v>
      </c>
      <c r="B297" s="36"/>
      <c r="C297" s="50"/>
      <c r="D297" s="37" t="str">
        <f ca="1">IFERROR(IF($E297="","",VLOOKUP($E297,'Currency Pairs'!$B$3:$D$1000,3,FALSE)),"")</f>
        <v/>
      </c>
      <c r="E297" s="49" t="str">
        <f ca="1">IFERROR(IF($D297="","",VLOOKUP($D297,'Currency Pairs'!$A$3:$B$1000,2,FALSE)),"")</f>
        <v/>
      </c>
      <c r="F297" s="50"/>
      <c r="G297" s="49"/>
      <c r="H297" s="49"/>
      <c r="I297" s="49"/>
      <c r="J297" s="51" t="str">
        <f t="shared" si="10"/>
        <v/>
      </c>
      <c r="K297" s="79"/>
      <c r="L297" s="49"/>
      <c r="M297" s="52"/>
      <c r="N297" s="53" t="str">
        <f>IF(OR($G297="",$L297=""),"",ROUND(IF($F297="Long",(L297-G297),(G297-L297)) * POWER(10, VLOOKUP($D297,'Currency Pairs'!$A:$C,3,FALSE)),0))</f>
        <v/>
      </c>
      <c r="O297" s="99" t="str">
        <f>IF($P297="","",(($P297+$Q297+$R297)/LOOKUP(2,1/($V$3:$V296&lt;&gt;""),$V$3:$V296)))</f>
        <v/>
      </c>
      <c r="P297" s="54"/>
      <c r="Q297" s="54"/>
      <c r="R297" s="54"/>
      <c r="S297" s="42" t="str">
        <f t="shared" si="11"/>
        <v/>
      </c>
      <c r="T297" s="66"/>
      <c r="U297" s="66"/>
      <c r="V297" s="41" t="str">
        <f>IF($P297="","",$P297+$Q297+LOOKUP(2,1/($V$3:$V296&lt;&gt;""),$V$3:$V296))</f>
        <v/>
      </c>
      <c r="W297" s="42"/>
      <c r="X297" s="42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</row>
    <row r="298" spans="1:258" x14ac:dyDescent="0.25">
      <c r="A298" s="26">
        <f>LOOKUP(2,1/($A$3:$A297&lt;&gt;""),$A$3:$A297)+1</f>
        <v>291</v>
      </c>
      <c r="B298" s="27"/>
      <c r="C298" s="44"/>
      <c r="D298" s="28" t="str">
        <f ca="1">IFERROR(IF($E298="","",VLOOKUP($E298,'Currency Pairs'!$B$3:$D$1000,3,FALSE)),"")</f>
        <v/>
      </c>
      <c r="E298" s="43" t="str">
        <f ca="1">IFERROR(IF($D298="","",VLOOKUP($D298,'Currency Pairs'!$A$3:$B$1000,2,FALSE)),"")</f>
        <v/>
      </c>
      <c r="F298" s="44"/>
      <c r="G298" s="43"/>
      <c r="H298" s="43"/>
      <c r="I298" s="43"/>
      <c r="J298" s="45" t="str">
        <f t="shared" si="10"/>
        <v/>
      </c>
      <c r="K298" s="78"/>
      <c r="L298" s="43"/>
      <c r="M298" s="46"/>
      <c r="N298" s="47" t="str">
        <f>IF(OR($G298="",$L298=""),"",ROUND(IF($F298="Long",(L298-G298),(G298-L298)) * POWER(10, VLOOKUP($D298,'Currency Pairs'!$A:$C,3,FALSE)),0))</f>
        <v/>
      </c>
      <c r="O298" s="94" t="str">
        <f>IF($P298="","",(($P298+$Q298+$R298)/LOOKUP(2,1/($V$3:$V297&lt;&gt;""),$V$3:$V297)))</f>
        <v/>
      </c>
      <c r="P298" s="48"/>
      <c r="Q298" s="48"/>
      <c r="R298" s="48"/>
      <c r="S298" s="33" t="str">
        <f t="shared" si="11"/>
        <v/>
      </c>
      <c r="T298" s="65"/>
      <c r="U298" s="65"/>
      <c r="V298" s="32" t="str">
        <f>IF($P298="","",$P298+$Q298+LOOKUP(2,1/($V$3:$V297&lt;&gt;""),$V$3:$V297))</f>
        <v/>
      </c>
      <c r="W298" s="33"/>
      <c r="X298" s="33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</row>
    <row r="299" spans="1:258" x14ac:dyDescent="0.25">
      <c r="A299" s="35">
        <f>LOOKUP(2,1/($A$3:$A298&lt;&gt;""),$A$3:$A298)+1</f>
        <v>292</v>
      </c>
      <c r="B299" s="36"/>
      <c r="C299" s="50"/>
      <c r="D299" s="37" t="str">
        <f ca="1">IFERROR(IF($E299="","",VLOOKUP($E299,'Currency Pairs'!$B$3:$D$1000,3,FALSE)),"")</f>
        <v/>
      </c>
      <c r="E299" s="49" t="str">
        <f ca="1">IFERROR(IF($D299="","",VLOOKUP($D299,'Currency Pairs'!$A$3:$B$1000,2,FALSE)),"")</f>
        <v/>
      </c>
      <c r="F299" s="50"/>
      <c r="G299" s="49"/>
      <c r="H299" s="49"/>
      <c r="I299" s="49"/>
      <c r="J299" s="51" t="str">
        <f t="shared" si="10"/>
        <v/>
      </c>
      <c r="K299" s="79"/>
      <c r="L299" s="49"/>
      <c r="M299" s="52"/>
      <c r="N299" s="53" t="str">
        <f>IF(OR($G299="",$L299=""),"",ROUND(IF($F299="Long",(L299-G299),(G299-L299)) * POWER(10, VLOOKUP($D299,'Currency Pairs'!$A:$C,3,FALSE)),0))</f>
        <v/>
      </c>
      <c r="O299" s="99" t="str">
        <f>IF($P299="","",(($P299+$Q299+$R299)/LOOKUP(2,1/($V$3:$V298&lt;&gt;""),$V$3:$V298)))</f>
        <v/>
      </c>
      <c r="P299" s="54"/>
      <c r="Q299" s="54"/>
      <c r="R299" s="54"/>
      <c r="S299" s="42" t="str">
        <f t="shared" si="11"/>
        <v/>
      </c>
      <c r="T299" s="66"/>
      <c r="U299" s="66"/>
      <c r="V299" s="41" t="str">
        <f>IF($P299="","",$P299+$Q299+LOOKUP(2,1/($V$3:$V298&lt;&gt;""),$V$3:$V298))</f>
        <v/>
      </c>
      <c r="W299" s="42"/>
      <c r="X299" s="42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</row>
    <row r="300" spans="1:258" x14ac:dyDescent="0.25">
      <c r="A300" s="26">
        <f>LOOKUP(2,1/($A$3:$A299&lt;&gt;""),$A$3:$A299)+1</f>
        <v>293</v>
      </c>
      <c r="B300" s="27"/>
      <c r="C300" s="44"/>
      <c r="D300" s="28" t="str">
        <f ca="1">IFERROR(IF($E300="","",VLOOKUP($E300,'Currency Pairs'!$B$3:$D$1000,3,FALSE)),"")</f>
        <v/>
      </c>
      <c r="E300" s="43" t="str">
        <f ca="1">IFERROR(IF($D300="","",VLOOKUP($D300,'Currency Pairs'!$A$3:$B$1000,2,FALSE)),"")</f>
        <v/>
      </c>
      <c r="F300" s="44"/>
      <c r="G300" s="43"/>
      <c r="H300" s="43"/>
      <c r="I300" s="43"/>
      <c r="J300" s="45" t="str">
        <f t="shared" si="10"/>
        <v/>
      </c>
      <c r="K300" s="78"/>
      <c r="L300" s="43"/>
      <c r="M300" s="46"/>
      <c r="N300" s="47" t="str">
        <f>IF(OR($G300="",$L300=""),"",ROUND(IF($F300="Long",(L300-G300),(G300-L300)) * POWER(10, VLOOKUP($D300,'Currency Pairs'!$A:$C,3,FALSE)),0))</f>
        <v/>
      </c>
      <c r="O300" s="94" t="str">
        <f>IF($P300="","",(($P300+$Q300+$R300)/LOOKUP(2,1/($V$3:$V299&lt;&gt;""),$V$3:$V299)))</f>
        <v/>
      </c>
      <c r="P300" s="48"/>
      <c r="Q300" s="48"/>
      <c r="R300" s="48"/>
      <c r="S300" s="33" t="str">
        <f t="shared" si="11"/>
        <v/>
      </c>
      <c r="T300" s="65"/>
      <c r="U300" s="65"/>
      <c r="V300" s="32" t="str">
        <f>IF($P300="","",$P300+$Q300+LOOKUP(2,1/($V$3:$V299&lt;&gt;""),$V$3:$V299))</f>
        <v/>
      </c>
      <c r="W300" s="33"/>
      <c r="X300" s="33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</row>
    <row r="301" spans="1:258" x14ac:dyDescent="0.25">
      <c r="A301" s="35">
        <f>LOOKUP(2,1/($A$3:$A300&lt;&gt;""),$A$3:$A300)+1</f>
        <v>294</v>
      </c>
      <c r="B301" s="36"/>
      <c r="C301" s="50"/>
      <c r="D301" s="37" t="str">
        <f ca="1">IFERROR(IF($E301="","",VLOOKUP($E301,'Currency Pairs'!$B$3:$D$1000,3,FALSE)),"")</f>
        <v/>
      </c>
      <c r="E301" s="49" t="str">
        <f ca="1">IFERROR(IF($D301="","",VLOOKUP($D301,'Currency Pairs'!$A$3:$B$1000,2,FALSE)),"")</f>
        <v/>
      </c>
      <c r="F301" s="50"/>
      <c r="G301" s="49"/>
      <c r="H301" s="49"/>
      <c r="I301" s="49"/>
      <c r="J301" s="51" t="str">
        <f t="shared" si="10"/>
        <v/>
      </c>
      <c r="K301" s="79"/>
      <c r="L301" s="49"/>
      <c r="M301" s="52"/>
      <c r="N301" s="53" t="str">
        <f>IF(OR($G301="",$L301=""),"",ROUND(IF($F301="Long",(L301-G301),(G301-L301)) * POWER(10, VLOOKUP($D301,'Currency Pairs'!$A:$C,3,FALSE)),0))</f>
        <v/>
      </c>
      <c r="O301" s="99" t="str">
        <f>IF($P301="","",(($P301+$Q301+$R301)/LOOKUP(2,1/($V$3:$V300&lt;&gt;""),$V$3:$V300)))</f>
        <v/>
      </c>
      <c r="P301" s="54"/>
      <c r="Q301" s="54"/>
      <c r="R301" s="54"/>
      <c r="S301" s="42" t="str">
        <f t="shared" si="11"/>
        <v/>
      </c>
      <c r="T301" s="66"/>
      <c r="U301" s="66"/>
      <c r="V301" s="41" t="str">
        <f>IF($P301="","",$P301+$Q301+LOOKUP(2,1/($V$3:$V300&lt;&gt;""),$V$3:$V300))</f>
        <v/>
      </c>
      <c r="W301" s="42"/>
      <c r="X301" s="42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</row>
    <row r="302" spans="1:258" x14ac:dyDescent="0.25">
      <c r="A302" s="26">
        <f>LOOKUP(2,1/($A$3:$A301&lt;&gt;""),$A$3:$A301)+1</f>
        <v>295</v>
      </c>
      <c r="B302" s="27"/>
      <c r="C302" s="44"/>
      <c r="D302" s="28" t="str">
        <f ca="1">IFERROR(IF($E302="","",VLOOKUP($E302,'Currency Pairs'!$B$3:$D$1000,3,FALSE)),"")</f>
        <v/>
      </c>
      <c r="E302" s="43" t="str">
        <f ca="1">IFERROR(IF($D302="","",VLOOKUP($D302,'Currency Pairs'!$A$3:$B$1000,2,FALSE)),"")</f>
        <v/>
      </c>
      <c r="F302" s="44"/>
      <c r="G302" s="43"/>
      <c r="H302" s="43"/>
      <c r="I302" s="43"/>
      <c r="J302" s="45" t="str">
        <f t="shared" si="10"/>
        <v/>
      </c>
      <c r="K302" s="78"/>
      <c r="L302" s="43"/>
      <c r="M302" s="46"/>
      <c r="N302" s="47" t="str">
        <f>IF(OR($G302="",$L302=""),"",ROUND(IF($F302="Long",(L302-G302),(G302-L302)) * POWER(10, VLOOKUP($D302,'Currency Pairs'!$A:$C,3,FALSE)),0))</f>
        <v/>
      </c>
      <c r="O302" s="94" t="str">
        <f>IF($P302="","",(($P302+$Q302+$R302)/LOOKUP(2,1/($V$3:$V301&lt;&gt;""),$V$3:$V301)))</f>
        <v/>
      </c>
      <c r="P302" s="48"/>
      <c r="Q302" s="48"/>
      <c r="R302" s="48"/>
      <c r="S302" s="33" t="str">
        <f t="shared" si="11"/>
        <v/>
      </c>
      <c r="T302" s="65"/>
      <c r="U302" s="65"/>
      <c r="V302" s="32" t="str">
        <f>IF($P302="","",$P302+$Q302+LOOKUP(2,1/($V$3:$V301&lt;&gt;""),$V$3:$V301))</f>
        <v/>
      </c>
      <c r="W302" s="33"/>
      <c r="X302" s="33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</row>
    <row r="303" spans="1:258" x14ac:dyDescent="0.25">
      <c r="A303" s="35">
        <f>LOOKUP(2,1/($A$3:$A302&lt;&gt;""),$A$3:$A302)+1</f>
        <v>296</v>
      </c>
      <c r="B303" s="36"/>
      <c r="C303" s="50"/>
      <c r="D303" s="37" t="str">
        <f ca="1">IFERROR(IF($E303="","",VLOOKUP($E303,'Currency Pairs'!$B$3:$D$1000,3,FALSE)),"")</f>
        <v/>
      </c>
      <c r="E303" s="49" t="str">
        <f ca="1">IFERROR(IF($D303="","",VLOOKUP($D303,'Currency Pairs'!$A$3:$B$1000,2,FALSE)),"")</f>
        <v/>
      </c>
      <c r="F303" s="50"/>
      <c r="G303" s="49"/>
      <c r="H303" s="49"/>
      <c r="I303" s="49"/>
      <c r="J303" s="51" t="str">
        <f t="shared" si="10"/>
        <v/>
      </c>
      <c r="K303" s="79"/>
      <c r="L303" s="49"/>
      <c r="M303" s="52"/>
      <c r="N303" s="53" t="str">
        <f>IF(OR($G303="",$L303=""),"",ROUND(IF($F303="Long",(L303-G303),(G303-L303)) * POWER(10, VLOOKUP($D303,'Currency Pairs'!$A:$C,3,FALSE)),0))</f>
        <v/>
      </c>
      <c r="O303" s="99" t="str">
        <f>IF($P303="","",(($P303+$Q303+$R303)/LOOKUP(2,1/($V$3:$V302&lt;&gt;""),$V$3:$V302)))</f>
        <v/>
      </c>
      <c r="P303" s="54"/>
      <c r="Q303" s="54"/>
      <c r="R303" s="54"/>
      <c r="S303" s="42" t="str">
        <f t="shared" si="11"/>
        <v/>
      </c>
      <c r="T303" s="66"/>
      <c r="U303" s="66"/>
      <c r="V303" s="41" t="str">
        <f>IF($P303="","",$P303+$Q303+LOOKUP(2,1/($V$3:$V302&lt;&gt;""),$V$3:$V302))</f>
        <v/>
      </c>
      <c r="W303" s="42"/>
      <c r="X303" s="42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</row>
    <row r="304" spans="1:258" x14ac:dyDescent="0.25">
      <c r="A304" s="26">
        <f>LOOKUP(2,1/($A$3:$A303&lt;&gt;""),$A$3:$A303)+1</f>
        <v>297</v>
      </c>
      <c r="B304" s="27"/>
      <c r="C304" s="44"/>
      <c r="D304" s="28" t="str">
        <f ca="1">IFERROR(IF($E304="","",VLOOKUP($E304,'Currency Pairs'!$B$3:$D$1000,3,FALSE)),"")</f>
        <v/>
      </c>
      <c r="E304" s="43" t="str">
        <f ca="1">IFERROR(IF($D304="","",VLOOKUP($D304,'Currency Pairs'!$A$3:$B$1000,2,FALSE)),"")</f>
        <v/>
      </c>
      <c r="F304" s="44"/>
      <c r="G304" s="43"/>
      <c r="H304" s="43"/>
      <c r="I304" s="43"/>
      <c r="J304" s="45" t="str">
        <f t="shared" si="10"/>
        <v/>
      </c>
      <c r="K304" s="78"/>
      <c r="L304" s="43"/>
      <c r="M304" s="46"/>
      <c r="N304" s="47" t="str">
        <f>IF(OR($G304="",$L304=""),"",ROUND(IF($F304="Long",(L304-G304),(G304-L304)) * POWER(10, VLOOKUP($D304,'Currency Pairs'!$A:$C,3,FALSE)),0))</f>
        <v/>
      </c>
      <c r="O304" s="94" t="str">
        <f>IF($P304="","",(($P304+$Q304+$R304)/LOOKUP(2,1/($V$3:$V303&lt;&gt;""),$V$3:$V303)))</f>
        <v/>
      </c>
      <c r="P304" s="48"/>
      <c r="Q304" s="48"/>
      <c r="R304" s="48"/>
      <c r="S304" s="33" t="str">
        <f t="shared" si="11"/>
        <v/>
      </c>
      <c r="T304" s="65"/>
      <c r="U304" s="65"/>
      <c r="V304" s="32" t="str">
        <f>IF($P304="","",$P304+$Q304+LOOKUP(2,1/($V$3:$V303&lt;&gt;""),$V$3:$V303))</f>
        <v/>
      </c>
      <c r="W304" s="33"/>
      <c r="X304" s="33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</row>
    <row r="305" spans="1:258" x14ac:dyDescent="0.25">
      <c r="A305" s="35">
        <f>LOOKUP(2,1/($A$3:$A304&lt;&gt;""),$A$3:$A304)+1</f>
        <v>298</v>
      </c>
      <c r="B305" s="36"/>
      <c r="C305" s="50"/>
      <c r="D305" s="37" t="str">
        <f ca="1">IFERROR(IF($E305="","",VLOOKUP($E305,'Currency Pairs'!$B$3:$D$1000,3,FALSE)),"")</f>
        <v/>
      </c>
      <c r="E305" s="49" t="str">
        <f ca="1">IFERROR(IF($D305="","",VLOOKUP($D305,'Currency Pairs'!$A$3:$B$1000,2,FALSE)),"")</f>
        <v/>
      </c>
      <c r="F305" s="50"/>
      <c r="G305" s="49"/>
      <c r="H305" s="49"/>
      <c r="I305" s="49"/>
      <c r="J305" s="51" t="str">
        <f t="shared" si="10"/>
        <v/>
      </c>
      <c r="K305" s="79"/>
      <c r="L305" s="49"/>
      <c r="M305" s="52"/>
      <c r="N305" s="53" t="str">
        <f>IF(OR($G305="",$L305=""),"",ROUND(IF($F305="Long",(L305-G305),(G305-L305)) * POWER(10, VLOOKUP($D305,'Currency Pairs'!$A:$C,3,FALSE)),0))</f>
        <v/>
      </c>
      <c r="O305" s="99" t="str">
        <f>IF($P305="","",(($P305+$Q305+$R305)/LOOKUP(2,1/($V$3:$V304&lt;&gt;""),$V$3:$V304)))</f>
        <v/>
      </c>
      <c r="P305" s="54"/>
      <c r="Q305" s="54"/>
      <c r="R305" s="54"/>
      <c r="S305" s="42" t="str">
        <f t="shared" si="11"/>
        <v/>
      </c>
      <c r="T305" s="66"/>
      <c r="U305" s="66"/>
      <c r="V305" s="41" t="str">
        <f>IF($P305="","",$P305+$Q305+LOOKUP(2,1/($V$3:$V304&lt;&gt;""),$V$3:$V304))</f>
        <v/>
      </c>
      <c r="W305" s="42"/>
      <c r="X305" s="42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</row>
    <row r="306" spans="1:258" x14ac:dyDescent="0.25">
      <c r="A306" s="26">
        <f>LOOKUP(2,1/($A$3:$A305&lt;&gt;""),$A$3:$A305)+1</f>
        <v>299</v>
      </c>
      <c r="B306" s="27"/>
      <c r="C306" s="44"/>
      <c r="D306" s="28" t="str">
        <f ca="1">IFERROR(IF($E306="","",VLOOKUP($E306,'Currency Pairs'!$B$3:$D$1000,3,FALSE)),"")</f>
        <v/>
      </c>
      <c r="E306" s="43" t="str">
        <f ca="1">IFERROR(IF($D306="","",VLOOKUP($D306,'Currency Pairs'!$A$3:$B$1000,2,FALSE)),"")</f>
        <v/>
      </c>
      <c r="F306" s="44"/>
      <c r="G306" s="43"/>
      <c r="H306" s="43"/>
      <c r="I306" s="43"/>
      <c r="J306" s="45" t="str">
        <f t="shared" si="10"/>
        <v/>
      </c>
      <c r="K306" s="78"/>
      <c r="L306" s="43"/>
      <c r="M306" s="46"/>
      <c r="N306" s="47" t="str">
        <f>IF(OR($G306="",$L306=""),"",ROUND(IF($F306="Long",(L306-G306),(G306-L306)) * POWER(10, VLOOKUP($D306,'Currency Pairs'!$A:$C,3,FALSE)),0))</f>
        <v/>
      </c>
      <c r="O306" s="94" t="str">
        <f>IF($P306="","",(($P306+$Q306+$R306)/LOOKUP(2,1/($V$3:$V305&lt;&gt;""),$V$3:$V305)))</f>
        <v/>
      </c>
      <c r="P306" s="48"/>
      <c r="Q306" s="48"/>
      <c r="R306" s="48"/>
      <c r="S306" s="33" t="str">
        <f t="shared" si="11"/>
        <v/>
      </c>
      <c r="T306" s="65"/>
      <c r="U306" s="65"/>
      <c r="V306" s="32" t="str">
        <f>IF($P306="","",$P306+$Q306+LOOKUP(2,1/($V$3:$V305&lt;&gt;""),$V$3:$V305))</f>
        <v/>
      </c>
      <c r="W306" s="33"/>
      <c r="X306" s="33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</row>
    <row r="307" spans="1:258" x14ac:dyDescent="0.25">
      <c r="A307" s="35">
        <f>LOOKUP(2,1/($A$3:$A306&lt;&gt;""),$A$3:$A306)+1</f>
        <v>300</v>
      </c>
      <c r="B307" s="36"/>
      <c r="C307" s="50"/>
      <c r="D307" s="37" t="str">
        <f ca="1">IFERROR(IF($E307="","",VLOOKUP($E307,'Currency Pairs'!$B$3:$D$1000,3,FALSE)),"")</f>
        <v/>
      </c>
      <c r="E307" s="49" t="str">
        <f ca="1">IFERROR(IF($D307="","",VLOOKUP($D307,'Currency Pairs'!$A$3:$B$1000,2,FALSE)),"")</f>
        <v/>
      </c>
      <c r="F307" s="50"/>
      <c r="G307" s="49"/>
      <c r="H307" s="49"/>
      <c r="I307" s="49"/>
      <c r="J307" s="51" t="str">
        <f t="shared" si="10"/>
        <v/>
      </c>
      <c r="K307" s="79"/>
      <c r="L307" s="49"/>
      <c r="M307" s="52"/>
      <c r="N307" s="53" t="str">
        <f>IF(OR($G307="",$L307=""),"",ROUND(IF($F307="Long",(L307-G307),(G307-L307)) * POWER(10, VLOOKUP($D307,'Currency Pairs'!$A:$C,3,FALSE)),0))</f>
        <v/>
      </c>
      <c r="O307" s="99" t="str">
        <f>IF($P307="","",(($P307+$Q307+$R307)/LOOKUP(2,1/($V$3:$V306&lt;&gt;""),$V$3:$V306)))</f>
        <v/>
      </c>
      <c r="P307" s="54"/>
      <c r="Q307" s="54"/>
      <c r="R307" s="54"/>
      <c r="S307" s="42" t="str">
        <f t="shared" si="11"/>
        <v/>
      </c>
      <c r="T307" s="66"/>
      <c r="U307" s="66"/>
      <c r="V307" s="41" t="str">
        <f>IF($P307="","",$P307+$Q307+LOOKUP(2,1/($V$3:$V306&lt;&gt;""),$V$3:$V306))</f>
        <v/>
      </c>
      <c r="W307" s="42"/>
      <c r="X307" s="42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</row>
    <row r="308" spans="1:258" x14ac:dyDescent="0.25">
      <c r="A308" s="26">
        <f>LOOKUP(2,1/($A$3:$A307&lt;&gt;""),$A$3:$A307)+1</f>
        <v>301</v>
      </c>
      <c r="B308" s="27"/>
      <c r="C308" s="44"/>
      <c r="D308" s="28" t="str">
        <f ca="1">IFERROR(IF($E308="","",VLOOKUP($E308,'Currency Pairs'!$B$3:$D$1000,3,FALSE)),"")</f>
        <v/>
      </c>
      <c r="E308" s="43" t="str">
        <f ca="1">IFERROR(IF($D308="","",VLOOKUP($D308,'Currency Pairs'!$A$3:$B$1000,2,FALSE)),"")</f>
        <v/>
      </c>
      <c r="F308" s="44"/>
      <c r="G308" s="43"/>
      <c r="H308" s="43"/>
      <c r="I308" s="43"/>
      <c r="J308" s="45" t="str">
        <f t="shared" si="10"/>
        <v/>
      </c>
      <c r="K308" s="78"/>
      <c r="L308" s="43"/>
      <c r="M308" s="46"/>
      <c r="N308" s="47" t="str">
        <f>IF(OR($G308="",$L308=""),"",ROUND(IF($F308="Long",(L308-G308),(G308-L308)) * POWER(10, VLOOKUP($D308,'Currency Pairs'!$A:$C,3,FALSE)),0))</f>
        <v/>
      </c>
      <c r="O308" s="94" t="str">
        <f>IF($P308="","",(($P308+$Q308+$R308)/LOOKUP(2,1/($V$3:$V307&lt;&gt;""),$V$3:$V307)))</f>
        <v/>
      </c>
      <c r="P308" s="48"/>
      <c r="Q308" s="48"/>
      <c r="R308" s="48"/>
      <c r="S308" s="33" t="str">
        <f t="shared" si="11"/>
        <v/>
      </c>
      <c r="T308" s="65"/>
      <c r="U308" s="65"/>
      <c r="V308" s="32" t="str">
        <f>IF($P308="","",$P308+$Q308+LOOKUP(2,1/($V$3:$V307&lt;&gt;""),$V$3:$V307))</f>
        <v/>
      </c>
      <c r="W308" s="33"/>
      <c r="X308" s="33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</row>
    <row r="309" spans="1:258" x14ac:dyDescent="0.25">
      <c r="A309" s="35">
        <f>LOOKUP(2,1/($A$3:$A308&lt;&gt;""),$A$3:$A308)+1</f>
        <v>302</v>
      </c>
      <c r="B309" s="36"/>
      <c r="C309" s="50"/>
      <c r="D309" s="37" t="str">
        <f ca="1">IFERROR(IF($E309="","",VLOOKUP($E309,'Currency Pairs'!$B$3:$D$1000,3,FALSE)),"")</f>
        <v/>
      </c>
      <c r="E309" s="49" t="str">
        <f ca="1">IFERROR(IF($D309="","",VLOOKUP($D309,'Currency Pairs'!$A$3:$B$1000,2,FALSE)),"")</f>
        <v/>
      </c>
      <c r="F309" s="50"/>
      <c r="G309" s="49"/>
      <c r="H309" s="49"/>
      <c r="I309" s="49"/>
      <c r="J309" s="51" t="str">
        <f t="shared" si="10"/>
        <v/>
      </c>
      <c r="K309" s="79"/>
      <c r="L309" s="49"/>
      <c r="M309" s="52"/>
      <c r="N309" s="53" t="str">
        <f>IF(OR($G309="",$L309=""),"",ROUND(IF($F309="Long",(L309-G309),(G309-L309)) * POWER(10, VLOOKUP($D309,'Currency Pairs'!$A:$C,3,FALSE)),0))</f>
        <v/>
      </c>
      <c r="O309" s="99" t="str">
        <f>IF($P309="","",(($P309+$Q309+$R309)/LOOKUP(2,1/($V$3:$V308&lt;&gt;""),$V$3:$V308)))</f>
        <v/>
      </c>
      <c r="P309" s="54"/>
      <c r="Q309" s="54"/>
      <c r="R309" s="54"/>
      <c r="S309" s="42" t="str">
        <f t="shared" si="11"/>
        <v/>
      </c>
      <c r="T309" s="66"/>
      <c r="U309" s="66"/>
      <c r="V309" s="41" t="str">
        <f>IF($P309="","",$P309+$Q309+LOOKUP(2,1/($V$3:$V308&lt;&gt;""),$V$3:$V308))</f>
        <v/>
      </c>
      <c r="W309" s="42"/>
      <c r="X309" s="42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</row>
    <row r="310" spans="1:258" x14ac:dyDescent="0.25">
      <c r="A310" s="26">
        <f>LOOKUP(2,1/($A$3:$A309&lt;&gt;""),$A$3:$A309)+1</f>
        <v>303</v>
      </c>
      <c r="B310" s="27"/>
      <c r="C310" s="44"/>
      <c r="D310" s="28" t="str">
        <f ca="1">IFERROR(IF($E310="","",VLOOKUP($E310,'Currency Pairs'!$B$3:$D$1000,3,FALSE)),"")</f>
        <v/>
      </c>
      <c r="E310" s="43" t="str">
        <f ca="1">IFERROR(IF($D310="","",VLOOKUP($D310,'Currency Pairs'!$A$3:$B$1000,2,FALSE)),"")</f>
        <v/>
      </c>
      <c r="F310" s="44"/>
      <c r="G310" s="43"/>
      <c r="H310" s="43"/>
      <c r="I310" s="43"/>
      <c r="J310" s="45" t="str">
        <f t="shared" si="10"/>
        <v/>
      </c>
      <c r="K310" s="78"/>
      <c r="L310" s="43"/>
      <c r="M310" s="46"/>
      <c r="N310" s="47" t="str">
        <f>IF(OR($G310="",$L310=""),"",ROUND(IF($F310="Long",(L310-G310),(G310-L310)) * POWER(10, VLOOKUP($D310,'Currency Pairs'!$A:$C,3,FALSE)),0))</f>
        <v/>
      </c>
      <c r="O310" s="94" t="str">
        <f>IF($P310="","",(($P310+$Q310+$R310)/LOOKUP(2,1/($V$3:$V309&lt;&gt;""),$V$3:$V309)))</f>
        <v/>
      </c>
      <c r="P310" s="48"/>
      <c r="Q310" s="48"/>
      <c r="R310" s="48"/>
      <c r="S310" s="33" t="str">
        <f t="shared" si="11"/>
        <v/>
      </c>
      <c r="T310" s="65"/>
      <c r="U310" s="65"/>
      <c r="V310" s="32" t="str">
        <f>IF($P310="","",$P310+$Q310+LOOKUP(2,1/($V$3:$V309&lt;&gt;""),$V$3:$V309))</f>
        <v/>
      </c>
      <c r="W310" s="33"/>
      <c r="X310" s="33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</row>
    <row r="311" spans="1:258" x14ac:dyDescent="0.25">
      <c r="A311" s="35">
        <f>LOOKUP(2,1/($A$3:$A310&lt;&gt;""),$A$3:$A310)+1</f>
        <v>304</v>
      </c>
      <c r="B311" s="36"/>
      <c r="C311" s="50"/>
      <c r="D311" s="37" t="str">
        <f ca="1">IFERROR(IF($E311="","",VLOOKUP($E311,'Currency Pairs'!$B$3:$D$1000,3,FALSE)),"")</f>
        <v/>
      </c>
      <c r="E311" s="49" t="str">
        <f ca="1">IFERROR(IF($D311="","",VLOOKUP($D311,'Currency Pairs'!$A$3:$B$1000,2,FALSE)),"")</f>
        <v/>
      </c>
      <c r="F311" s="50"/>
      <c r="G311" s="49"/>
      <c r="H311" s="49"/>
      <c r="I311" s="49"/>
      <c r="J311" s="51" t="str">
        <f t="shared" si="10"/>
        <v/>
      </c>
      <c r="K311" s="79"/>
      <c r="L311" s="49"/>
      <c r="M311" s="52"/>
      <c r="N311" s="53" t="str">
        <f>IF(OR($G311="",$L311=""),"",ROUND(IF($F311="Long",(L311-G311),(G311-L311)) * POWER(10, VLOOKUP($D311,'Currency Pairs'!$A:$C,3,FALSE)),0))</f>
        <v/>
      </c>
      <c r="O311" s="99" t="str">
        <f>IF($P311="","",(($P311+$Q311+$R311)/LOOKUP(2,1/($V$3:$V310&lt;&gt;""),$V$3:$V310)))</f>
        <v/>
      </c>
      <c r="P311" s="54"/>
      <c r="Q311" s="54"/>
      <c r="R311" s="54"/>
      <c r="S311" s="42" t="str">
        <f t="shared" si="11"/>
        <v/>
      </c>
      <c r="T311" s="66"/>
      <c r="U311" s="66"/>
      <c r="V311" s="41" t="str">
        <f>IF($P311="","",$P311+$Q311+LOOKUP(2,1/($V$3:$V310&lt;&gt;""),$V$3:$V310))</f>
        <v/>
      </c>
      <c r="W311" s="42"/>
      <c r="X311" s="42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</row>
    <row r="312" spans="1:258" x14ac:dyDescent="0.25">
      <c r="A312" s="26">
        <f>LOOKUP(2,1/($A$3:$A311&lt;&gt;""),$A$3:$A311)+1</f>
        <v>305</v>
      </c>
      <c r="B312" s="27"/>
      <c r="C312" s="44"/>
      <c r="D312" s="28" t="str">
        <f ca="1">IFERROR(IF($E312="","",VLOOKUP($E312,'Currency Pairs'!$B$3:$D$1000,3,FALSE)),"")</f>
        <v/>
      </c>
      <c r="E312" s="43" t="str">
        <f ca="1">IFERROR(IF($D312="","",VLOOKUP($D312,'Currency Pairs'!$A$3:$B$1000,2,FALSE)),"")</f>
        <v/>
      </c>
      <c r="F312" s="44"/>
      <c r="G312" s="43"/>
      <c r="H312" s="43"/>
      <c r="I312" s="43"/>
      <c r="J312" s="45" t="str">
        <f t="shared" si="10"/>
        <v/>
      </c>
      <c r="K312" s="78"/>
      <c r="L312" s="43"/>
      <c r="M312" s="46"/>
      <c r="N312" s="47" t="str">
        <f>IF(OR($G312="",$L312=""),"",ROUND(IF($F312="Long",(L312-G312),(G312-L312)) * POWER(10, VLOOKUP($D312,'Currency Pairs'!$A:$C,3,FALSE)),0))</f>
        <v/>
      </c>
      <c r="O312" s="94" t="str">
        <f>IF($P312="","",(($P312+$Q312+$R312)/LOOKUP(2,1/($V$3:$V311&lt;&gt;""),$V$3:$V311)))</f>
        <v/>
      </c>
      <c r="P312" s="48"/>
      <c r="Q312" s="48"/>
      <c r="R312" s="48"/>
      <c r="S312" s="33" t="str">
        <f t="shared" si="11"/>
        <v/>
      </c>
      <c r="T312" s="65"/>
      <c r="U312" s="65"/>
      <c r="V312" s="32" t="str">
        <f>IF($P312="","",$P312+$Q312+LOOKUP(2,1/($V$3:$V311&lt;&gt;""),$V$3:$V311))</f>
        <v/>
      </c>
      <c r="W312" s="33"/>
      <c r="X312" s="33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</row>
    <row r="313" spans="1:258" x14ac:dyDescent="0.25">
      <c r="A313" s="35">
        <f>LOOKUP(2,1/($A$3:$A312&lt;&gt;""),$A$3:$A312)+1</f>
        <v>306</v>
      </c>
      <c r="B313" s="36"/>
      <c r="C313" s="50"/>
      <c r="D313" s="37" t="str">
        <f ca="1">IFERROR(IF($E313="","",VLOOKUP($E313,'Currency Pairs'!$B$3:$D$1000,3,FALSE)),"")</f>
        <v/>
      </c>
      <c r="E313" s="49" t="str">
        <f ca="1">IFERROR(IF($D313="","",VLOOKUP($D313,'Currency Pairs'!$A$3:$B$1000,2,FALSE)),"")</f>
        <v/>
      </c>
      <c r="F313" s="50"/>
      <c r="G313" s="49"/>
      <c r="H313" s="49"/>
      <c r="I313" s="49"/>
      <c r="J313" s="51" t="str">
        <f t="shared" si="10"/>
        <v/>
      </c>
      <c r="K313" s="79"/>
      <c r="L313" s="49"/>
      <c r="M313" s="52"/>
      <c r="N313" s="53" t="str">
        <f>IF(OR($G313="",$L313=""),"",ROUND(IF($F313="Long",(L313-G313),(G313-L313)) * POWER(10, VLOOKUP($D313,'Currency Pairs'!$A:$C,3,FALSE)),0))</f>
        <v/>
      </c>
      <c r="O313" s="99" t="str">
        <f>IF($P313="","",(($P313+$Q313+$R313)/LOOKUP(2,1/($V$3:$V312&lt;&gt;""),$V$3:$V312)))</f>
        <v/>
      </c>
      <c r="P313" s="54"/>
      <c r="Q313" s="54"/>
      <c r="R313" s="54"/>
      <c r="S313" s="42" t="str">
        <f t="shared" si="11"/>
        <v/>
      </c>
      <c r="T313" s="66"/>
      <c r="U313" s="66"/>
      <c r="V313" s="41" t="str">
        <f>IF($P313="","",$P313+$Q313+LOOKUP(2,1/($V$3:$V312&lt;&gt;""),$V$3:$V312))</f>
        <v/>
      </c>
      <c r="W313" s="42"/>
      <c r="X313" s="42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</row>
    <row r="314" spans="1:258" x14ac:dyDescent="0.25">
      <c r="A314" s="26">
        <f>LOOKUP(2,1/($A$3:$A313&lt;&gt;""),$A$3:$A313)+1</f>
        <v>307</v>
      </c>
      <c r="B314" s="27"/>
      <c r="C314" s="44"/>
      <c r="D314" s="28" t="str">
        <f ca="1">IFERROR(IF($E314="","",VLOOKUP($E314,'Currency Pairs'!$B$3:$D$1000,3,FALSE)),"")</f>
        <v/>
      </c>
      <c r="E314" s="43" t="str">
        <f ca="1">IFERROR(IF($D314="","",VLOOKUP($D314,'Currency Pairs'!$A$3:$B$1000,2,FALSE)),"")</f>
        <v/>
      </c>
      <c r="F314" s="44"/>
      <c r="G314" s="43"/>
      <c r="H314" s="43"/>
      <c r="I314" s="43"/>
      <c r="J314" s="45" t="str">
        <f t="shared" si="10"/>
        <v/>
      </c>
      <c r="K314" s="78"/>
      <c r="L314" s="43"/>
      <c r="M314" s="46"/>
      <c r="N314" s="47" t="str">
        <f>IF(OR($G314="",$L314=""),"",ROUND(IF($F314="Long",(L314-G314),(G314-L314)) * POWER(10, VLOOKUP($D314,'Currency Pairs'!$A:$C,3,FALSE)),0))</f>
        <v/>
      </c>
      <c r="O314" s="94" t="str">
        <f>IF($P314="","",(($P314+$Q314+$R314)/LOOKUP(2,1/($V$3:$V313&lt;&gt;""),$V$3:$V313)))</f>
        <v/>
      </c>
      <c r="P314" s="48"/>
      <c r="Q314" s="48"/>
      <c r="R314" s="48"/>
      <c r="S314" s="33" t="str">
        <f t="shared" si="11"/>
        <v/>
      </c>
      <c r="T314" s="65"/>
      <c r="U314" s="65"/>
      <c r="V314" s="32" t="str">
        <f>IF($P314="","",$P314+$Q314+LOOKUP(2,1/($V$3:$V313&lt;&gt;""),$V$3:$V313))</f>
        <v/>
      </c>
      <c r="W314" s="33"/>
      <c r="X314" s="33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</row>
    <row r="315" spans="1:258" x14ac:dyDescent="0.25">
      <c r="A315" s="35">
        <f>LOOKUP(2,1/($A$3:$A314&lt;&gt;""),$A$3:$A314)+1</f>
        <v>308</v>
      </c>
      <c r="B315" s="36"/>
      <c r="C315" s="50"/>
      <c r="D315" s="37" t="str">
        <f ca="1">IFERROR(IF($E315="","",VLOOKUP($E315,'Currency Pairs'!$B$3:$D$1000,3,FALSE)),"")</f>
        <v/>
      </c>
      <c r="E315" s="49" t="str">
        <f ca="1">IFERROR(IF($D315="","",VLOOKUP($D315,'Currency Pairs'!$A$3:$B$1000,2,FALSE)),"")</f>
        <v/>
      </c>
      <c r="F315" s="50"/>
      <c r="G315" s="49"/>
      <c r="H315" s="49"/>
      <c r="I315" s="49"/>
      <c r="J315" s="51" t="str">
        <f t="shared" si="10"/>
        <v/>
      </c>
      <c r="K315" s="79"/>
      <c r="L315" s="49"/>
      <c r="M315" s="52"/>
      <c r="N315" s="53" t="str">
        <f>IF(OR($G315="",$L315=""),"",ROUND(IF($F315="Long",(L315-G315),(G315-L315)) * POWER(10, VLOOKUP($D315,'Currency Pairs'!$A:$C,3,FALSE)),0))</f>
        <v/>
      </c>
      <c r="O315" s="99" t="str">
        <f>IF($P315="","",(($P315+$Q315+$R315)/LOOKUP(2,1/($V$3:$V314&lt;&gt;""),$V$3:$V314)))</f>
        <v/>
      </c>
      <c r="P315" s="54"/>
      <c r="Q315" s="54"/>
      <c r="R315" s="54"/>
      <c r="S315" s="42" t="str">
        <f t="shared" si="11"/>
        <v/>
      </c>
      <c r="T315" s="66"/>
      <c r="U315" s="66"/>
      <c r="V315" s="41" t="str">
        <f>IF($P315="","",$P315+$Q315+LOOKUP(2,1/($V$3:$V314&lt;&gt;""),$V$3:$V314))</f>
        <v/>
      </c>
      <c r="W315" s="42"/>
      <c r="X315" s="42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</row>
    <row r="316" spans="1:258" x14ac:dyDescent="0.25">
      <c r="A316" s="26">
        <f>LOOKUP(2,1/($A$3:$A315&lt;&gt;""),$A$3:$A315)+1</f>
        <v>309</v>
      </c>
      <c r="B316" s="27"/>
      <c r="C316" s="44"/>
      <c r="D316" s="28" t="str">
        <f ca="1">IFERROR(IF($E316="","",VLOOKUP($E316,'Currency Pairs'!$B$3:$D$1000,3,FALSE)),"")</f>
        <v/>
      </c>
      <c r="E316" s="43" t="str">
        <f ca="1">IFERROR(IF($D316="","",VLOOKUP($D316,'Currency Pairs'!$A$3:$B$1000,2,FALSE)),"")</f>
        <v/>
      </c>
      <c r="F316" s="44"/>
      <c r="G316" s="43"/>
      <c r="H316" s="43"/>
      <c r="I316" s="43"/>
      <c r="J316" s="45" t="str">
        <f t="shared" si="10"/>
        <v/>
      </c>
      <c r="K316" s="78"/>
      <c r="L316" s="43"/>
      <c r="M316" s="46"/>
      <c r="N316" s="47" t="str">
        <f>IF(OR($G316="",$L316=""),"",ROUND(IF($F316="Long",(L316-G316),(G316-L316)) * POWER(10, VLOOKUP($D316,'Currency Pairs'!$A:$C,3,FALSE)),0))</f>
        <v/>
      </c>
      <c r="O316" s="94" t="str">
        <f>IF($P316="","",(($P316+$Q316+$R316)/LOOKUP(2,1/($V$3:$V315&lt;&gt;""),$V$3:$V315)))</f>
        <v/>
      </c>
      <c r="P316" s="48"/>
      <c r="Q316" s="48"/>
      <c r="R316" s="48"/>
      <c r="S316" s="33" t="str">
        <f t="shared" si="11"/>
        <v/>
      </c>
      <c r="T316" s="65"/>
      <c r="U316" s="65"/>
      <c r="V316" s="32" t="str">
        <f>IF($P316="","",$P316+$Q316+LOOKUP(2,1/($V$3:$V315&lt;&gt;""),$V$3:$V315))</f>
        <v/>
      </c>
      <c r="W316" s="33"/>
      <c r="X316" s="33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</row>
    <row r="317" spans="1:258" x14ac:dyDescent="0.25">
      <c r="A317" s="35">
        <f>LOOKUP(2,1/($A$3:$A316&lt;&gt;""),$A$3:$A316)+1</f>
        <v>310</v>
      </c>
      <c r="B317" s="36"/>
      <c r="C317" s="50"/>
      <c r="D317" s="37" t="str">
        <f ca="1">IFERROR(IF($E317="","",VLOOKUP($E317,'Currency Pairs'!$B$3:$D$1000,3,FALSE)),"")</f>
        <v/>
      </c>
      <c r="E317" s="49" t="str">
        <f ca="1">IFERROR(IF($D317="","",VLOOKUP($D317,'Currency Pairs'!$A$3:$B$1000,2,FALSE)),"")</f>
        <v/>
      </c>
      <c r="F317" s="50"/>
      <c r="G317" s="49"/>
      <c r="H317" s="49"/>
      <c r="I317" s="49"/>
      <c r="J317" s="51" t="str">
        <f t="shared" si="10"/>
        <v/>
      </c>
      <c r="K317" s="79"/>
      <c r="L317" s="49"/>
      <c r="M317" s="52"/>
      <c r="N317" s="53" t="str">
        <f>IF(OR($G317="",$L317=""),"",ROUND(IF($F317="Long",(L317-G317),(G317-L317)) * POWER(10, VLOOKUP($D317,'Currency Pairs'!$A:$C,3,FALSE)),0))</f>
        <v/>
      </c>
      <c r="O317" s="99" t="str">
        <f>IF($P317="","",(($P317+$Q317+$R317)/LOOKUP(2,1/($V$3:$V316&lt;&gt;""),$V$3:$V316)))</f>
        <v/>
      </c>
      <c r="P317" s="54"/>
      <c r="Q317" s="54"/>
      <c r="R317" s="54"/>
      <c r="S317" s="42" t="str">
        <f t="shared" si="11"/>
        <v/>
      </c>
      <c r="T317" s="66"/>
      <c r="U317" s="66"/>
      <c r="V317" s="41" t="str">
        <f>IF($P317="","",$P317+$Q317+LOOKUP(2,1/($V$3:$V316&lt;&gt;""),$V$3:$V316))</f>
        <v/>
      </c>
      <c r="W317" s="42"/>
      <c r="X317" s="42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</row>
    <row r="318" spans="1:258" x14ac:dyDescent="0.25">
      <c r="A318" s="26">
        <f>LOOKUP(2,1/($A$3:$A317&lt;&gt;""),$A$3:$A317)+1</f>
        <v>311</v>
      </c>
      <c r="B318" s="27"/>
      <c r="C318" s="44"/>
      <c r="D318" s="28" t="str">
        <f ca="1">IFERROR(IF($E318="","",VLOOKUP($E318,'Currency Pairs'!$B$3:$D$1000,3,FALSE)),"")</f>
        <v/>
      </c>
      <c r="E318" s="43" t="str">
        <f ca="1">IFERROR(IF($D318="","",VLOOKUP($D318,'Currency Pairs'!$A$3:$B$1000,2,FALSE)),"")</f>
        <v/>
      </c>
      <c r="F318" s="44"/>
      <c r="G318" s="43"/>
      <c r="H318" s="43"/>
      <c r="I318" s="43"/>
      <c r="J318" s="45" t="str">
        <f t="shared" si="10"/>
        <v/>
      </c>
      <c r="K318" s="78"/>
      <c r="L318" s="43"/>
      <c r="M318" s="46"/>
      <c r="N318" s="47" t="str">
        <f>IF(OR($G318="",$L318=""),"",ROUND(IF($F318="Long",(L318-G318),(G318-L318)) * POWER(10, VLOOKUP($D318,'Currency Pairs'!$A:$C,3,FALSE)),0))</f>
        <v/>
      </c>
      <c r="O318" s="94" t="str">
        <f>IF($P318="","",(($P318+$Q318+$R318)/LOOKUP(2,1/($V$3:$V317&lt;&gt;""),$V$3:$V317)))</f>
        <v/>
      </c>
      <c r="P318" s="48"/>
      <c r="Q318" s="48"/>
      <c r="R318" s="48"/>
      <c r="S318" s="33" t="str">
        <f t="shared" si="11"/>
        <v/>
      </c>
      <c r="T318" s="65"/>
      <c r="U318" s="65"/>
      <c r="V318" s="32" t="str">
        <f>IF($P318="","",$P318+$Q318+LOOKUP(2,1/($V$3:$V317&lt;&gt;""),$V$3:$V317))</f>
        <v/>
      </c>
      <c r="W318" s="33"/>
      <c r="X318" s="33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</row>
    <row r="319" spans="1:258" x14ac:dyDescent="0.25">
      <c r="A319" s="35">
        <f>LOOKUP(2,1/($A$3:$A318&lt;&gt;""),$A$3:$A318)+1</f>
        <v>312</v>
      </c>
      <c r="B319" s="36"/>
      <c r="C319" s="50"/>
      <c r="D319" s="37" t="str">
        <f ca="1">IFERROR(IF($E319="","",VLOOKUP($E319,'Currency Pairs'!$B$3:$D$1000,3,FALSE)),"")</f>
        <v/>
      </c>
      <c r="E319" s="49" t="str">
        <f ca="1">IFERROR(IF($D319="","",VLOOKUP($D319,'Currency Pairs'!$A$3:$B$1000,2,FALSE)),"")</f>
        <v/>
      </c>
      <c r="F319" s="50"/>
      <c r="G319" s="49"/>
      <c r="H319" s="49"/>
      <c r="I319" s="49"/>
      <c r="J319" s="51" t="str">
        <f t="shared" si="10"/>
        <v/>
      </c>
      <c r="K319" s="79"/>
      <c r="L319" s="49"/>
      <c r="M319" s="52"/>
      <c r="N319" s="53" t="str">
        <f>IF(OR($G319="",$L319=""),"",ROUND(IF($F319="Long",(L319-G319),(G319-L319)) * POWER(10, VLOOKUP($D319,'Currency Pairs'!$A:$C,3,FALSE)),0))</f>
        <v/>
      </c>
      <c r="O319" s="99" t="str">
        <f>IF($P319="","",(($P319+$Q319+$R319)/LOOKUP(2,1/($V$3:$V318&lt;&gt;""),$V$3:$V318)))</f>
        <v/>
      </c>
      <c r="P319" s="54"/>
      <c r="Q319" s="54"/>
      <c r="R319" s="54"/>
      <c r="S319" s="42" t="str">
        <f t="shared" si="11"/>
        <v/>
      </c>
      <c r="T319" s="66"/>
      <c r="U319" s="66"/>
      <c r="V319" s="41" t="str">
        <f>IF($P319="","",$P319+$Q319+LOOKUP(2,1/($V$3:$V318&lt;&gt;""),$V$3:$V318))</f>
        <v/>
      </c>
      <c r="W319" s="42"/>
      <c r="X319" s="42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</row>
    <row r="320" spans="1:258" x14ac:dyDescent="0.25">
      <c r="A320" s="26">
        <f>LOOKUP(2,1/($A$3:$A319&lt;&gt;""),$A$3:$A319)+1</f>
        <v>313</v>
      </c>
      <c r="B320" s="27"/>
      <c r="C320" s="44"/>
      <c r="D320" s="28" t="str">
        <f ca="1">IFERROR(IF($E320="","",VLOOKUP($E320,'Currency Pairs'!$B$3:$D$1000,3,FALSE)),"")</f>
        <v/>
      </c>
      <c r="E320" s="43" t="str">
        <f ca="1">IFERROR(IF($D320="","",VLOOKUP($D320,'Currency Pairs'!$A$3:$B$1000,2,FALSE)),"")</f>
        <v/>
      </c>
      <c r="F320" s="44"/>
      <c r="G320" s="43"/>
      <c r="H320" s="43"/>
      <c r="I320" s="43"/>
      <c r="J320" s="45" t="str">
        <f t="shared" si="10"/>
        <v/>
      </c>
      <c r="K320" s="78"/>
      <c r="L320" s="43"/>
      <c r="M320" s="46"/>
      <c r="N320" s="47" t="str">
        <f>IF(OR($G320="",$L320=""),"",ROUND(IF($F320="Long",(L320-G320),(G320-L320)) * POWER(10, VLOOKUP($D320,'Currency Pairs'!$A:$C,3,FALSE)),0))</f>
        <v/>
      </c>
      <c r="O320" s="94" t="str">
        <f>IF($P320="","",(($P320+$Q320+$R320)/LOOKUP(2,1/($V$3:$V319&lt;&gt;""),$V$3:$V319)))</f>
        <v/>
      </c>
      <c r="P320" s="48"/>
      <c r="Q320" s="48"/>
      <c r="R320" s="48"/>
      <c r="S320" s="33" t="str">
        <f t="shared" si="11"/>
        <v/>
      </c>
      <c r="T320" s="65"/>
      <c r="U320" s="65"/>
      <c r="V320" s="32" t="str">
        <f>IF($P320="","",$P320+$Q320+LOOKUP(2,1/($V$3:$V319&lt;&gt;""),$V$3:$V319))</f>
        <v/>
      </c>
      <c r="W320" s="33"/>
      <c r="X320" s="33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</row>
    <row r="321" spans="1:258" x14ac:dyDescent="0.25">
      <c r="A321" s="35">
        <f>LOOKUP(2,1/($A$3:$A320&lt;&gt;""),$A$3:$A320)+1</f>
        <v>314</v>
      </c>
      <c r="B321" s="36"/>
      <c r="C321" s="50"/>
      <c r="D321" s="37" t="str">
        <f ca="1">IFERROR(IF($E321="","",VLOOKUP($E321,'Currency Pairs'!$B$3:$D$1000,3,FALSE)),"")</f>
        <v/>
      </c>
      <c r="E321" s="49" t="str">
        <f ca="1">IFERROR(IF($D321="","",VLOOKUP($D321,'Currency Pairs'!$A$3:$B$1000,2,FALSE)),"")</f>
        <v/>
      </c>
      <c r="F321" s="50"/>
      <c r="G321" s="49"/>
      <c r="H321" s="49"/>
      <c r="I321" s="49"/>
      <c r="J321" s="51" t="str">
        <f t="shared" si="10"/>
        <v/>
      </c>
      <c r="K321" s="79"/>
      <c r="L321" s="49"/>
      <c r="M321" s="52"/>
      <c r="N321" s="53" t="str">
        <f>IF(OR($G321="",$L321=""),"",ROUND(IF($F321="Long",(L321-G321),(G321-L321)) * POWER(10, VLOOKUP($D321,'Currency Pairs'!$A:$C,3,FALSE)),0))</f>
        <v/>
      </c>
      <c r="O321" s="99" t="str">
        <f>IF($P321="","",(($P321+$Q321+$R321)/LOOKUP(2,1/($V$3:$V320&lt;&gt;""),$V$3:$V320)))</f>
        <v/>
      </c>
      <c r="P321" s="54"/>
      <c r="Q321" s="54"/>
      <c r="R321" s="54"/>
      <c r="S321" s="42" t="str">
        <f t="shared" si="11"/>
        <v/>
      </c>
      <c r="T321" s="66"/>
      <c r="U321" s="66"/>
      <c r="V321" s="41" t="str">
        <f>IF($P321="","",$P321+$Q321+LOOKUP(2,1/($V$3:$V320&lt;&gt;""),$V$3:$V320))</f>
        <v/>
      </c>
      <c r="W321" s="42"/>
      <c r="X321" s="42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</row>
    <row r="322" spans="1:258" x14ac:dyDescent="0.25">
      <c r="A322" s="26">
        <f>LOOKUP(2,1/($A$3:$A321&lt;&gt;""),$A$3:$A321)+1</f>
        <v>315</v>
      </c>
      <c r="B322" s="27"/>
      <c r="C322" s="44"/>
      <c r="D322" s="28" t="str">
        <f ca="1">IFERROR(IF($E322="","",VLOOKUP($E322,'Currency Pairs'!$B$3:$D$1000,3,FALSE)),"")</f>
        <v/>
      </c>
      <c r="E322" s="43" t="str">
        <f ca="1">IFERROR(IF($D322="","",VLOOKUP($D322,'Currency Pairs'!$A$3:$B$1000,2,FALSE)),"")</f>
        <v/>
      </c>
      <c r="F322" s="44"/>
      <c r="G322" s="43"/>
      <c r="H322" s="43"/>
      <c r="I322" s="43"/>
      <c r="J322" s="45" t="str">
        <f t="shared" si="10"/>
        <v/>
      </c>
      <c r="K322" s="78"/>
      <c r="L322" s="43"/>
      <c r="M322" s="46"/>
      <c r="N322" s="47" t="str">
        <f>IF(OR($G322="",$L322=""),"",ROUND(IF($F322="Long",(L322-G322),(G322-L322)) * POWER(10, VLOOKUP($D322,'Currency Pairs'!$A:$C,3,FALSE)),0))</f>
        <v/>
      </c>
      <c r="O322" s="94" t="str">
        <f>IF($P322="","",(($P322+$Q322+$R322)/LOOKUP(2,1/($V$3:$V321&lt;&gt;""),$V$3:$V321)))</f>
        <v/>
      </c>
      <c r="P322" s="48"/>
      <c r="Q322" s="48"/>
      <c r="R322" s="48"/>
      <c r="S322" s="33" t="str">
        <f t="shared" si="11"/>
        <v/>
      </c>
      <c r="T322" s="65"/>
      <c r="U322" s="65"/>
      <c r="V322" s="32" t="str">
        <f>IF($P322="","",$P322+$Q322+LOOKUP(2,1/($V$3:$V321&lt;&gt;""),$V$3:$V321))</f>
        <v/>
      </c>
      <c r="W322" s="33"/>
      <c r="X322" s="33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</row>
    <row r="323" spans="1:258" x14ac:dyDescent="0.25">
      <c r="A323" s="35">
        <f>LOOKUP(2,1/($A$3:$A322&lt;&gt;""),$A$3:$A322)+1</f>
        <v>316</v>
      </c>
      <c r="B323" s="36"/>
      <c r="C323" s="50"/>
      <c r="D323" s="37" t="str">
        <f ca="1">IFERROR(IF($E323="","",VLOOKUP($E323,'Currency Pairs'!$B$3:$D$1000,3,FALSE)),"")</f>
        <v/>
      </c>
      <c r="E323" s="49" t="str">
        <f ca="1">IFERROR(IF($D323="","",VLOOKUP($D323,'Currency Pairs'!$A$3:$B$1000,2,FALSE)),"")</f>
        <v/>
      </c>
      <c r="F323" s="50"/>
      <c r="G323" s="49"/>
      <c r="H323" s="49"/>
      <c r="I323" s="49"/>
      <c r="J323" s="51" t="str">
        <f t="shared" si="10"/>
        <v/>
      </c>
      <c r="K323" s="79"/>
      <c r="L323" s="49"/>
      <c r="M323" s="52"/>
      <c r="N323" s="53" t="str">
        <f>IF(OR($G323="",$L323=""),"",ROUND(IF($F323="Long",(L323-G323),(G323-L323)) * POWER(10, VLOOKUP($D323,'Currency Pairs'!$A:$C,3,FALSE)),0))</f>
        <v/>
      </c>
      <c r="O323" s="99" t="str">
        <f>IF($P323="","",(($P323+$Q323+$R323)/LOOKUP(2,1/($V$3:$V322&lt;&gt;""),$V$3:$V322)))</f>
        <v/>
      </c>
      <c r="P323" s="54"/>
      <c r="Q323" s="54"/>
      <c r="R323" s="54"/>
      <c r="S323" s="42" t="str">
        <f t="shared" si="11"/>
        <v/>
      </c>
      <c r="T323" s="66"/>
      <c r="U323" s="66"/>
      <c r="V323" s="41" t="str">
        <f>IF($P323="","",$P323+$Q323+LOOKUP(2,1/($V$3:$V322&lt;&gt;""),$V$3:$V322))</f>
        <v/>
      </c>
      <c r="W323" s="42"/>
      <c r="X323" s="42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</row>
    <row r="324" spans="1:258" x14ac:dyDescent="0.25">
      <c r="A324" s="26">
        <f>LOOKUP(2,1/($A$3:$A323&lt;&gt;""),$A$3:$A323)+1</f>
        <v>317</v>
      </c>
      <c r="B324" s="27"/>
      <c r="C324" s="44"/>
      <c r="D324" s="28" t="str">
        <f ca="1">IFERROR(IF($E324="","",VLOOKUP($E324,'Currency Pairs'!$B$3:$D$1000,3,FALSE)),"")</f>
        <v/>
      </c>
      <c r="E324" s="43" t="str">
        <f ca="1">IFERROR(IF($D324="","",VLOOKUP($D324,'Currency Pairs'!$A$3:$B$1000,2,FALSE)),"")</f>
        <v/>
      </c>
      <c r="F324" s="44"/>
      <c r="G324" s="43"/>
      <c r="H324" s="43"/>
      <c r="I324" s="43"/>
      <c r="J324" s="45" t="str">
        <f t="shared" si="10"/>
        <v/>
      </c>
      <c r="K324" s="78"/>
      <c r="L324" s="43"/>
      <c r="M324" s="46"/>
      <c r="N324" s="47" t="str">
        <f>IF(OR($G324="",$L324=""),"",ROUND(IF($F324="Long",(L324-G324),(G324-L324)) * POWER(10, VLOOKUP($D324,'Currency Pairs'!$A:$C,3,FALSE)),0))</f>
        <v/>
      </c>
      <c r="O324" s="94" t="str">
        <f>IF($P324="","",(($P324+$Q324+$R324)/LOOKUP(2,1/($V$3:$V323&lt;&gt;""),$V$3:$V323)))</f>
        <v/>
      </c>
      <c r="P324" s="48"/>
      <c r="Q324" s="48"/>
      <c r="R324" s="48"/>
      <c r="S324" s="33" t="str">
        <f t="shared" si="11"/>
        <v/>
      </c>
      <c r="T324" s="65"/>
      <c r="U324" s="65"/>
      <c r="V324" s="32" t="str">
        <f>IF($P324="","",$P324+$Q324+LOOKUP(2,1/($V$3:$V323&lt;&gt;""),$V$3:$V323))</f>
        <v/>
      </c>
      <c r="W324" s="33"/>
      <c r="X324" s="33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</row>
    <row r="325" spans="1:258" x14ac:dyDescent="0.25">
      <c r="A325" s="35">
        <f>LOOKUP(2,1/($A$3:$A324&lt;&gt;""),$A$3:$A324)+1</f>
        <v>318</v>
      </c>
      <c r="B325" s="36"/>
      <c r="C325" s="50"/>
      <c r="D325" s="37" t="str">
        <f ca="1">IFERROR(IF($E325="","",VLOOKUP($E325,'Currency Pairs'!$B$3:$D$1000,3,FALSE)),"")</f>
        <v/>
      </c>
      <c r="E325" s="49" t="str">
        <f ca="1">IFERROR(IF($D325="","",VLOOKUP($D325,'Currency Pairs'!$A$3:$B$1000,2,FALSE)),"")</f>
        <v/>
      </c>
      <c r="F325" s="50"/>
      <c r="G325" s="49"/>
      <c r="H325" s="49"/>
      <c r="I325" s="49"/>
      <c r="J325" s="51" t="str">
        <f t="shared" si="10"/>
        <v/>
      </c>
      <c r="K325" s="79"/>
      <c r="L325" s="49"/>
      <c r="M325" s="52"/>
      <c r="N325" s="53" t="str">
        <f>IF(OR($G325="",$L325=""),"",ROUND(IF($F325="Long",(L325-G325),(G325-L325)) * POWER(10, VLOOKUP($D325,'Currency Pairs'!$A:$C,3,FALSE)),0))</f>
        <v/>
      </c>
      <c r="O325" s="99" t="str">
        <f>IF($P325="","",(($P325+$Q325+$R325)/LOOKUP(2,1/($V$3:$V324&lt;&gt;""),$V$3:$V324)))</f>
        <v/>
      </c>
      <c r="P325" s="54"/>
      <c r="Q325" s="54"/>
      <c r="R325" s="54"/>
      <c r="S325" s="42" t="str">
        <f t="shared" si="11"/>
        <v/>
      </c>
      <c r="T325" s="66"/>
      <c r="U325" s="66"/>
      <c r="V325" s="41" t="str">
        <f>IF($P325="","",$P325+$Q325+LOOKUP(2,1/($V$3:$V324&lt;&gt;""),$V$3:$V324))</f>
        <v/>
      </c>
      <c r="W325" s="42"/>
      <c r="X325" s="42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</row>
    <row r="326" spans="1:258" x14ac:dyDescent="0.25">
      <c r="A326" s="26">
        <f>LOOKUP(2,1/($A$3:$A325&lt;&gt;""),$A$3:$A325)+1</f>
        <v>319</v>
      </c>
      <c r="B326" s="27"/>
      <c r="C326" s="44"/>
      <c r="D326" s="28" t="str">
        <f ca="1">IFERROR(IF($E326="","",VLOOKUP($E326,'Currency Pairs'!$B$3:$D$1000,3,FALSE)),"")</f>
        <v/>
      </c>
      <c r="E326" s="43" t="str">
        <f ca="1">IFERROR(IF($D326="","",VLOOKUP($D326,'Currency Pairs'!$A$3:$B$1000,2,FALSE)),"")</f>
        <v/>
      </c>
      <c r="F326" s="44"/>
      <c r="G326" s="43"/>
      <c r="H326" s="43"/>
      <c r="I326" s="43"/>
      <c r="J326" s="45" t="str">
        <f t="shared" si="10"/>
        <v/>
      </c>
      <c r="K326" s="78"/>
      <c r="L326" s="43"/>
      <c r="M326" s="46"/>
      <c r="N326" s="47" t="str">
        <f>IF(OR($G326="",$L326=""),"",ROUND(IF($F326="Long",(L326-G326),(G326-L326)) * POWER(10, VLOOKUP($D326,'Currency Pairs'!$A:$C,3,FALSE)),0))</f>
        <v/>
      </c>
      <c r="O326" s="94" t="str">
        <f>IF($P326="","",(($P326+$Q326+$R326)/LOOKUP(2,1/($V$3:$V325&lt;&gt;""),$V$3:$V325)))</f>
        <v/>
      </c>
      <c r="P326" s="48"/>
      <c r="Q326" s="48"/>
      <c r="R326" s="48"/>
      <c r="S326" s="33" t="str">
        <f t="shared" si="11"/>
        <v/>
      </c>
      <c r="T326" s="65"/>
      <c r="U326" s="65"/>
      <c r="V326" s="32" t="str">
        <f>IF($P326="","",$P326+$Q326+LOOKUP(2,1/($V$3:$V325&lt;&gt;""),$V$3:$V325))</f>
        <v/>
      </c>
      <c r="W326" s="33"/>
      <c r="X326" s="33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</row>
    <row r="327" spans="1:258" x14ac:dyDescent="0.25">
      <c r="A327" s="35">
        <f>LOOKUP(2,1/($A$3:$A326&lt;&gt;""),$A$3:$A326)+1</f>
        <v>320</v>
      </c>
      <c r="B327" s="36"/>
      <c r="C327" s="50"/>
      <c r="D327" s="37" t="str">
        <f ca="1">IFERROR(IF($E327="","",VLOOKUP($E327,'Currency Pairs'!$B$3:$D$1000,3,FALSE)),"")</f>
        <v/>
      </c>
      <c r="E327" s="49" t="str">
        <f ca="1">IFERROR(IF($D327="","",VLOOKUP($D327,'Currency Pairs'!$A$3:$B$1000,2,FALSE)),"")</f>
        <v/>
      </c>
      <c r="F327" s="50"/>
      <c r="G327" s="49"/>
      <c r="H327" s="49"/>
      <c r="I327" s="49"/>
      <c r="J327" s="51" t="str">
        <f t="shared" si="10"/>
        <v/>
      </c>
      <c r="K327" s="79"/>
      <c r="L327" s="49"/>
      <c r="M327" s="52"/>
      <c r="N327" s="53" t="str">
        <f>IF(OR($G327="",$L327=""),"",ROUND(IF($F327="Long",(L327-G327),(G327-L327)) * POWER(10, VLOOKUP($D327,'Currency Pairs'!$A:$C,3,FALSE)),0))</f>
        <v/>
      </c>
      <c r="O327" s="99" t="str">
        <f>IF($P327="","",(($P327+$Q327+$R327)/LOOKUP(2,1/($V$3:$V326&lt;&gt;""),$V$3:$V326)))</f>
        <v/>
      </c>
      <c r="P327" s="54"/>
      <c r="Q327" s="54"/>
      <c r="R327" s="54"/>
      <c r="S327" s="42" t="str">
        <f t="shared" si="11"/>
        <v/>
      </c>
      <c r="T327" s="66"/>
      <c r="U327" s="66"/>
      <c r="V327" s="41" t="str">
        <f>IF($P327="","",$P327+$Q327+LOOKUP(2,1/($V$3:$V326&lt;&gt;""),$V$3:$V326))</f>
        <v/>
      </c>
      <c r="W327" s="42"/>
      <c r="X327" s="42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</row>
    <row r="328" spans="1:258" x14ac:dyDescent="0.25">
      <c r="A328" s="26">
        <f>LOOKUP(2,1/($A$3:$A327&lt;&gt;""),$A$3:$A327)+1</f>
        <v>321</v>
      </c>
      <c r="B328" s="27"/>
      <c r="C328" s="44"/>
      <c r="D328" s="28" t="str">
        <f ca="1">IFERROR(IF($E328="","",VLOOKUP($E328,'Currency Pairs'!$B$3:$D$1000,3,FALSE)),"")</f>
        <v/>
      </c>
      <c r="E328" s="43" t="str">
        <f ca="1">IFERROR(IF($D328="","",VLOOKUP($D328,'Currency Pairs'!$A$3:$B$1000,2,FALSE)),"")</f>
        <v/>
      </c>
      <c r="F328" s="44"/>
      <c r="G328" s="43"/>
      <c r="H328" s="43"/>
      <c r="I328" s="43"/>
      <c r="J328" s="45" t="str">
        <f t="shared" si="10"/>
        <v/>
      </c>
      <c r="K328" s="78"/>
      <c r="L328" s="43"/>
      <c r="M328" s="46"/>
      <c r="N328" s="47" t="str">
        <f>IF(OR($G328="",$L328=""),"",ROUND(IF($F328="Long",(L328-G328),(G328-L328)) * POWER(10, VLOOKUP($D328,'Currency Pairs'!$A:$C,3,FALSE)),0))</f>
        <v/>
      </c>
      <c r="O328" s="94" t="str">
        <f>IF($P328="","",(($P328+$Q328+$R328)/LOOKUP(2,1/($V$3:$V327&lt;&gt;""),$V$3:$V327)))</f>
        <v/>
      </c>
      <c r="P328" s="48"/>
      <c r="Q328" s="48"/>
      <c r="R328" s="48"/>
      <c r="S328" s="33" t="str">
        <f t="shared" si="11"/>
        <v/>
      </c>
      <c r="T328" s="65"/>
      <c r="U328" s="65"/>
      <c r="V328" s="32" t="str">
        <f>IF($P328="","",$P328+$Q328+LOOKUP(2,1/($V$3:$V327&lt;&gt;""),$V$3:$V327))</f>
        <v/>
      </c>
      <c r="W328" s="33"/>
      <c r="X328" s="33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</row>
    <row r="329" spans="1:258" x14ac:dyDescent="0.25">
      <c r="A329" s="35">
        <f>LOOKUP(2,1/($A$3:$A328&lt;&gt;""),$A$3:$A328)+1</f>
        <v>322</v>
      </c>
      <c r="B329" s="36"/>
      <c r="C329" s="50"/>
      <c r="D329" s="37" t="str">
        <f ca="1">IFERROR(IF($E329="","",VLOOKUP($E329,'Currency Pairs'!$B$3:$D$1000,3,FALSE)),"")</f>
        <v/>
      </c>
      <c r="E329" s="49" t="str">
        <f ca="1">IFERROR(IF($D329="","",VLOOKUP($D329,'Currency Pairs'!$A$3:$B$1000,2,FALSE)),"")</f>
        <v/>
      </c>
      <c r="F329" s="50"/>
      <c r="G329" s="49"/>
      <c r="H329" s="49"/>
      <c r="I329" s="49"/>
      <c r="J329" s="51" t="str">
        <f t="shared" si="10"/>
        <v/>
      </c>
      <c r="K329" s="79"/>
      <c r="L329" s="49"/>
      <c r="M329" s="52"/>
      <c r="N329" s="53" t="str">
        <f>IF(OR($G329="",$L329=""),"",ROUND(IF($F329="Long",(L329-G329),(G329-L329)) * POWER(10, VLOOKUP($D329,'Currency Pairs'!$A:$C,3,FALSE)),0))</f>
        <v/>
      </c>
      <c r="O329" s="99" t="str">
        <f>IF($P329="","",(($P329+$Q329+$R329)/LOOKUP(2,1/($V$3:$V328&lt;&gt;""),$V$3:$V328)))</f>
        <v/>
      </c>
      <c r="P329" s="54"/>
      <c r="Q329" s="54"/>
      <c r="R329" s="54"/>
      <c r="S329" s="42" t="str">
        <f t="shared" si="11"/>
        <v/>
      </c>
      <c r="T329" s="66"/>
      <c r="U329" s="66"/>
      <c r="V329" s="41" t="str">
        <f>IF($P329="","",$P329+$Q329+LOOKUP(2,1/($V$3:$V328&lt;&gt;""),$V$3:$V328))</f>
        <v/>
      </c>
      <c r="W329" s="42"/>
      <c r="X329" s="42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</row>
    <row r="330" spans="1:258" x14ac:dyDescent="0.25">
      <c r="A330" s="26">
        <f>LOOKUP(2,1/($A$3:$A329&lt;&gt;""),$A$3:$A329)+1</f>
        <v>323</v>
      </c>
      <c r="B330" s="27"/>
      <c r="C330" s="44"/>
      <c r="D330" s="28" t="str">
        <f ca="1">IFERROR(IF($E330="","",VLOOKUP($E330,'Currency Pairs'!$B$3:$D$1000,3,FALSE)),"")</f>
        <v/>
      </c>
      <c r="E330" s="43" t="str">
        <f ca="1">IFERROR(IF($D330="","",VLOOKUP($D330,'Currency Pairs'!$A$3:$B$1000,2,FALSE)),"")</f>
        <v/>
      </c>
      <c r="F330" s="44"/>
      <c r="G330" s="43"/>
      <c r="H330" s="43"/>
      <c r="I330" s="43"/>
      <c r="J330" s="45" t="str">
        <f t="shared" si="10"/>
        <v/>
      </c>
      <c r="K330" s="78"/>
      <c r="L330" s="43"/>
      <c r="M330" s="46"/>
      <c r="N330" s="47" t="str">
        <f>IF(OR($G330="",$L330=""),"",ROUND(IF($F330="Long",(L330-G330),(G330-L330)) * POWER(10, VLOOKUP($D330,'Currency Pairs'!$A:$C,3,FALSE)),0))</f>
        <v/>
      </c>
      <c r="O330" s="94" t="str">
        <f>IF($P330="","",(($P330+$Q330+$R330)/LOOKUP(2,1/($V$3:$V329&lt;&gt;""),$V$3:$V329)))</f>
        <v/>
      </c>
      <c r="P330" s="48"/>
      <c r="Q330" s="48"/>
      <c r="R330" s="48"/>
      <c r="S330" s="33" t="str">
        <f t="shared" si="11"/>
        <v/>
      </c>
      <c r="T330" s="65"/>
      <c r="U330" s="65"/>
      <c r="V330" s="32" t="str">
        <f>IF($P330="","",$P330+$Q330+LOOKUP(2,1/($V$3:$V329&lt;&gt;""),$V$3:$V329))</f>
        <v/>
      </c>
      <c r="W330" s="33"/>
      <c r="X330" s="33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</row>
    <row r="331" spans="1:258" x14ac:dyDescent="0.25">
      <c r="A331" s="35">
        <f>LOOKUP(2,1/($A$3:$A330&lt;&gt;""),$A$3:$A330)+1</f>
        <v>324</v>
      </c>
      <c r="B331" s="36"/>
      <c r="C331" s="50"/>
      <c r="D331" s="37" t="str">
        <f ca="1">IFERROR(IF($E331="","",VLOOKUP($E331,'Currency Pairs'!$B$3:$D$1000,3,FALSE)),"")</f>
        <v/>
      </c>
      <c r="E331" s="49" t="str">
        <f ca="1">IFERROR(IF($D331="","",VLOOKUP($D331,'Currency Pairs'!$A$3:$B$1000,2,FALSE)),"")</f>
        <v/>
      </c>
      <c r="F331" s="50"/>
      <c r="G331" s="49"/>
      <c r="H331" s="49"/>
      <c r="I331" s="49"/>
      <c r="J331" s="51" t="str">
        <f t="shared" ref="J331:J394" si="12">IF(OR($G331="",$H331="",$I331=""),"",ROUND(ABS(($G331-$I331)/($G331-$H331)),2))</f>
        <v/>
      </c>
      <c r="K331" s="79"/>
      <c r="L331" s="49"/>
      <c r="M331" s="52"/>
      <c r="N331" s="53" t="str">
        <f>IF(OR($G331="",$L331=""),"",ROUND(IF($F331="Long",(L331-G331),(G331-L331)) * POWER(10, VLOOKUP($D331,'Currency Pairs'!$A:$C,3,FALSE)),0))</f>
        <v/>
      </c>
      <c r="O331" s="99" t="str">
        <f>IF($P331="","",(($P331+$Q331+$R331)/LOOKUP(2,1/($V$3:$V330&lt;&gt;""),$V$3:$V330)))</f>
        <v/>
      </c>
      <c r="P331" s="54"/>
      <c r="Q331" s="54"/>
      <c r="R331" s="54"/>
      <c r="S331" s="42" t="str">
        <f t="shared" si="11"/>
        <v/>
      </c>
      <c r="T331" s="66"/>
      <c r="U331" s="66"/>
      <c r="V331" s="41" t="str">
        <f>IF($P331="","",$P331+$Q331+LOOKUP(2,1/($V$3:$V330&lt;&gt;""),$V$3:$V330))</f>
        <v/>
      </c>
      <c r="W331" s="42"/>
      <c r="X331" s="42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</row>
    <row r="332" spans="1:258" x14ac:dyDescent="0.25">
      <c r="A332" s="26">
        <f>LOOKUP(2,1/($A$3:$A331&lt;&gt;""),$A$3:$A331)+1</f>
        <v>325</v>
      </c>
      <c r="B332" s="27"/>
      <c r="C332" s="44"/>
      <c r="D332" s="28" t="str">
        <f ca="1">IFERROR(IF($E332="","",VLOOKUP($E332,'Currency Pairs'!$B$3:$D$1000,3,FALSE)),"")</f>
        <v/>
      </c>
      <c r="E332" s="43" t="str">
        <f ca="1">IFERROR(IF($D332="","",VLOOKUP($D332,'Currency Pairs'!$A$3:$B$1000,2,FALSE)),"")</f>
        <v/>
      </c>
      <c r="F332" s="44"/>
      <c r="G332" s="43"/>
      <c r="H332" s="43"/>
      <c r="I332" s="43"/>
      <c r="J332" s="45" t="str">
        <f t="shared" si="12"/>
        <v/>
      </c>
      <c r="K332" s="78"/>
      <c r="L332" s="43"/>
      <c r="M332" s="46"/>
      <c r="N332" s="47" t="str">
        <f>IF(OR($G332="",$L332=""),"",ROUND(IF($F332="Long",(L332-G332),(G332-L332)) * POWER(10, VLOOKUP($D332,'Currency Pairs'!$A:$C,3,FALSE)),0))</f>
        <v/>
      </c>
      <c r="O332" s="94" t="str">
        <f>IF($P332="","",(($P332+$Q332+$R332)/LOOKUP(2,1/($V$3:$V331&lt;&gt;""),$V$3:$V331)))</f>
        <v/>
      </c>
      <c r="P332" s="48"/>
      <c r="Q332" s="48"/>
      <c r="R332" s="48"/>
      <c r="S332" s="33" t="str">
        <f t="shared" si="11"/>
        <v/>
      </c>
      <c r="T332" s="65"/>
      <c r="U332" s="65"/>
      <c r="V332" s="32" t="str">
        <f>IF($P332="","",$P332+$Q332+LOOKUP(2,1/($V$3:$V331&lt;&gt;""),$V$3:$V331))</f>
        <v/>
      </c>
      <c r="W332" s="33"/>
      <c r="X332" s="33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</row>
    <row r="333" spans="1:258" x14ac:dyDescent="0.25">
      <c r="A333" s="35">
        <f>LOOKUP(2,1/($A$3:$A332&lt;&gt;""),$A$3:$A332)+1</f>
        <v>326</v>
      </c>
      <c r="B333" s="36"/>
      <c r="C333" s="50"/>
      <c r="D333" s="37" t="str">
        <f ca="1">IFERROR(IF($E333="","",VLOOKUP($E333,'Currency Pairs'!$B$3:$D$1000,3,FALSE)),"")</f>
        <v/>
      </c>
      <c r="E333" s="49" t="str">
        <f ca="1">IFERROR(IF($D333="","",VLOOKUP($D333,'Currency Pairs'!$A$3:$B$1000,2,FALSE)),"")</f>
        <v/>
      </c>
      <c r="F333" s="50"/>
      <c r="G333" s="49"/>
      <c r="H333" s="49"/>
      <c r="I333" s="49"/>
      <c r="J333" s="51" t="str">
        <f t="shared" si="12"/>
        <v/>
      </c>
      <c r="K333" s="79"/>
      <c r="L333" s="49"/>
      <c r="M333" s="52"/>
      <c r="N333" s="53" t="str">
        <f>IF(OR($G333="",$L333=""),"",ROUND(IF($F333="Long",(L333-G333),(G333-L333)) * POWER(10, VLOOKUP($D333,'Currency Pairs'!$A:$C,3,FALSE)),0))</f>
        <v/>
      </c>
      <c r="O333" s="99" t="str">
        <f>IF($P333="","",(($P333+$Q333+$R333)/LOOKUP(2,1/($V$3:$V332&lt;&gt;""),$V$3:$V332)))</f>
        <v/>
      </c>
      <c r="P333" s="54"/>
      <c r="Q333" s="54"/>
      <c r="R333" s="54"/>
      <c r="S333" s="42" t="str">
        <f t="shared" si="11"/>
        <v/>
      </c>
      <c r="T333" s="66"/>
      <c r="U333" s="66"/>
      <c r="V333" s="41" t="str">
        <f>IF($P333="","",$P333+$Q333+LOOKUP(2,1/($V$3:$V332&lt;&gt;""),$V$3:$V332))</f>
        <v/>
      </c>
      <c r="W333" s="42"/>
      <c r="X333" s="42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</row>
    <row r="334" spans="1:258" x14ac:dyDescent="0.25">
      <c r="A334" s="26">
        <f>LOOKUP(2,1/($A$3:$A333&lt;&gt;""),$A$3:$A333)+1</f>
        <v>327</v>
      </c>
      <c r="B334" s="27"/>
      <c r="C334" s="44"/>
      <c r="D334" s="28" t="str">
        <f ca="1">IFERROR(IF($E334="","",VLOOKUP($E334,'Currency Pairs'!$B$3:$D$1000,3,FALSE)),"")</f>
        <v/>
      </c>
      <c r="E334" s="43" t="str">
        <f ca="1">IFERROR(IF($D334="","",VLOOKUP($D334,'Currency Pairs'!$A$3:$B$1000,2,FALSE)),"")</f>
        <v/>
      </c>
      <c r="F334" s="44"/>
      <c r="G334" s="43"/>
      <c r="H334" s="43"/>
      <c r="I334" s="43"/>
      <c r="J334" s="45" t="str">
        <f t="shared" si="12"/>
        <v/>
      </c>
      <c r="K334" s="78"/>
      <c r="L334" s="43"/>
      <c r="M334" s="46"/>
      <c r="N334" s="47" t="str">
        <f>IF(OR($G334="",$L334=""),"",ROUND(IF($F334="Long",(L334-G334),(G334-L334)) * POWER(10, VLOOKUP($D334,'Currency Pairs'!$A:$C,3,FALSE)),0))</f>
        <v/>
      </c>
      <c r="O334" s="94" t="str">
        <f>IF($P334="","",(($P334+$Q334+$R334)/LOOKUP(2,1/($V$3:$V333&lt;&gt;""),$V$3:$V333)))</f>
        <v/>
      </c>
      <c r="P334" s="48"/>
      <c r="Q334" s="48"/>
      <c r="R334" s="48"/>
      <c r="S334" s="33" t="str">
        <f t="shared" si="11"/>
        <v/>
      </c>
      <c r="T334" s="65"/>
      <c r="U334" s="65"/>
      <c r="V334" s="32" t="str">
        <f>IF($P334="","",$P334+$Q334+LOOKUP(2,1/($V$3:$V333&lt;&gt;""),$V$3:$V333))</f>
        <v/>
      </c>
      <c r="W334" s="33"/>
      <c r="X334" s="33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</row>
    <row r="335" spans="1:258" x14ac:dyDescent="0.25">
      <c r="A335" s="35">
        <f>LOOKUP(2,1/($A$3:$A334&lt;&gt;""),$A$3:$A334)+1</f>
        <v>328</v>
      </c>
      <c r="B335" s="36"/>
      <c r="C335" s="50"/>
      <c r="D335" s="37" t="str">
        <f ca="1">IFERROR(IF($E335="","",VLOOKUP($E335,'Currency Pairs'!$B$3:$D$1000,3,FALSE)),"")</f>
        <v/>
      </c>
      <c r="E335" s="49" t="str">
        <f ca="1">IFERROR(IF($D335="","",VLOOKUP($D335,'Currency Pairs'!$A$3:$B$1000,2,FALSE)),"")</f>
        <v/>
      </c>
      <c r="F335" s="50"/>
      <c r="G335" s="49"/>
      <c r="H335" s="49"/>
      <c r="I335" s="49"/>
      <c r="J335" s="51" t="str">
        <f t="shared" si="12"/>
        <v/>
      </c>
      <c r="K335" s="79"/>
      <c r="L335" s="49"/>
      <c r="M335" s="52"/>
      <c r="N335" s="53" t="str">
        <f>IF(OR($G335="",$L335=""),"",ROUND(IF($F335="Long",(L335-G335),(G335-L335)) * POWER(10, VLOOKUP($D335,'Currency Pairs'!$A:$C,3,FALSE)),0))</f>
        <v/>
      </c>
      <c r="O335" s="99" t="str">
        <f>IF($P335="","",(($P335+$Q335+$R335)/LOOKUP(2,1/($V$3:$V334&lt;&gt;""),$V$3:$V334)))</f>
        <v/>
      </c>
      <c r="P335" s="54"/>
      <c r="Q335" s="54"/>
      <c r="R335" s="54"/>
      <c r="S335" s="42" t="str">
        <f t="shared" si="11"/>
        <v/>
      </c>
      <c r="T335" s="66"/>
      <c r="U335" s="66"/>
      <c r="V335" s="41" t="str">
        <f>IF($P335="","",$P335+$Q335+LOOKUP(2,1/($V$3:$V334&lt;&gt;""),$V$3:$V334))</f>
        <v/>
      </c>
      <c r="W335" s="42"/>
      <c r="X335" s="42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</row>
    <row r="336" spans="1:258" x14ac:dyDescent="0.25">
      <c r="A336" s="26">
        <f>LOOKUP(2,1/($A$3:$A335&lt;&gt;""),$A$3:$A335)+1</f>
        <v>329</v>
      </c>
      <c r="B336" s="27"/>
      <c r="C336" s="44"/>
      <c r="D336" s="28" t="str">
        <f ca="1">IFERROR(IF($E336="","",VLOOKUP($E336,'Currency Pairs'!$B$3:$D$1000,3,FALSE)),"")</f>
        <v/>
      </c>
      <c r="E336" s="43" t="str">
        <f ca="1">IFERROR(IF($D336="","",VLOOKUP($D336,'Currency Pairs'!$A$3:$B$1000,2,FALSE)),"")</f>
        <v/>
      </c>
      <c r="F336" s="44"/>
      <c r="G336" s="43"/>
      <c r="H336" s="43"/>
      <c r="I336" s="43"/>
      <c r="J336" s="45" t="str">
        <f t="shared" si="12"/>
        <v/>
      </c>
      <c r="K336" s="78"/>
      <c r="L336" s="43"/>
      <c r="M336" s="46"/>
      <c r="N336" s="47" t="str">
        <f>IF(OR($G336="",$L336=""),"",ROUND(IF($F336="Long",(L336-G336),(G336-L336)) * POWER(10, VLOOKUP($D336,'Currency Pairs'!$A:$C,3,FALSE)),0))</f>
        <v/>
      </c>
      <c r="O336" s="94" t="str">
        <f>IF($P336="","",(($P336+$Q336+$R336)/LOOKUP(2,1/($V$3:$V335&lt;&gt;""),$V$3:$V335)))</f>
        <v/>
      </c>
      <c r="P336" s="48"/>
      <c r="Q336" s="48"/>
      <c r="R336" s="48"/>
      <c r="S336" s="33" t="str">
        <f t="shared" si="11"/>
        <v/>
      </c>
      <c r="T336" s="65"/>
      <c r="U336" s="65"/>
      <c r="V336" s="32" t="str">
        <f>IF($P336="","",$P336+$Q336+LOOKUP(2,1/($V$3:$V335&lt;&gt;""),$V$3:$V335))</f>
        <v/>
      </c>
      <c r="W336" s="33"/>
      <c r="X336" s="33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</row>
    <row r="337" spans="1:258" x14ac:dyDescent="0.25">
      <c r="A337" s="35">
        <f>LOOKUP(2,1/($A$3:$A336&lt;&gt;""),$A$3:$A336)+1</f>
        <v>330</v>
      </c>
      <c r="B337" s="36"/>
      <c r="C337" s="50"/>
      <c r="D337" s="37" t="str">
        <f ca="1">IFERROR(IF($E337="","",VLOOKUP($E337,'Currency Pairs'!$B$3:$D$1000,3,FALSE)),"")</f>
        <v/>
      </c>
      <c r="E337" s="49" t="str">
        <f ca="1">IFERROR(IF($D337="","",VLOOKUP($D337,'Currency Pairs'!$A$3:$B$1000,2,FALSE)),"")</f>
        <v/>
      </c>
      <c r="F337" s="50"/>
      <c r="G337" s="49"/>
      <c r="H337" s="49"/>
      <c r="I337" s="49"/>
      <c r="J337" s="51" t="str">
        <f t="shared" si="12"/>
        <v/>
      </c>
      <c r="K337" s="79"/>
      <c r="L337" s="49"/>
      <c r="M337" s="52"/>
      <c r="N337" s="53" t="str">
        <f>IF(OR($G337="",$L337=""),"",ROUND(IF($F337="Long",(L337-G337),(G337-L337)) * POWER(10, VLOOKUP($D337,'Currency Pairs'!$A:$C,3,FALSE)),0))</f>
        <v/>
      </c>
      <c r="O337" s="99" t="str">
        <f>IF($P337="","",(($P337+$Q337+$R337)/LOOKUP(2,1/($V$3:$V336&lt;&gt;""),$V$3:$V336)))</f>
        <v/>
      </c>
      <c r="P337" s="54"/>
      <c r="Q337" s="54"/>
      <c r="R337" s="54"/>
      <c r="S337" s="42" t="str">
        <f t="shared" si="11"/>
        <v/>
      </c>
      <c r="T337" s="66"/>
      <c r="U337" s="66"/>
      <c r="V337" s="41" t="str">
        <f>IF($P337="","",$P337+$Q337+LOOKUP(2,1/($V$3:$V336&lt;&gt;""),$V$3:$V336))</f>
        <v/>
      </c>
      <c r="W337" s="42"/>
      <c r="X337" s="42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</row>
    <row r="338" spans="1:258" x14ac:dyDescent="0.25">
      <c r="A338" s="26">
        <f>LOOKUP(2,1/($A$3:$A337&lt;&gt;""),$A$3:$A337)+1</f>
        <v>331</v>
      </c>
      <c r="B338" s="27"/>
      <c r="C338" s="44"/>
      <c r="D338" s="28" t="str">
        <f ca="1">IFERROR(IF($E338="","",VLOOKUP($E338,'Currency Pairs'!$B$3:$D$1000,3,FALSE)),"")</f>
        <v/>
      </c>
      <c r="E338" s="43" t="str">
        <f ca="1">IFERROR(IF($D338="","",VLOOKUP($D338,'Currency Pairs'!$A$3:$B$1000,2,FALSE)),"")</f>
        <v/>
      </c>
      <c r="F338" s="44"/>
      <c r="G338" s="43"/>
      <c r="H338" s="43"/>
      <c r="I338" s="43"/>
      <c r="J338" s="45" t="str">
        <f t="shared" si="12"/>
        <v/>
      </c>
      <c r="K338" s="78"/>
      <c r="L338" s="43"/>
      <c r="M338" s="46"/>
      <c r="N338" s="47" t="str">
        <f>IF(OR($G338="",$L338=""),"",ROUND(IF($F338="Long",(L338-G338),(G338-L338)) * POWER(10, VLOOKUP($D338,'Currency Pairs'!$A:$C,3,FALSE)),0))</f>
        <v/>
      </c>
      <c r="O338" s="94" t="str">
        <f>IF($P338="","",(($P338+$Q338+$R338)/LOOKUP(2,1/($V$3:$V337&lt;&gt;""),$V$3:$V337)))</f>
        <v/>
      </c>
      <c r="P338" s="48"/>
      <c r="Q338" s="48"/>
      <c r="R338" s="48"/>
      <c r="S338" s="33" t="str">
        <f t="shared" ref="S338:S401" si="13">IF(AND(B338&lt;&gt;"",M338&lt;&gt;""),IF(DATEDIF(B338,M338,"d")&gt;0,DATEDIF(B338,M338,"d"),"")&amp;
IF(DATEDIF(B338,M338,"d")=1," day",IF(DATEDIF(B338,M338,"d")=0, "Intraday"," days")),"")</f>
        <v/>
      </c>
      <c r="T338" s="65"/>
      <c r="U338" s="65"/>
      <c r="V338" s="32" t="str">
        <f>IF($P338="","",$P338+$Q338+LOOKUP(2,1/($V$3:$V337&lt;&gt;""),$V$3:$V337))</f>
        <v/>
      </c>
      <c r="W338" s="33"/>
      <c r="X338" s="33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</row>
    <row r="339" spans="1:258" x14ac:dyDescent="0.25">
      <c r="A339" s="35">
        <f>LOOKUP(2,1/($A$3:$A338&lt;&gt;""),$A$3:$A338)+1</f>
        <v>332</v>
      </c>
      <c r="B339" s="36"/>
      <c r="C339" s="50"/>
      <c r="D339" s="37" t="str">
        <f ca="1">IFERROR(IF($E339="","",VLOOKUP($E339,'Currency Pairs'!$B$3:$D$1000,3,FALSE)),"")</f>
        <v/>
      </c>
      <c r="E339" s="49" t="str">
        <f ca="1">IFERROR(IF($D339="","",VLOOKUP($D339,'Currency Pairs'!$A$3:$B$1000,2,FALSE)),"")</f>
        <v/>
      </c>
      <c r="F339" s="50"/>
      <c r="G339" s="49"/>
      <c r="H339" s="49"/>
      <c r="I339" s="49"/>
      <c r="J339" s="51" t="str">
        <f t="shared" si="12"/>
        <v/>
      </c>
      <c r="K339" s="79"/>
      <c r="L339" s="49"/>
      <c r="M339" s="52"/>
      <c r="N339" s="53" t="str">
        <f>IF(OR($G339="",$L339=""),"",ROUND(IF($F339="Long",(L339-G339),(G339-L339)) * POWER(10, VLOOKUP($D339,'Currency Pairs'!$A:$C,3,FALSE)),0))</f>
        <v/>
      </c>
      <c r="O339" s="99" t="str">
        <f>IF($P339="","",(($P339+$Q339+$R339)/LOOKUP(2,1/($V$3:$V338&lt;&gt;""),$V$3:$V338)))</f>
        <v/>
      </c>
      <c r="P339" s="54"/>
      <c r="Q339" s="54"/>
      <c r="R339" s="54"/>
      <c r="S339" s="42" t="str">
        <f t="shared" si="13"/>
        <v/>
      </c>
      <c r="T339" s="66"/>
      <c r="U339" s="66"/>
      <c r="V339" s="41" t="str">
        <f>IF($P339="","",$P339+$Q339+LOOKUP(2,1/($V$3:$V338&lt;&gt;""),$V$3:$V338))</f>
        <v/>
      </c>
      <c r="W339" s="42"/>
      <c r="X339" s="42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</row>
    <row r="340" spans="1:258" x14ac:dyDescent="0.25">
      <c r="A340" s="26">
        <f>LOOKUP(2,1/($A$3:$A339&lt;&gt;""),$A$3:$A339)+1</f>
        <v>333</v>
      </c>
      <c r="B340" s="27"/>
      <c r="C340" s="44"/>
      <c r="D340" s="28" t="str">
        <f ca="1">IFERROR(IF($E340="","",VLOOKUP($E340,'Currency Pairs'!$B$3:$D$1000,3,FALSE)),"")</f>
        <v/>
      </c>
      <c r="E340" s="43" t="str">
        <f ca="1">IFERROR(IF($D340="","",VLOOKUP($D340,'Currency Pairs'!$A$3:$B$1000,2,FALSE)),"")</f>
        <v/>
      </c>
      <c r="F340" s="44"/>
      <c r="G340" s="43"/>
      <c r="H340" s="43"/>
      <c r="I340" s="43"/>
      <c r="J340" s="45" t="str">
        <f t="shared" si="12"/>
        <v/>
      </c>
      <c r="K340" s="78"/>
      <c r="L340" s="43"/>
      <c r="M340" s="46"/>
      <c r="N340" s="47" t="str">
        <f>IF(OR($G340="",$L340=""),"",ROUND(IF($F340="Long",(L340-G340),(G340-L340)) * POWER(10, VLOOKUP($D340,'Currency Pairs'!$A:$C,3,FALSE)),0))</f>
        <v/>
      </c>
      <c r="O340" s="94" t="str">
        <f>IF($P340="","",(($P340+$Q340+$R340)/LOOKUP(2,1/($V$3:$V339&lt;&gt;""),$V$3:$V339)))</f>
        <v/>
      </c>
      <c r="P340" s="48"/>
      <c r="Q340" s="48"/>
      <c r="R340" s="48"/>
      <c r="S340" s="33" t="str">
        <f t="shared" si="13"/>
        <v/>
      </c>
      <c r="T340" s="65"/>
      <c r="U340" s="65"/>
      <c r="V340" s="32" t="str">
        <f>IF($P340="","",$P340+$Q340+LOOKUP(2,1/($V$3:$V339&lt;&gt;""),$V$3:$V339))</f>
        <v/>
      </c>
      <c r="W340" s="33"/>
      <c r="X340" s="33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</row>
    <row r="341" spans="1:258" x14ac:dyDescent="0.25">
      <c r="A341" s="35">
        <f>LOOKUP(2,1/($A$3:$A340&lt;&gt;""),$A$3:$A340)+1</f>
        <v>334</v>
      </c>
      <c r="B341" s="36"/>
      <c r="C341" s="50"/>
      <c r="D341" s="37" t="str">
        <f ca="1">IFERROR(IF($E341="","",VLOOKUP($E341,'Currency Pairs'!$B$3:$D$1000,3,FALSE)),"")</f>
        <v/>
      </c>
      <c r="E341" s="49" t="str">
        <f ca="1">IFERROR(IF($D341="","",VLOOKUP($D341,'Currency Pairs'!$A$3:$B$1000,2,FALSE)),"")</f>
        <v/>
      </c>
      <c r="F341" s="50"/>
      <c r="G341" s="49"/>
      <c r="H341" s="49"/>
      <c r="I341" s="49"/>
      <c r="J341" s="51" t="str">
        <f t="shared" si="12"/>
        <v/>
      </c>
      <c r="K341" s="79"/>
      <c r="L341" s="49"/>
      <c r="M341" s="52"/>
      <c r="N341" s="53" t="str">
        <f>IF(OR($G341="",$L341=""),"",ROUND(IF($F341="Long",(L341-G341),(G341-L341)) * POWER(10, VLOOKUP($D341,'Currency Pairs'!$A:$C,3,FALSE)),0))</f>
        <v/>
      </c>
      <c r="O341" s="99" t="str">
        <f>IF($P341="","",(($P341+$Q341+$R341)/LOOKUP(2,1/($V$3:$V340&lt;&gt;""),$V$3:$V340)))</f>
        <v/>
      </c>
      <c r="P341" s="54"/>
      <c r="Q341" s="54"/>
      <c r="R341" s="54"/>
      <c r="S341" s="42" t="str">
        <f t="shared" si="13"/>
        <v/>
      </c>
      <c r="T341" s="66"/>
      <c r="U341" s="66"/>
      <c r="V341" s="41" t="str">
        <f>IF($P341="","",$P341+$Q341+LOOKUP(2,1/($V$3:$V340&lt;&gt;""),$V$3:$V340))</f>
        <v/>
      </c>
      <c r="W341" s="42"/>
      <c r="X341" s="42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</row>
    <row r="342" spans="1:258" x14ac:dyDescent="0.25">
      <c r="A342" s="26">
        <f>LOOKUP(2,1/($A$3:$A341&lt;&gt;""),$A$3:$A341)+1</f>
        <v>335</v>
      </c>
      <c r="B342" s="27"/>
      <c r="C342" s="44"/>
      <c r="D342" s="28" t="str">
        <f ca="1">IFERROR(IF($E342="","",VLOOKUP($E342,'Currency Pairs'!$B$3:$D$1000,3,FALSE)),"")</f>
        <v/>
      </c>
      <c r="E342" s="43" t="str">
        <f ca="1">IFERROR(IF($D342="","",VLOOKUP($D342,'Currency Pairs'!$A$3:$B$1000,2,FALSE)),"")</f>
        <v/>
      </c>
      <c r="F342" s="44"/>
      <c r="G342" s="43"/>
      <c r="H342" s="43"/>
      <c r="I342" s="43"/>
      <c r="J342" s="45" t="str">
        <f t="shared" si="12"/>
        <v/>
      </c>
      <c r="K342" s="78"/>
      <c r="L342" s="43"/>
      <c r="M342" s="46"/>
      <c r="N342" s="47" t="str">
        <f>IF(OR($G342="",$L342=""),"",ROUND(IF($F342="Long",(L342-G342),(G342-L342)) * POWER(10, VLOOKUP($D342,'Currency Pairs'!$A:$C,3,FALSE)),0))</f>
        <v/>
      </c>
      <c r="O342" s="94" t="str">
        <f>IF($P342="","",(($P342+$Q342+$R342)/LOOKUP(2,1/($V$3:$V341&lt;&gt;""),$V$3:$V341)))</f>
        <v/>
      </c>
      <c r="P342" s="48"/>
      <c r="Q342" s="48"/>
      <c r="R342" s="48"/>
      <c r="S342" s="33" t="str">
        <f t="shared" si="13"/>
        <v/>
      </c>
      <c r="T342" s="65"/>
      <c r="U342" s="65"/>
      <c r="V342" s="32" t="str">
        <f>IF($P342="","",$P342+$Q342+LOOKUP(2,1/($V$3:$V341&lt;&gt;""),$V$3:$V341))</f>
        <v/>
      </c>
      <c r="W342" s="33"/>
      <c r="X342" s="33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</row>
    <row r="343" spans="1:258" x14ac:dyDescent="0.25">
      <c r="A343" s="35">
        <f>LOOKUP(2,1/($A$3:$A342&lt;&gt;""),$A$3:$A342)+1</f>
        <v>336</v>
      </c>
      <c r="B343" s="36"/>
      <c r="C343" s="50"/>
      <c r="D343" s="37" t="str">
        <f ca="1">IFERROR(IF($E343="","",VLOOKUP($E343,'Currency Pairs'!$B$3:$D$1000,3,FALSE)),"")</f>
        <v/>
      </c>
      <c r="E343" s="49" t="str">
        <f ca="1">IFERROR(IF($D343="","",VLOOKUP($D343,'Currency Pairs'!$A$3:$B$1000,2,FALSE)),"")</f>
        <v/>
      </c>
      <c r="F343" s="50"/>
      <c r="G343" s="49"/>
      <c r="H343" s="49"/>
      <c r="I343" s="49"/>
      <c r="J343" s="51" t="str">
        <f t="shared" si="12"/>
        <v/>
      </c>
      <c r="K343" s="79"/>
      <c r="L343" s="49"/>
      <c r="M343" s="52"/>
      <c r="N343" s="53" t="str">
        <f>IF(OR($G343="",$L343=""),"",ROUND(IF($F343="Long",(L343-G343),(G343-L343)) * POWER(10, VLOOKUP($D343,'Currency Pairs'!$A:$C,3,FALSE)),0))</f>
        <v/>
      </c>
      <c r="O343" s="99" t="str">
        <f>IF($P343="","",(($P343+$Q343+$R343)/LOOKUP(2,1/($V$3:$V342&lt;&gt;""),$V$3:$V342)))</f>
        <v/>
      </c>
      <c r="P343" s="54"/>
      <c r="Q343" s="54"/>
      <c r="R343" s="54"/>
      <c r="S343" s="42" t="str">
        <f t="shared" si="13"/>
        <v/>
      </c>
      <c r="T343" s="66"/>
      <c r="U343" s="66"/>
      <c r="V343" s="41" t="str">
        <f>IF($P343="","",$P343+$Q343+LOOKUP(2,1/($V$3:$V342&lt;&gt;""),$V$3:$V342))</f>
        <v/>
      </c>
      <c r="W343" s="42"/>
      <c r="X343" s="42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</row>
    <row r="344" spans="1:258" x14ac:dyDescent="0.25">
      <c r="A344" s="26">
        <f>LOOKUP(2,1/($A$3:$A343&lt;&gt;""),$A$3:$A343)+1</f>
        <v>337</v>
      </c>
      <c r="B344" s="27"/>
      <c r="C344" s="44"/>
      <c r="D344" s="28" t="str">
        <f ca="1">IFERROR(IF($E344="","",VLOOKUP($E344,'Currency Pairs'!$B$3:$D$1000,3,FALSE)),"")</f>
        <v/>
      </c>
      <c r="E344" s="43" t="str">
        <f ca="1">IFERROR(IF($D344="","",VLOOKUP($D344,'Currency Pairs'!$A$3:$B$1000,2,FALSE)),"")</f>
        <v/>
      </c>
      <c r="F344" s="44"/>
      <c r="G344" s="43"/>
      <c r="H344" s="43"/>
      <c r="I344" s="43"/>
      <c r="J344" s="45" t="str">
        <f t="shared" si="12"/>
        <v/>
      </c>
      <c r="K344" s="78"/>
      <c r="L344" s="43"/>
      <c r="M344" s="46"/>
      <c r="N344" s="47" t="str">
        <f>IF(OR($G344="",$L344=""),"",ROUND(IF($F344="Long",(L344-G344),(G344-L344)) * POWER(10, VLOOKUP($D344,'Currency Pairs'!$A:$C,3,FALSE)),0))</f>
        <v/>
      </c>
      <c r="O344" s="94" t="str">
        <f>IF($P344="","",(($P344+$Q344+$R344)/LOOKUP(2,1/($V$3:$V343&lt;&gt;""),$V$3:$V343)))</f>
        <v/>
      </c>
      <c r="P344" s="48"/>
      <c r="Q344" s="48"/>
      <c r="R344" s="48"/>
      <c r="S344" s="33" t="str">
        <f t="shared" si="13"/>
        <v/>
      </c>
      <c r="T344" s="65"/>
      <c r="U344" s="65"/>
      <c r="V344" s="32" t="str">
        <f>IF($P344="","",$P344+$Q344+LOOKUP(2,1/($V$3:$V343&lt;&gt;""),$V$3:$V343))</f>
        <v/>
      </c>
      <c r="W344" s="33"/>
      <c r="X344" s="33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</row>
    <row r="345" spans="1:258" x14ac:dyDescent="0.25">
      <c r="A345" s="35">
        <f>LOOKUP(2,1/($A$3:$A344&lt;&gt;""),$A$3:$A344)+1</f>
        <v>338</v>
      </c>
      <c r="B345" s="36"/>
      <c r="C345" s="50"/>
      <c r="D345" s="37" t="str">
        <f ca="1">IFERROR(IF($E345="","",VLOOKUP($E345,'Currency Pairs'!$B$3:$D$1000,3,FALSE)),"")</f>
        <v/>
      </c>
      <c r="E345" s="49" t="str">
        <f ca="1">IFERROR(IF($D345="","",VLOOKUP($D345,'Currency Pairs'!$A$3:$B$1000,2,FALSE)),"")</f>
        <v/>
      </c>
      <c r="F345" s="50"/>
      <c r="G345" s="49"/>
      <c r="H345" s="49"/>
      <c r="I345" s="49"/>
      <c r="J345" s="51" t="str">
        <f t="shared" si="12"/>
        <v/>
      </c>
      <c r="K345" s="79"/>
      <c r="L345" s="49"/>
      <c r="M345" s="52"/>
      <c r="N345" s="53" t="str">
        <f>IF(OR($G345="",$L345=""),"",ROUND(IF($F345="Long",(L345-G345),(G345-L345)) * POWER(10, VLOOKUP($D345,'Currency Pairs'!$A:$C,3,FALSE)),0))</f>
        <v/>
      </c>
      <c r="O345" s="99" t="str">
        <f>IF($P345="","",(($P345+$Q345+$R345)/LOOKUP(2,1/($V$3:$V344&lt;&gt;""),$V$3:$V344)))</f>
        <v/>
      </c>
      <c r="P345" s="54"/>
      <c r="Q345" s="54"/>
      <c r="R345" s="54"/>
      <c r="S345" s="42" t="str">
        <f t="shared" si="13"/>
        <v/>
      </c>
      <c r="T345" s="66"/>
      <c r="U345" s="66"/>
      <c r="V345" s="41" t="str">
        <f>IF($P345="","",$P345+$Q345+LOOKUP(2,1/($V$3:$V344&lt;&gt;""),$V$3:$V344))</f>
        <v/>
      </c>
      <c r="W345" s="42"/>
      <c r="X345" s="42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</row>
    <row r="346" spans="1:258" x14ac:dyDescent="0.25">
      <c r="A346" s="26">
        <f>LOOKUP(2,1/($A$3:$A345&lt;&gt;""),$A$3:$A345)+1</f>
        <v>339</v>
      </c>
      <c r="B346" s="27"/>
      <c r="C346" s="44"/>
      <c r="D346" s="28" t="str">
        <f ca="1">IFERROR(IF($E346="","",VLOOKUP($E346,'Currency Pairs'!$B$3:$D$1000,3,FALSE)),"")</f>
        <v/>
      </c>
      <c r="E346" s="43" t="str">
        <f ca="1">IFERROR(IF($D346="","",VLOOKUP($D346,'Currency Pairs'!$A$3:$B$1000,2,FALSE)),"")</f>
        <v/>
      </c>
      <c r="F346" s="44"/>
      <c r="G346" s="43"/>
      <c r="H346" s="43"/>
      <c r="I346" s="43"/>
      <c r="J346" s="45" t="str">
        <f t="shared" si="12"/>
        <v/>
      </c>
      <c r="K346" s="78"/>
      <c r="L346" s="43"/>
      <c r="M346" s="46"/>
      <c r="N346" s="47" t="str">
        <f>IF(OR($G346="",$L346=""),"",ROUND(IF($F346="Long",(L346-G346),(G346-L346)) * POWER(10, VLOOKUP($D346,'Currency Pairs'!$A:$C,3,FALSE)),0))</f>
        <v/>
      </c>
      <c r="O346" s="94" t="str">
        <f>IF($P346="","",(($P346+$Q346+$R346)/LOOKUP(2,1/($V$3:$V345&lt;&gt;""),$V$3:$V345)))</f>
        <v/>
      </c>
      <c r="P346" s="48"/>
      <c r="Q346" s="48"/>
      <c r="R346" s="48"/>
      <c r="S346" s="33" t="str">
        <f t="shared" si="13"/>
        <v/>
      </c>
      <c r="T346" s="65"/>
      <c r="U346" s="65"/>
      <c r="V346" s="32" t="str">
        <f>IF($P346="","",$P346+$Q346+LOOKUP(2,1/($V$3:$V345&lt;&gt;""),$V$3:$V345))</f>
        <v/>
      </c>
      <c r="W346" s="33"/>
      <c r="X346" s="33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</row>
    <row r="347" spans="1:258" x14ac:dyDescent="0.25">
      <c r="A347" s="35">
        <f>LOOKUP(2,1/($A$3:$A346&lt;&gt;""),$A$3:$A346)+1</f>
        <v>340</v>
      </c>
      <c r="B347" s="36"/>
      <c r="C347" s="50"/>
      <c r="D347" s="37" t="str">
        <f ca="1">IFERROR(IF($E347="","",VLOOKUP($E347,'Currency Pairs'!$B$3:$D$1000,3,FALSE)),"")</f>
        <v/>
      </c>
      <c r="E347" s="49" t="str">
        <f ca="1">IFERROR(IF($D347="","",VLOOKUP($D347,'Currency Pairs'!$A$3:$B$1000,2,FALSE)),"")</f>
        <v/>
      </c>
      <c r="F347" s="50"/>
      <c r="G347" s="49"/>
      <c r="H347" s="49"/>
      <c r="I347" s="49"/>
      <c r="J347" s="51" t="str">
        <f t="shared" si="12"/>
        <v/>
      </c>
      <c r="K347" s="79"/>
      <c r="L347" s="49"/>
      <c r="M347" s="52"/>
      <c r="N347" s="53" t="str">
        <f>IF(OR($G347="",$L347=""),"",ROUND(IF($F347="Long",(L347-G347),(G347-L347)) * POWER(10, VLOOKUP($D347,'Currency Pairs'!$A:$C,3,FALSE)),0))</f>
        <v/>
      </c>
      <c r="O347" s="99" t="str">
        <f>IF($P347="","",(($P347+$Q347+$R347)/LOOKUP(2,1/($V$3:$V346&lt;&gt;""),$V$3:$V346)))</f>
        <v/>
      </c>
      <c r="P347" s="54"/>
      <c r="Q347" s="54"/>
      <c r="R347" s="54"/>
      <c r="S347" s="42" t="str">
        <f t="shared" si="13"/>
        <v/>
      </c>
      <c r="T347" s="66"/>
      <c r="U347" s="66"/>
      <c r="V347" s="41" t="str">
        <f>IF($P347="","",$P347+$Q347+LOOKUP(2,1/($V$3:$V346&lt;&gt;""),$V$3:$V346))</f>
        <v/>
      </c>
      <c r="W347" s="42"/>
      <c r="X347" s="42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</row>
    <row r="348" spans="1:258" x14ac:dyDescent="0.25">
      <c r="A348" s="26">
        <f>LOOKUP(2,1/($A$3:$A347&lt;&gt;""),$A$3:$A347)+1</f>
        <v>341</v>
      </c>
      <c r="B348" s="27"/>
      <c r="C348" s="44"/>
      <c r="D348" s="28" t="str">
        <f ca="1">IFERROR(IF($E348="","",VLOOKUP($E348,'Currency Pairs'!$B$3:$D$1000,3,FALSE)),"")</f>
        <v/>
      </c>
      <c r="E348" s="43" t="str">
        <f ca="1">IFERROR(IF($D348="","",VLOOKUP($D348,'Currency Pairs'!$A$3:$B$1000,2,FALSE)),"")</f>
        <v/>
      </c>
      <c r="F348" s="44"/>
      <c r="G348" s="43"/>
      <c r="H348" s="43"/>
      <c r="I348" s="43"/>
      <c r="J348" s="45" t="str">
        <f t="shared" si="12"/>
        <v/>
      </c>
      <c r="K348" s="78"/>
      <c r="L348" s="43"/>
      <c r="M348" s="46"/>
      <c r="N348" s="47" t="str">
        <f>IF(OR($G348="",$L348=""),"",ROUND(IF($F348="Long",(L348-G348),(G348-L348)) * POWER(10, VLOOKUP($D348,'Currency Pairs'!$A:$C,3,FALSE)),0))</f>
        <v/>
      </c>
      <c r="O348" s="94" t="str">
        <f>IF($P348="","",(($P348+$Q348+$R348)/LOOKUP(2,1/($V$3:$V347&lt;&gt;""),$V$3:$V347)))</f>
        <v/>
      </c>
      <c r="P348" s="48"/>
      <c r="Q348" s="48"/>
      <c r="R348" s="48"/>
      <c r="S348" s="33" t="str">
        <f t="shared" si="13"/>
        <v/>
      </c>
      <c r="T348" s="65"/>
      <c r="U348" s="65"/>
      <c r="V348" s="32" t="str">
        <f>IF($P348="","",$P348+$Q348+LOOKUP(2,1/($V$3:$V347&lt;&gt;""),$V$3:$V347))</f>
        <v/>
      </c>
      <c r="W348" s="33"/>
      <c r="X348" s="33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</row>
    <row r="349" spans="1:258" x14ac:dyDescent="0.25">
      <c r="A349" s="35">
        <f>LOOKUP(2,1/($A$3:$A348&lt;&gt;""),$A$3:$A348)+1</f>
        <v>342</v>
      </c>
      <c r="B349" s="36"/>
      <c r="C349" s="50"/>
      <c r="D349" s="37" t="str">
        <f ca="1">IFERROR(IF($E349="","",VLOOKUP($E349,'Currency Pairs'!$B$3:$D$1000,3,FALSE)),"")</f>
        <v/>
      </c>
      <c r="E349" s="49" t="str">
        <f ca="1">IFERROR(IF($D349="","",VLOOKUP($D349,'Currency Pairs'!$A$3:$B$1000,2,FALSE)),"")</f>
        <v/>
      </c>
      <c r="F349" s="50"/>
      <c r="G349" s="49"/>
      <c r="H349" s="49"/>
      <c r="I349" s="49"/>
      <c r="J349" s="51" t="str">
        <f t="shared" si="12"/>
        <v/>
      </c>
      <c r="K349" s="79"/>
      <c r="L349" s="49"/>
      <c r="M349" s="52"/>
      <c r="N349" s="53" t="str">
        <f>IF(OR($G349="",$L349=""),"",ROUND(IF($F349="Long",(L349-G349),(G349-L349)) * POWER(10, VLOOKUP($D349,'Currency Pairs'!$A:$C,3,FALSE)),0))</f>
        <v/>
      </c>
      <c r="O349" s="99" t="str">
        <f>IF($P349="","",(($P349+$Q349+$R349)/LOOKUP(2,1/($V$3:$V348&lt;&gt;""),$V$3:$V348)))</f>
        <v/>
      </c>
      <c r="P349" s="54"/>
      <c r="Q349" s="54"/>
      <c r="R349" s="54"/>
      <c r="S349" s="42" t="str">
        <f t="shared" si="13"/>
        <v/>
      </c>
      <c r="T349" s="66"/>
      <c r="U349" s="66"/>
      <c r="V349" s="41" t="str">
        <f>IF($P349="","",$P349+$Q349+LOOKUP(2,1/($V$3:$V348&lt;&gt;""),$V$3:$V348))</f>
        <v/>
      </c>
      <c r="W349" s="42"/>
      <c r="X349" s="42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</row>
    <row r="350" spans="1:258" x14ac:dyDescent="0.25">
      <c r="A350" s="26">
        <f>LOOKUP(2,1/($A$3:$A349&lt;&gt;""),$A$3:$A349)+1</f>
        <v>343</v>
      </c>
      <c r="B350" s="27"/>
      <c r="C350" s="44"/>
      <c r="D350" s="28" t="str">
        <f ca="1">IFERROR(IF($E350="","",VLOOKUP($E350,'Currency Pairs'!$B$3:$D$1000,3,FALSE)),"")</f>
        <v/>
      </c>
      <c r="E350" s="43" t="str">
        <f ca="1">IFERROR(IF($D350="","",VLOOKUP($D350,'Currency Pairs'!$A$3:$B$1000,2,FALSE)),"")</f>
        <v/>
      </c>
      <c r="F350" s="44"/>
      <c r="G350" s="43"/>
      <c r="H350" s="43"/>
      <c r="I350" s="43"/>
      <c r="J350" s="45" t="str">
        <f t="shared" si="12"/>
        <v/>
      </c>
      <c r="K350" s="78"/>
      <c r="L350" s="43"/>
      <c r="M350" s="46"/>
      <c r="N350" s="47" t="str">
        <f>IF(OR($G350="",$L350=""),"",ROUND(IF($F350="Long",(L350-G350),(G350-L350)) * POWER(10, VLOOKUP($D350,'Currency Pairs'!$A:$C,3,FALSE)),0))</f>
        <v/>
      </c>
      <c r="O350" s="94" t="str">
        <f>IF($P350="","",(($P350+$Q350+$R350)/LOOKUP(2,1/($V$3:$V349&lt;&gt;""),$V$3:$V349)))</f>
        <v/>
      </c>
      <c r="P350" s="48"/>
      <c r="Q350" s="48"/>
      <c r="R350" s="48"/>
      <c r="S350" s="33" t="str">
        <f t="shared" si="13"/>
        <v/>
      </c>
      <c r="T350" s="65"/>
      <c r="U350" s="65"/>
      <c r="V350" s="32" t="str">
        <f>IF($P350="","",$P350+$Q350+LOOKUP(2,1/($V$3:$V349&lt;&gt;""),$V$3:$V349))</f>
        <v/>
      </c>
      <c r="W350" s="33"/>
      <c r="X350" s="33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</row>
    <row r="351" spans="1:258" x14ac:dyDescent="0.25">
      <c r="A351" s="35">
        <f>LOOKUP(2,1/($A$3:$A350&lt;&gt;""),$A$3:$A350)+1</f>
        <v>344</v>
      </c>
      <c r="B351" s="36"/>
      <c r="C351" s="50"/>
      <c r="D351" s="37" t="str">
        <f ca="1">IFERROR(IF($E351="","",VLOOKUP($E351,'Currency Pairs'!$B$3:$D$1000,3,FALSE)),"")</f>
        <v/>
      </c>
      <c r="E351" s="49" t="str">
        <f ca="1">IFERROR(IF($D351="","",VLOOKUP($D351,'Currency Pairs'!$A$3:$B$1000,2,FALSE)),"")</f>
        <v/>
      </c>
      <c r="F351" s="50"/>
      <c r="G351" s="49"/>
      <c r="H351" s="49"/>
      <c r="I351" s="49"/>
      <c r="J351" s="51" t="str">
        <f t="shared" si="12"/>
        <v/>
      </c>
      <c r="K351" s="79"/>
      <c r="L351" s="49"/>
      <c r="M351" s="52"/>
      <c r="N351" s="53" t="str">
        <f>IF(OR($G351="",$L351=""),"",ROUND(IF($F351="Long",(L351-G351),(G351-L351)) * POWER(10, VLOOKUP($D351,'Currency Pairs'!$A:$C,3,FALSE)),0))</f>
        <v/>
      </c>
      <c r="O351" s="99" t="str">
        <f>IF($P351="","",(($P351+$Q351+$R351)/LOOKUP(2,1/($V$3:$V350&lt;&gt;""),$V$3:$V350)))</f>
        <v/>
      </c>
      <c r="P351" s="54"/>
      <c r="Q351" s="54"/>
      <c r="R351" s="54"/>
      <c r="S351" s="42" t="str">
        <f t="shared" si="13"/>
        <v/>
      </c>
      <c r="T351" s="66"/>
      <c r="U351" s="66"/>
      <c r="V351" s="41" t="str">
        <f>IF($P351="","",$P351+$Q351+LOOKUP(2,1/($V$3:$V350&lt;&gt;""),$V$3:$V350))</f>
        <v/>
      </c>
      <c r="W351" s="42"/>
      <c r="X351" s="42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</row>
    <row r="352" spans="1:258" x14ac:dyDescent="0.25">
      <c r="A352" s="26">
        <f>LOOKUP(2,1/($A$3:$A351&lt;&gt;""),$A$3:$A351)+1</f>
        <v>345</v>
      </c>
      <c r="B352" s="27"/>
      <c r="C352" s="44"/>
      <c r="D352" s="28" t="str">
        <f ca="1">IFERROR(IF($E352="","",VLOOKUP($E352,'Currency Pairs'!$B$3:$D$1000,3,FALSE)),"")</f>
        <v/>
      </c>
      <c r="E352" s="43" t="str">
        <f ca="1">IFERROR(IF($D352="","",VLOOKUP($D352,'Currency Pairs'!$A$3:$B$1000,2,FALSE)),"")</f>
        <v/>
      </c>
      <c r="F352" s="44"/>
      <c r="G352" s="43"/>
      <c r="H352" s="43"/>
      <c r="I352" s="43"/>
      <c r="J352" s="45" t="str">
        <f t="shared" si="12"/>
        <v/>
      </c>
      <c r="K352" s="78"/>
      <c r="L352" s="43"/>
      <c r="M352" s="46"/>
      <c r="N352" s="47" t="str">
        <f>IF(OR($G352="",$L352=""),"",ROUND(IF($F352="Long",(L352-G352),(G352-L352)) * POWER(10, VLOOKUP($D352,'Currency Pairs'!$A:$C,3,FALSE)),0))</f>
        <v/>
      </c>
      <c r="O352" s="94" t="str">
        <f>IF($P352="","",(($P352+$Q352+$R352)/LOOKUP(2,1/($V$3:$V351&lt;&gt;""),$V$3:$V351)))</f>
        <v/>
      </c>
      <c r="P352" s="48"/>
      <c r="Q352" s="48"/>
      <c r="R352" s="48"/>
      <c r="S352" s="33" t="str">
        <f t="shared" si="13"/>
        <v/>
      </c>
      <c r="T352" s="65"/>
      <c r="U352" s="65"/>
      <c r="V352" s="32" t="str">
        <f>IF($P352="","",$P352+$Q352+LOOKUP(2,1/($V$3:$V351&lt;&gt;""),$V$3:$V351))</f>
        <v/>
      </c>
      <c r="W352" s="33"/>
      <c r="X352" s="33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</row>
    <row r="353" spans="1:258" x14ac:dyDescent="0.25">
      <c r="A353" s="35">
        <f>LOOKUP(2,1/($A$3:$A352&lt;&gt;""),$A$3:$A352)+1</f>
        <v>346</v>
      </c>
      <c r="B353" s="36"/>
      <c r="C353" s="50"/>
      <c r="D353" s="37" t="str">
        <f ca="1">IFERROR(IF($E353="","",VLOOKUP($E353,'Currency Pairs'!$B$3:$D$1000,3,FALSE)),"")</f>
        <v/>
      </c>
      <c r="E353" s="49" t="str">
        <f ca="1">IFERROR(IF($D353="","",VLOOKUP($D353,'Currency Pairs'!$A$3:$B$1000,2,FALSE)),"")</f>
        <v/>
      </c>
      <c r="F353" s="50"/>
      <c r="G353" s="49"/>
      <c r="H353" s="49"/>
      <c r="I353" s="49"/>
      <c r="J353" s="51" t="str">
        <f t="shared" si="12"/>
        <v/>
      </c>
      <c r="K353" s="79"/>
      <c r="L353" s="49"/>
      <c r="M353" s="52"/>
      <c r="N353" s="53" t="str">
        <f>IF(OR($G353="",$L353=""),"",ROUND(IF($F353="Long",(L353-G353),(G353-L353)) * POWER(10, VLOOKUP($D353,'Currency Pairs'!$A:$C,3,FALSE)),0))</f>
        <v/>
      </c>
      <c r="O353" s="99" t="str">
        <f>IF($P353="","",(($P353+$Q353+$R353)/LOOKUP(2,1/($V$3:$V352&lt;&gt;""),$V$3:$V352)))</f>
        <v/>
      </c>
      <c r="P353" s="54"/>
      <c r="Q353" s="54"/>
      <c r="R353" s="54"/>
      <c r="S353" s="42" t="str">
        <f t="shared" si="13"/>
        <v/>
      </c>
      <c r="T353" s="66"/>
      <c r="U353" s="66"/>
      <c r="V353" s="41" t="str">
        <f>IF($P353="","",$P353+$Q353+LOOKUP(2,1/($V$3:$V352&lt;&gt;""),$V$3:$V352))</f>
        <v/>
      </c>
      <c r="W353" s="42"/>
      <c r="X353" s="42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</row>
    <row r="354" spans="1:258" x14ac:dyDescent="0.25">
      <c r="A354" s="26">
        <f>LOOKUP(2,1/($A$3:$A353&lt;&gt;""),$A$3:$A353)+1</f>
        <v>347</v>
      </c>
      <c r="B354" s="27"/>
      <c r="C354" s="44"/>
      <c r="D354" s="28" t="str">
        <f ca="1">IFERROR(IF($E354="","",VLOOKUP($E354,'Currency Pairs'!$B$3:$D$1000,3,FALSE)),"")</f>
        <v/>
      </c>
      <c r="E354" s="43" t="str">
        <f ca="1">IFERROR(IF($D354="","",VLOOKUP($D354,'Currency Pairs'!$A$3:$B$1000,2,FALSE)),"")</f>
        <v/>
      </c>
      <c r="F354" s="44"/>
      <c r="G354" s="43"/>
      <c r="H354" s="43"/>
      <c r="I354" s="43"/>
      <c r="J354" s="45" t="str">
        <f t="shared" si="12"/>
        <v/>
      </c>
      <c r="K354" s="78"/>
      <c r="L354" s="43"/>
      <c r="M354" s="46"/>
      <c r="N354" s="47" t="str">
        <f>IF(OR($G354="",$L354=""),"",ROUND(IF($F354="Long",(L354-G354),(G354-L354)) * POWER(10, VLOOKUP($D354,'Currency Pairs'!$A:$C,3,FALSE)),0))</f>
        <v/>
      </c>
      <c r="O354" s="94" t="str">
        <f>IF($P354="","",(($P354+$Q354+$R354)/LOOKUP(2,1/($V$3:$V353&lt;&gt;""),$V$3:$V353)))</f>
        <v/>
      </c>
      <c r="P354" s="48"/>
      <c r="Q354" s="48"/>
      <c r="R354" s="48"/>
      <c r="S354" s="33" t="str">
        <f t="shared" si="13"/>
        <v/>
      </c>
      <c r="T354" s="65"/>
      <c r="U354" s="65"/>
      <c r="V354" s="32" t="str">
        <f>IF($P354="","",$P354+$Q354+LOOKUP(2,1/($V$3:$V353&lt;&gt;""),$V$3:$V353))</f>
        <v/>
      </c>
      <c r="W354" s="33"/>
      <c r="X354" s="33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</row>
    <row r="355" spans="1:258" x14ac:dyDescent="0.25">
      <c r="A355" s="35">
        <f>LOOKUP(2,1/($A$3:$A354&lt;&gt;""),$A$3:$A354)+1</f>
        <v>348</v>
      </c>
      <c r="B355" s="36"/>
      <c r="C355" s="50"/>
      <c r="D355" s="37" t="str">
        <f ca="1">IFERROR(IF($E355="","",VLOOKUP($E355,'Currency Pairs'!$B$3:$D$1000,3,FALSE)),"")</f>
        <v/>
      </c>
      <c r="E355" s="49" t="str">
        <f ca="1">IFERROR(IF($D355="","",VLOOKUP($D355,'Currency Pairs'!$A$3:$B$1000,2,FALSE)),"")</f>
        <v/>
      </c>
      <c r="F355" s="50"/>
      <c r="G355" s="49"/>
      <c r="H355" s="49"/>
      <c r="I355" s="49"/>
      <c r="J355" s="51" t="str">
        <f t="shared" si="12"/>
        <v/>
      </c>
      <c r="K355" s="79"/>
      <c r="L355" s="49"/>
      <c r="M355" s="52"/>
      <c r="N355" s="53" t="str">
        <f>IF(OR($G355="",$L355=""),"",ROUND(IF($F355="Long",(L355-G355),(G355-L355)) * POWER(10, VLOOKUP($D355,'Currency Pairs'!$A:$C,3,FALSE)),0))</f>
        <v/>
      </c>
      <c r="O355" s="99" t="str">
        <f>IF($P355="","",(($P355+$Q355+$R355)/LOOKUP(2,1/($V$3:$V354&lt;&gt;""),$V$3:$V354)))</f>
        <v/>
      </c>
      <c r="P355" s="54"/>
      <c r="Q355" s="54"/>
      <c r="R355" s="54"/>
      <c r="S355" s="42" t="str">
        <f t="shared" si="13"/>
        <v/>
      </c>
      <c r="T355" s="66"/>
      <c r="U355" s="66"/>
      <c r="V355" s="41" t="str">
        <f>IF($P355="","",$P355+$Q355+LOOKUP(2,1/($V$3:$V354&lt;&gt;""),$V$3:$V354))</f>
        <v/>
      </c>
      <c r="W355" s="42"/>
      <c r="X355" s="42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</row>
    <row r="356" spans="1:258" x14ac:dyDescent="0.25">
      <c r="A356" s="26">
        <f>LOOKUP(2,1/($A$3:$A355&lt;&gt;""),$A$3:$A355)+1</f>
        <v>349</v>
      </c>
      <c r="B356" s="27"/>
      <c r="C356" s="44"/>
      <c r="D356" s="28" t="str">
        <f ca="1">IFERROR(IF($E356="","",VLOOKUP($E356,'Currency Pairs'!$B$3:$D$1000,3,FALSE)),"")</f>
        <v/>
      </c>
      <c r="E356" s="43" t="str">
        <f ca="1">IFERROR(IF($D356="","",VLOOKUP($D356,'Currency Pairs'!$A$3:$B$1000,2,FALSE)),"")</f>
        <v/>
      </c>
      <c r="F356" s="44"/>
      <c r="G356" s="43"/>
      <c r="H356" s="43"/>
      <c r="I356" s="43"/>
      <c r="J356" s="45" t="str">
        <f t="shared" si="12"/>
        <v/>
      </c>
      <c r="K356" s="78"/>
      <c r="L356" s="43"/>
      <c r="M356" s="46"/>
      <c r="N356" s="47" t="str">
        <f>IF(OR($G356="",$L356=""),"",ROUND(IF($F356="Long",(L356-G356),(G356-L356)) * POWER(10, VLOOKUP($D356,'Currency Pairs'!$A:$C,3,FALSE)),0))</f>
        <v/>
      </c>
      <c r="O356" s="94" t="str">
        <f>IF($P356="","",(($P356+$Q356+$R356)/LOOKUP(2,1/($V$3:$V355&lt;&gt;""),$V$3:$V355)))</f>
        <v/>
      </c>
      <c r="P356" s="48"/>
      <c r="Q356" s="48"/>
      <c r="R356" s="48"/>
      <c r="S356" s="33" t="str">
        <f t="shared" si="13"/>
        <v/>
      </c>
      <c r="T356" s="65"/>
      <c r="U356" s="65"/>
      <c r="V356" s="32" t="str">
        <f>IF($P356="","",$P356+$Q356+LOOKUP(2,1/($V$3:$V355&lt;&gt;""),$V$3:$V355))</f>
        <v/>
      </c>
      <c r="W356" s="33"/>
      <c r="X356" s="33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</row>
    <row r="357" spans="1:258" x14ac:dyDescent="0.25">
      <c r="A357" s="35">
        <f>LOOKUP(2,1/($A$3:$A356&lt;&gt;""),$A$3:$A356)+1</f>
        <v>350</v>
      </c>
      <c r="B357" s="36"/>
      <c r="C357" s="50"/>
      <c r="D357" s="37" t="str">
        <f ca="1">IFERROR(IF($E357="","",VLOOKUP($E357,'Currency Pairs'!$B$3:$D$1000,3,FALSE)),"")</f>
        <v/>
      </c>
      <c r="E357" s="49" t="str">
        <f ca="1">IFERROR(IF($D357="","",VLOOKUP($D357,'Currency Pairs'!$A$3:$B$1000,2,FALSE)),"")</f>
        <v/>
      </c>
      <c r="F357" s="50"/>
      <c r="G357" s="49"/>
      <c r="H357" s="49"/>
      <c r="I357" s="49"/>
      <c r="J357" s="51" t="str">
        <f t="shared" si="12"/>
        <v/>
      </c>
      <c r="K357" s="79"/>
      <c r="L357" s="49"/>
      <c r="M357" s="52"/>
      <c r="N357" s="53" t="str">
        <f>IF(OR($G357="",$L357=""),"",ROUND(IF($F357="Long",(L357-G357),(G357-L357)) * POWER(10, VLOOKUP($D357,'Currency Pairs'!$A:$C,3,FALSE)),0))</f>
        <v/>
      </c>
      <c r="O357" s="99" t="str">
        <f>IF($P357="","",(($P357+$Q357+$R357)/LOOKUP(2,1/($V$3:$V356&lt;&gt;""),$V$3:$V356)))</f>
        <v/>
      </c>
      <c r="P357" s="54"/>
      <c r="Q357" s="54"/>
      <c r="R357" s="54"/>
      <c r="S357" s="42" t="str">
        <f t="shared" si="13"/>
        <v/>
      </c>
      <c r="T357" s="66"/>
      <c r="U357" s="66"/>
      <c r="V357" s="41" t="str">
        <f>IF($P357="","",$P357+$Q357+LOOKUP(2,1/($V$3:$V356&lt;&gt;""),$V$3:$V356))</f>
        <v/>
      </c>
      <c r="W357" s="42"/>
      <c r="X357" s="42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</row>
    <row r="358" spans="1:258" x14ac:dyDescent="0.25">
      <c r="A358" s="26">
        <f>LOOKUP(2,1/($A$3:$A357&lt;&gt;""),$A$3:$A357)+1</f>
        <v>351</v>
      </c>
      <c r="B358" s="27"/>
      <c r="C358" s="44"/>
      <c r="D358" s="28" t="str">
        <f ca="1">IFERROR(IF($E358="","",VLOOKUP($E358,'Currency Pairs'!$B$3:$D$1000,3,FALSE)),"")</f>
        <v/>
      </c>
      <c r="E358" s="43" t="str">
        <f ca="1">IFERROR(IF($D358="","",VLOOKUP($D358,'Currency Pairs'!$A$3:$B$1000,2,FALSE)),"")</f>
        <v/>
      </c>
      <c r="F358" s="44"/>
      <c r="G358" s="43"/>
      <c r="H358" s="43"/>
      <c r="I358" s="43"/>
      <c r="J358" s="45" t="str">
        <f t="shared" si="12"/>
        <v/>
      </c>
      <c r="K358" s="78"/>
      <c r="L358" s="43"/>
      <c r="M358" s="46"/>
      <c r="N358" s="47" t="str">
        <f>IF(OR($G358="",$L358=""),"",ROUND(IF($F358="Long",(L358-G358),(G358-L358)) * POWER(10, VLOOKUP($D358,'Currency Pairs'!$A:$C,3,FALSE)),0))</f>
        <v/>
      </c>
      <c r="O358" s="94" t="str">
        <f>IF($P358="","",(($P358+$Q358+$R358)/LOOKUP(2,1/($V$3:$V357&lt;&gt;""),$V$3:$V357)))</f>
        <v/>
      </c>
      <c r="P358" s="48"/>
      <c r="Q358" s="48"/>
      <c r="R358" s="48"/>
      <c r="S358" s="33" t="str">
        <f t="shared" si="13"/>
        <v/>
      </c>
      <c r="T358" s="65"/>
      <c r="U358" s="65"/>
      <c r="V358" s="32" t="str">
        <f>IF($P358="","",$P358+$Q358+LOOKUP(2,1/($V$3:$V357&lt;&gt;""),$V$3:$V357))</f>
        <v/>
      </c>
      <c r="W358" s="33"/>
      <c r="X358" s="33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</row>
    <row r="359" spans="1:258" x14ac:dyDescent="0.25">
      <c r="A359" s="35">
        <f>LOOKUP(2,1/($A$3:$A358&lt;&gt;""),$A$3:$A358)+1</f>
        <v>352</v>
      </c>
      <c r="B359" s="36"/>
      <c r="C359" s="50"/>
      <c r="D359" s="37" t="str">
        <f ca="1">IFERROR(IF($E359="","",VLOOKUP($E359,'Currency Pairs'!$B$3:$D$1000,3,FALSE)),"")</f>
        <v/>
      </c>
      <c r="E359" s="49" t="str">
        <f ca="1">IFERROR(IF($D359="","",VLOOKUP($D359,'Currency Pairs'!$A$3:$B$1000,2,FALSE)),"")</f>
        <v/>
      </c>
      <c r="F359" s="50"/>
      <c r="G359" s="49"/>
      <c r="H359" s="49"/>
      <c r="I359" s="49"/>
      <c r="J359" s="51" t="str">
        <f t="shared" si="12"/>
        <v/>
      </c>
      <c r="K359" s="79"/>
      <c r="L359" s="49"/>
      <c r="M359" s="52"/>
      <c r="N359" s="53" t="str">
        <f>IF(OR($G359="",$L359=""),"",ROUND(IF($F359="Long",(L359-G359),(G359-L359)) * POWER(10, VLOOKUP($D359,'Currency Pairs'!$A:$C,3,FALSE)),0))</f>
        <v/>
      </c>
      <c r="O359" s="99" t="str">
        <f>IF($P359="","",(($P359+$Q359+$R359)/LOOKUP(2,1/($V$3:$V358&lt;&gt;""),$V$3:$V358)))</f>
        <v/>
      </c>
      <c r="P359" s="54"/>
      <c r="Q359" s="54"/>
      <c r="R359" s="54"/>
      <c r="S359" s="42" t="str">
        <f t="shared" si="13"/>
        <v/>
      </c>
      <c r="T359" s="66"/>
      <c r="U359" s="66"/>
      <c r="V359" s="41" t="str">
        <f>IF($P359="","",$P359+$Q359+LOOKUP(2,1/($V$3:$V358&lt;&gt;""),$V$3:$V358))</f>
        <v/>
      </c>
      <c r="W359" s="42"/>
      <c r="X359" s="42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</row>
    <row r="360" spans="1:258" x14ac:dyDescent="0.25">
      <c r="A360" s="26">
        <f>LOOKUP(2,1/($A$3:$A359&lt;&gt;""),$A$3:$A359)+1</f>
        <v>353</v>
      </c>
      <c r="B360" s="27"/>
      <c r="C360" s="44"/>
      <c r="D360" s="28" t="str">
        <f ca="1">IFERROR(IF($E360="","",VLOOKUP($E360,'Currency Pairs'!$B$3:$D$1000,3,FALSE)),"")</f>
        <v/>
      </c>
      <c r="E360" s="43" t="str">
        <f ca="1">IFERROR(IF($D360="","",VLOOKUP($D360,'Currency Pairs'!$A$3:$B$1000,2,FALSE)),"")</f>
        <v/>
      </c>
      <c r="F360" s="44"/>
      <c r="G360" s="43"/>
      <c r="H360" s="43"/>
      <c r="I360" s="43"/>
      <c r="J360" s="45" t="str">
        <f t="shared" si="12"/>
        <v/>
      </c>
      <c r="K360" s="78"/>
      <c r="L360" s="43"/>
      <c r="M360" s="46"/>
      <c r="N360" s="47" t="str">
        <f>IF(OR($G360="",$L360=""),"",ROUND(IF($F360="Long",(L360-G360),(G360-L360)) * POWER(10, VLOOKUP($D360,'Currency Pairs'!$A:$C,3,FALSE)),0))</f>
        <v/>
      </c>
      <c r="O360" s="94" t="str">
        <f>IF($P360="","",(($P360+$Q360+$R360)/LOOKUP(2,1/($V$3:$V359&lt;&gt;""),$V$3:$V359)))</f>
        <v/>
      </c>
      <c r="P360" s="48"/>
      <c r="Q360" s="48"/>
      <c r="R360" s="48"/>
      <c r="S360" s="33" t="str">
        <f t="shared" si="13"/>
        <v/>
      </c>
      <c r="T360" s="65"/>
      <c r="U360" s="65"/>
      <c r="V360" s="32" t="str">
        <f>IF($P360="","",$P360+$Q360+LOOKUP(2,1/($V$3:$V359&lt;&gt;""),$V$3:$V359))</f>
        <v/>
      </c>
      <c r="W360" s="33"/>
      <c r="X360" s="33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</row>
    <row r="361" spans="1:258" x14ac:dyDescent="0.25">
      <c r="A361" s="35">
        <f>LOOKUP(2,1/($A$3:$A360&lt;&gt;""),$A$3:$A360)+1</f>
        <v>354</v>
      </c>
      <c r="B361" s="36"/>
      <c r="C361" s="50"/>
      <c r="D361" s="37" t="str">
        <f ca="1">IFERROR(IF($E361="","",VLOOKUP($E361,'Currency Pairs'!$B$3:$D$1000,3,FALSE)),"")</f>
        <v/>
      </c>
      <c r="E361" s="49" t="str">
        <f ca="1">IFERROR(IF($D361="","",VLOOKUP($D361,'Currency Pairs'!$A$3:$B$1000,2,FALSE)),"")</f>
        <v/>
      </c>
      <c r="F361" s="50"/>
      <c r="G361" s="49"/>
      <c r="H361" s="49"/>
      <c r="I361" s="49"/>
      <c r="J361" s="51" t="str">
        <f t="shared" si="12"/>
        <v/>
      </c>
      <c r="K361" s="79"/>
      <c r="L361" s="49"/>
      <c r="M361" s="52"/>
      <c r="N361" s="53" t="str">
        <f>IF(OR($G361="",$L361=""),"",ROUND(IF($F361="Long",(L361-G361),(G361-L361)) * POWER(10, VLOOKUP($D361,'Currency Pairs'!$A:$C,3,FALSE)),0))</f>
        <v/>
      </c>
      <c r="O361" s="99" t="str">
        <f>IF($P361="","",(($P361+$Q361+$R361)/LOOKUP(2,1/($V$3:$V360&lt;&gt;""),$V$3:$V360)))</f>
        <v/>
      </c>
      <c r="P361" s="54"/>
      <c r="Q361" s="54"/>
      <c r="R361" s="54"/>
      <c r="S361" s="42" t="str">
        <f t="shared" si="13"/>
        <v/>
      </c>
      <c r="T361" s="66"/>
      <c r="U361" s="66"/>
      <c r="V361" s="41" t="str">
        <f>IF($P361="","",$P361+$Q361+LOOKUP(2,1/($V$3:$V360&lt;&gt;""),$V$3:$V360))</f>
        <v/>
      </c>
      <c r="W361" s="42"/>
      <c r="X361" s="42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</row>
    <row r="362" spans="1:258" x14ac:dyDescent="0.25">
      <c r="A362" s="26">
        <f>LOOKUP(2,1/($A$3:$A361&lt;&gt;""),$A$3:$A361)+1</f>
        <v>355</v>
      </c>
      <c r="B362" s="27"/>
      <c r="C362" s="44"/>
      <c r="D362" s="28" t="str">
        <f ca="1">IFERROR(IF($E362="","",VLOOKUP($E362,'Currency Pairs'!$B$3:$D$1000,3,FALSE)),"")</f>
        <v/>
      </c>
      <c r="E362" s="43" t="str">
        <f ca="1">IFERROR(IF($D362="","",VLOOKUP($D362,'Currency Pairs'!$A$3:$B$1000,2,FALSE)),"")</f>
        <v/>
      </c>
      <c r="F362" s="44"/>
      <c r="G362" s="43"/>
      <c r="H362" s="43"/>
      <c r="I362" s="43"/>
      <c r="J362" s="45" t="str">
        <f t="shared" si="12"/>
        <v/>
      </c>
      <c r="K362" s="78"/>
      <c r="L362" s="43"/>
      <c r="M362" s="46"/>
      <c r="N362" s="47" t="str">
        <f>IF(OR($G362="",$L362=""),"",ROUND(IF($F362="Long",(L362-G362),(G362-L362)) * POWER(10, VLOOKUP($D362,'Currency Pairs'!$A:$C,3,FALSE)),0))</f>
        <v/>
      </c>
      <c r="O362" s="94" t="str">
        <f>IF($P362="","",(($P362+$Q362+$R362)/LOOKUP(2,1/($V$3:$V361&lt;&gt;""),$V$3:$V361)))</f>
        <v/>
      </c>
      <c r="P362" s="48"/>
      <c r="Q362" s="48"/>
      <c r="R362" s="48"/>
      <c r="S362" s="33" t="str">
        <f t="shared" si="13"/>
        <v/>
      </c>
      <c r="T362" s="65"/>
      <c r="U362" s="65"/>
      <c r="V362" s="32" t="str">
        <f>IF($P362="","",$P362+$Q362+LOOKUP(2,1/($V$3:$V361&lt;&gt;""),$V$3:$V361))</f>
        <v/>
      </c>
      <c r="W362" s="33"/>
      <c r="X362" s="33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</row>
    <row r="363" spans="1:258" x14ac:dyDescent="0.25">
      <c r="A363" s="35">
        <f>LOOKUP(2,1/($A$3:$A362&lt;&gt;""),$A$3:$A362)+1</f>
        <v>356</v>
      </c>
      <c r="B363" s="36"/>
      <c r="C363" s="50"/>
      <c r="D363" s="37" t="str">
        <f ca="1">IFERROR(IF($E363="","",VLOOKUP($E363,'Currency Pairs'!$B$3:$D$1000,3,FALSE)),"")</f>
        <v/>
      </c>
      <c r="E363" s="49" t="str">
        <f ca="1">IFERROR(IF($D363="","",VLOOKUP($D363,'Currency Pairs'!$A$3:$B$1000,2,FALSE)),"")</f>
        <v/>
      </c>
      <c r="F363" s="50"/>
      <c r="G363" s="49"/>
      <c r="H363" s="49"/>
      <c r="I363" s="49"/>
      <c r="J363" s="51" t="str">
        <f t="shared" si="12"/>
        <v/>
      </c>
      <c r="K363" s="79"/>
      <c r="L363" s="49"/>
      <c r="M363" s="52"/>
      <c r="N363" s="53" t="str">
        <f>IF(OR($G363="",$L363=""),"",ROUND(IF($F363="Long",(L363-G363),(G363-L363)) * POWER(10, VLOOKUP($D363,'Currency Pairs'!$A:$C,3,FALSE)),0))</f>
        <v/>
      </c>
      <c r="O363" s="99" t="str">
        <f>IF($P363="","",(($P363+$Q363+$R363)/LOOKUP(2,1/($V$3:$V362&lt;&gt;""),$V$3:$V362)))</f>
        <v/>
      </c>
      <c r="P363" s="54"/>
      <c r="Q363" s="54"/>
      <c r="R363" s="54"/>
      <c r="S363" s="42" t="str">
        <f t="shared" si="13"/>
        <v/>
      </c>
      <c r="T363" s="66"/>
      <c r="U363" s="66"/>
      <c r="V363" s="41" t="str">
        <f>IF($P363="","",$P363+$Q363+LOOKUP(2,1/($V$3:$V362&lt;&gt;""),$V$3:$V362))</f>
        <v/>
      </c>
      <c r="W363" s="42"/>
      <c r="X363" s="42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</row>
    <row r="364" spans="1:258" x14ac:dyDescent="0.25">
      <c r="A364" s="26">
        <f>LOOKUP(2,1/($A$3:$A363&lt;&gt;""),$A$3:$A363)+1</f>
        <v>357</v>
      </c>
      <c r="B364" s="27"/>
      <c r="C364" s="44"/>
      <c r="D364" s="28" t="str">
        <f ca="1">IFERROR(IF($E364="","",VLOOKUP($E364,'Currency Pairs'!$B$3:$D$1000,3,FALSE)),"")</f>
        <v/>
      </c>
      <c r="E364" s="43" t="str">
        <f ca="1">IFERROR(IF($D364="","",VLOOKUP($D364,'Currency Pairs'!$A$3:$B$1000,2,FALSE)),"")</f>
        <v/>
      </c>
      <c r="F364" s="44"/>
      <c r="G364" s="43"/>
      <c r="H364" s="43"/>
      <c r="I364" s="43"/>
      <c r="J364" s="45" t="str">
        <f t="shared" si="12"/>
        <v/>
      </c>
      <c r="K364" s="78"/>
      <c r="L364" s="43"/>
      <c r="M364" s="46"/>
      <c r="N364" s="47" t="str">
        <f>IF(OR($G364="",$L364=""),"",ROUND(IF($F364="Long",(L364-G364),(G364-L364)) * POWER(10, VLOOKUP($D364,'Currency Pairs'!$A:$C,3,FALSE)),0))</f>
        <v/>
      </c>
      <c r="O364" s="94" t="str">
        <f>IF($P364="","",(($P364+$Q364+$R364)/LOOKUP(2,1/($V$3:$V363&lt;&gt;""),$V$3:$V363)))</f>
        <v/>
      </c>
      <c r="P364" s="48"/>
      <c r="Q364" s="48"/>
      <c r="R364" s="48"/>
      <c r="S364" s="33" t="str">
        <f t="shared" si="13"/>
        <v/>
      </c>
      <c r="T364" s="65"/>
      <c r="U364" s="65"/>
      <c r="V364" s="32" t="str">
        <f>IF($P364="","",$P364+$Q364+LOOKUP(2,1/($V$3:$V363&lt;&gt;""),$V$3:$V363))</f>
        <v/>
      </c>
      <c r="W364" s="33"/>
      <c r="X364" s="33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</row>
    <row r="365" spans="1:258" x14ac:dyDescent="0.25">
      <c r="A365" s="35">
        <f>LOOKUP(2,1/($A$3:$A364&lt;&gt;""),$A$3:$A364)+1</f>
        <v>358</v>
      </c>
      <c r="B365" s="36"/>
      <c r="C365" s="50"/>
      <c r="D365" s="37" t="str">
        <f ca="1">IFERROR(IF($E365="","",VLOOKUP($E365,'Currency Pairs'!$B$3:$D$1000,3,FALSE)),"")</f>
        <v/>
      </c>
      <c r="E365" s="49" t="str">
        <f ca="1">IFERROR(IF($D365="","",VLOOKUP($D365,'Currency Pairs'!$A$3:$B$1000,2,FALSE)),"")</f>
        <v/>
      </c>
      <c r="F365" s="50"/>
      <c r="G365" s="49"/>
      <c r="H365" s="49"/>
      <c r="I365" s="49"/>
      <c r="J365" s="51" t="str">
        <f t="shared" si="12"/>
        <v/>
      </c>
      <c r="K365" s="79"/>
      <c r="L365" s="49"/>
      <c r="M365" s="52"/>
      <c r="N365" s="53" t="str">
        <f>IF(OR($G365="",$L365=""),"",ROUND(IF($F365="Long",(L365-G365),(G365-L365)) * POWER(10, VLOOKUP($D365,'Currency Pairs'!$A:$C,3,FALSE)),0))</f>
        <v/>
      </c>
      <c r="O365" s="99" t="str">
        <f>IF($P365="","",(($P365+$Q365+$R365)/LOOKUP(2,1/($V$3:$V364&lt;&gt;""),$V$3:$V364)))</f>
        <v/>
      </c>
      <c r="P365" s="54"/>
      <c r="Q365" s="54"/>
      <c r="R365" s="54"/>
      <c r="S365" s="42" t="str">
        <f t="shared" si="13"/>
        <v/>
      </c>
      <c r="T365" s="66"/>
      <c r="U365" s="66"/>
      <c r="V365" s="41" t="str">
        <f>IF($P365="","",$P365+$Q365+LOOKUP(2,1/($V$3:$V364&lt;&gt;""),$V$3:$V364))</f>
        <v/>
      </c>
      <c r="W365" s="42"/>
      <c r="X365" s="42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</row>
    <row r="366" spans="1:258" x14ac:dyDescent="0.25">
      <c r="A366" s="26">
        <f>LOOKUP(2,1/($A$3:$A365&lt;&gt;""),$A$3:$A365)+1</f>
        <v>359</v>
      </c>
      <c r="B366" s="27"/>
      <c r="C366" s="44"/>
      <c r="D366" s="28" t="str">
        <f ca="1">IFERROR(IF($E366="","",VLOOKUP($E366,'Currency Pairs'!$B$3:$D$1000,3,FALSE)),"")</f>
        <v/>
      </c>
      <c r="E366" s="43" t="str">
        <f ca="1">IFERROR(IF($D366="","",VLOOKUP($D366,'Currency Pairs'!$A$3:$B$1000,2,FALSE)),"")</f>
        <v/>
      </c>
      <c r="F366" s="44"/>
      <c r="G366" s="43"/>
      <c r="H366" s="43"/>
      <c r="I366" s="43"/>
      <c r="J366" s="45" t="str">
        <f t="shared" si="12"/>
        <v/>
      </c>
      <c r="K366" s="78"/>
      <c r="L366" s="43"/>
      <c r="M366" s="46"/>
      <c r="N366" s="47" t="str">
        <f>IF(OR($G366="",$L366=""),"",ROUND(IF($F366="Long",(L366-G366),(G366-L366)) * POWER(10, VLOOKUP($D366,'Currency Pairs'!$A:$C,3,FALSE)),0))</f>
        <v/>
      </c>
      <c r="O366" s="94" t="str">
        <f>IF($P366="","",(($P366+$Q366+$R366)/LOOKUP(2,1/($V$3:$V365&lt;&gt;""),$V$3:$V365)))</f>
        <v/>
      </c>
      <c r="P366" s="48"/>
      <c r="Q366" s="48"/>
      <c r="R366" s="48"/>
      <c r="S366" s="33" t="str">
        <f t="shared" si="13"/>
        <v/>
      </c>
      <c r="T366" s="65"/>
      <c r="U366" s="65"/>
      <c r="V366" s="32" t="str">
        <f>IF($P366="","",$P366+$Q366+LOOKUP(2,1/($V$3:$V365&lt;&gt;""),$V$3:$V365))</f>
        <v/>
      </c>
      <c r="W366" s="33"/>
      <c r="X366" s="33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</row>
    <row r="367" spans="1:258" x14ac:dyDescent="0.25">
      <c r="A367" s="35">
        <f>LOOKUP(2,1/($A$3:$A366&lt;&gt;""),$A$3:$A366)+1</f>
        <v>360</v>
      </c>
      <c r="B367" s="36"/>
      <c r="C367" s="50"/>
      <c r="D367" s="37" t="str">
        <f ca="1">IFERROR(IF($E367="","",VLOOKUP($E367,'Currency Pairs'!$B$3:$D$1000,3,FALSE)),"")</f>
        <v/>
      </c>
      <c r="E367" s="49" t="str">
        <f ca="1">IFERROR(IF($D367="","",VLOOKUP($D367,'Currency Pairs'!$A$3:$B$1000,2,FALSE)),"")</f>
        <v/>
      </c>
      <c r="F367" s="50"/>
      <c r="G367" s="49"/>
      <c r="H367" s="49"/>
      <c r="I367" s="49"/>
      <c r="J367" s="51" t="str">
        <f t="shared" si="12"/>
        <v/>
      </c>
      <c r="K367" s="79"/>
      <c r="L367" s="49"/>
      <c r="M367" s="52"/>
      <c r="N367" s="53" t="str">
        <f>IF(OR($G367="",$L367=""),"",ROUND(IF($F367="Long",(L367-G367),(G367-L367)) * POWER(10, VLOOKUP($D367,'Currency Pairs'!$A:$C,3,FALSE)),0))</f>
        <v/>
      </c>
      <c r="O367" s="99" t="str">
        <f>IF($P367="","",(($P367+$Q367+$R367)/LOOKUP(2,1/($V$3:$V366&lt;&gt;""),$V$3:$V366)))</f>
        <v/>
      </c>
      <c r="P367" s="54"/>
      <c r="Q367" s="54"/>
      <c r="R367" s="54"/>
      <c r="S367" s="42" t="str">
        <f t="shared" si="13"/>
        <v/>
      </c>
      <c r="T367" s="66"/>
      <c r="U367" s="66"/>
      <c r="V367" s="41" t="str">
        <f>IF($P367="","",$P367+$Q367+LOOKUP(2,1/($V$3:$V366&lt;&gt;""),$V$3:$V366))</f>
        <v/>
      </c>
      <c r="W367" s="42"/>
      <c r="X367" s="42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</row>
    <row r="368" spans="1:258" x14ac:dyDescent="0.25">
      <c r="A368" s="26">
        <f>LOOKUP(2,1/($A$3:$A367&lt;&gt;""),$A$3:$A367)+1</f>
        <v>361</v>
      </c>
      <c r="B368" s="27"/>
      <c r="C368" s="44"/>
      <c r="D368" s="28" t="str">
        <f ca="1">IFERROR(IF($E368="","",VLOOKUP($E368,'Currency Pairs'!$B$3:$D$1000,3,FALSE)),"")</f>
        <v/>
      </c>
      <c r="E368" s="43" t="str">
        <f ca="1">IFERROR(IF($D368="","",VLOOKUP($D368,'Currency Pairs'!$A$3:$B$1000,2,FALSE)),"")</f>
        <v/>
      </c>
      <c r="F368" s="44"/>
      <c r="G368" s="43"/>
      <c r="H368" s="43"/>
      <c r="I368" s="43"/>
      <c r="J368" s="45" t="str">
        <f t="shared" si="12"/>
        <v/>
      </c>
      <c r="K368" s="78"/>
      <c r="L368" s="43"/>
      <c r="M368" s="46"/>
      <c r="N368" s="47" t="str">
        <f>IF(OR($G368="",$L368=""),"",ROUND(IF($F368="Long",(L368-G368),(G368-L368)) * POWER(10, VLOOKUP($D368,'Currency Pairs'!$A:$C,3,FALSE)),0))</f>
        <v/>
      </c>
      <c r="O368" s="94" t="str">
        <f>IF($P368="","",(($P368+$Q368+$R368)/LOOKUP(2,1/($V$3:$V367&lt;&gt;""),$V$3:$V367)))</f>
        <v/>
      </c>
      <c r="P368" s="48"/>
      <c r="Q368" s="48"/>
      <c r="R368" s="48"/>
      <c r="S368" s="33" t="str">
        <f t="shared" si="13"/>
        <v/>
      </c>
      <c r="T368" s="65"/>
      <c r="U368" s="65"/>
      <c r="V368" s="32" t="str">
        <f>IF($P368="","",$P368+$Q368+LOOKUP(2,1/($V$3:$V367&lt;&gt;""),$V$3:$V367))</f>
        <v/>
      </c>
      <c r="W368" s="33"/>
      <c r="X368" s="33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</row>
    <row r="369" spans="1:258" x14ac:dyDescent="0.25">
      <c r="A369" s="35">
        <f>LOOKUP(2,1/($A$3:$A368&lt;&gt;""),$A$3:$A368)+1</f>
        <v>362</v>
      </c>
      <c r="B369" s="36"/>
      <c r="C369" s="50"/>
      <c r="D369" s="37" t="str">
        <f ca="1">IFERROR(IF($E369="","",VLOOKUP($E369,'Currency Pairs'!$B$3:$D$1000,3,FALSE)),"")</f>
        <v/>
      </c>
      <c r="E369" s="49" t="str">
        <f ca="1">IFERROR(IF($D369="","",VLOOKUP($D369,'Currency Pairs'!$A$3:$B$1000,2,FALSE)),"")</f>
        <v/>
      </c>
      <c r="F369" s="50"/>
      <c r="G369" s="49"/>
      <c r="H369" s="49"/>
      <c r="I369" s="49"/>
      <c r="J369" s="51" t="str">
        <f t="shared" si="12"/>
        <v/>
      </c>
      <c r="K369" s="79"/>
      <c r="L369" s="49"/>
      <c r="M369" s="52"/>
      <c r="N369" s="53" t="str">
        <f>IF(OR($G369="",$L369=""),"",ROUND(IF($F369="Long",(L369-G369),(G369-L369)) * POWER(10, VLOOKUP($D369,'Currency Pairs'!$A:$C,3,FALSE)),0))</f>
        <v/>
      </c>
      <c r="O369" s="99" t="str">
        <f>IF($P369="","",(($P369+$Q369+$R369)/LOOKUP(2,1/($V$3:$V368&lt;&gt;""),$V$3:$V368)))</f>
        <v/>
      </c>
      <c r="P369" s="54"/>
      <c r="Q369" s="54"/>
      <c r="R369" s="54"/>
      <c r="S369" s="42" t="str">
        <f t="shared" si="13"/>
        <v/>
      </c>
      <c r="T369" s="66"/>
      <c r="U369" s="66"/>
      <c r="V369" s="41" t="str">
        <f>IF($P369="","",$P369+$Q369+LOOKUP(2,1/($V$3:$V368&lt;&gt;""),$V$3:$V368))</f>
        <v/>
      </c>
      <c r="W369" s="42"/>
      <c r="X369" s="42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</row>
    <row r="370" spans="1:258" x14ac:dyDescent="0.25">
      <c r="A370" s="26">
        <f>LOOKUP(2,1/($A$3:$A369&lt;&gt;""),$A$3:$A369)+1</f>
        <v>363</v>
      </c>
      <c r="B370" s="27"/>
      <c r="C370" s="44"/>
      <c r="D370" s="28" t="str">
        <f ca="1">IFERROR(IF($E370="","",VLOOKUP($E370,'Currency Pairs'!$B$3:$D$1000,3,FALSE)),"")</f>
        <v/>
      </c>
      <c r="E370" s="43" t="str">
        <f ca="1">IFERROR(IF($D370="","",VLOOKUP($D370,'Currency Pairs'!$A$3:$B$1000,2,FALSE)),"")</f>
        <v/>
      </c>
      <c r="F370" s="44"/>
      <c r="G370" s="43"/>
      <c r="H370" s="43"/>
      <c r="I370" s="43"/>
      <c r="J370" s="45" t="str">
        <f t="shared" si="12"/>
        <v/>
      </c>
      <c r="K370" s="78"/>
      <c r="L370" s="43"/>
      <c r="M370" s="46"/>
      <c r="N370" s="47" t="str">
        <f>IF(OR($G370="",$L370=""),"",ROUND(IF($F370="Long",(L370-G370),(G370-L370)) * POWER(10, VLOOKUP($D370,'Currency Pairs'!$A:$C,3,FALSE)),0))</f>
        <v/>
      </c>
      <c r="O370" s="94" t="str">
        <f>IF($P370="","",(($P370+$Q370+$R370)/LOOKUP(2,1/($V$3:$V369&lt;&gt;""),$V$3:$V369)))</f>
        <v/>
      </c>
      <c r="P370" s="48"/>
      <c r="Q370" s="48"/>
      <c r="R370" s="48"/>
      <c r="S370" s="33" t="str">
        <f t="shared" si="13"/>
        <v/>
      </c>
      <c r="T370" s="65"/>
      <c r="U370" s="65"/>
      <c r="V370" s="32" t="str">
        <f>IF($P370="","",$P370+$Q370+LOOKUP(2,1/($V$3:$V369&lt;&gt;""),$V$3:$V369))</f>
        <v/>
      </c>
      <c r="W370" s="33"/>
      <c r="X370" s="33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</row>
    <row r="371" spans="1:258" x14ac:dyDescent="0.25">
      <c r="A371" s="35">
        <f>LOOKUP(2,1/($A$3:$A370&lt;&gt;""),$A$3:$A370)+1</f>
        <v>364</v>
      </c>
      <c r="B371" s="36"/>
      <c r="C371" s="50"/>
      <c r="D371" s="37" t="str">
        <f ca="1">IFERROR(IF($E371="","",VLOOKUP($E371,'Currency Pairs'!$B$3:$D$1000,3,FALSE)),"")</f>
        <v/>
      </c>
      <c r="E371" s="49" t="str">
        <f ca="1">IFERROR(IF($D371="","",VLOOKUP($D371,'Currency Pairs'!$A$3:$B$1000,2,FALSE)),"")</f>
        <v/>
      </c>
      <c r="F371" s="50"/>
      <c r="G371" s="49"/>
      <c r="H371" s="49"/>
      <c r="I371" s="49"/>
      <c r="J371" s="51" t="str">
        <f t="shared" si="12"/>
        <v/>
      </c>
      <c r="K371" s="79"/>
      <c r="L371" s="49"/>
      <c r="M371" s="52"/>
      <c r="N371" s="53" t="str">
        <f>IF(OR($G371="",$L371=""),"",ROUND(IF($F371="Long",(L371-G371),(G371-L371)) * POWER(10, VLOOKUP($D371,'Currency Pairs'!$A:$C,3,FALSE)),0))</f>
        <v/>
      </c>
      <c r="O371" s="99" t="str">
        <f>IF($P371="","",(($P371+$Q371+$R371)/LOOKUP(2,1/($V$3:$V370&lt;&gt;""),$V$3:$V370)))</f>
        <v/>
      </c>
      <c r="P371" s="54"/>
      <c r="Q371" s="54"/>
      <c r="R371" s="54"/>
      <c r="S371" s="42" t="str">
        <f t="shared" si="13"/>
        <v/>
      </c>
      <c r="T371" s="66"/>
      <c r="U371" s="66"/>
      <c r="V371" s="41" t="str">
        <f>IF($P371="","",$P371+$Q371+LOOKUP(2,1/($V$3:$V370&lt;&gt;""),$V$3:$V370))</f>
        <v/>
      </c>
      <c r="W371" s="42"/>
      <c r="X371" s="42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</row>
    <row r="372" spans="1:258" x14ac:dyDescent="0.25">
      <c r="A372" s="26">
        <f>LOOKUP(2,1/($A$3:$A371&lt;&gt;""),$A$3:$A371)+1</f>
        <v>365</v>
      </c>
      <c r="B372" s="27"/>
      <c r="C372" s="44"/>
      <c r="D372" s="28" t="str">
        <f ca="1">IFERROR(IF($E372="","",VLOOKUP($E372,'Currency Pairs'!$B$3:$D$1000,3,FALSE)),"")</f>
        <v/>
      </c>
      <c r="E372" s="43" t="str">
        <f ca="1">IFERROR(IF($D372="","",VLOOKUP($D372,'Currency Pairs'!$A$3:$B$1000,2,FALSE)),"")</f>
        <v/>
      </c>
      <c r="F372" s="44"/>
      <c r="G372" s="43"/>
      <c r="H372" s="43"/>
      <c r="I372" s="43"/>
      <c r="J372" s="45" t="str">
        <f t="shared" si="12"/>
        <v/>
      </c>
      <c r="K372" s="78"/>
      <c r="L372" s="43"/>
      <c r="M372" s="46"/>
      <c r="N372" s="47" t="str">
        <f>IF(OR($G372="",$L372=""),"",ROUND(IF($F372="Long",(L372-G372),(G372-L372)) * POWER(10, VLOOKUP($D372,'Currency Pairs'!$A:$C,3,FALSE)),0))</f>
        <v/>
      </c>
      <c r="O372" s="94" t="str">
        <f>IF($P372="","",(($P372+$Q372+$R372)/LOOKUP(2,1/($V$3:$V371&lt;&gt;""),$V$3:$V371)))</f>
        <v/>
      </c>
      <c r="P372" s="48"/>
      <c r="Q372" s="48"/>
      <c r="R372" s="48"/>
      <c r="S372" s="33" t="str">
        <f t="shared" si="13"/>
        <v/>
      </c>
      <c r="T372" s="65"/>
      <c r="U372" s="65"/>
      <c r="V372" s="32" t="str">
        <f>IF($P372="","",$P372+$Q372+LOOKUP(2,1/($V$3:$V371&lt;&gt;""),$V$3:$V371))</f>
        <v/>
      </c>
      <c r="W372" s="33"/>
      <c r="X372" s="33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</row>
    <row r="373" spans="1:258" x14ac:dyDescent="0.25">
      <c r="A373" s="35">
        <f>LOOKUP(2,1/($A$3:$A372&lt;&gt;""),$A$3:$A372)+1</f>
        <v>366</v>
      </c>
      <c r="B373" s="36"/>
      <c r="C373" s="50"/>
      <c r="D373" s="37" t="str">
        <f ca="1">IFERROR(IF($E373="","",VLOOKUP($E373,'Currency Pairs'!$B$3:$D$1000,3,FALSE)),"")</f>
        <v/>
      </c>
      <c r="E373" s="49" t="str">
        <f ca="1">IFERROR(IF($D373="","",VLOOKUP($D373,'Currency Pairs'!$A$3:$B$1000,2,FALSE)),"")</f>
        <v/>
      </c>
      <c r="F373" s="50"/>
      <c r="G373" s="49"/>
      <c r="H373" s="49"/>
      <c r="I373" s="49"/>
      <c r="J373" s="51" t="str">
        <f t="shared" si="12"/>
        <v/>
      </c>
      <c r="K373" s="79"/>
      <c r="L373" s="49"/>
      <c r="M373" s="52"/>
      <c r="N373" s="53" t="str">
        <f>IF(OR($G373="",$L373=""),"",ROUND(IF($F373="Long",(L373-G373),(G373-L373)) * POWER(10, VLOOKUP($D373,'Currency Pairs'!$A:$C,3,FALSE)),0))</f>
        <v/>
      </c>
      <c r="O373" s="99" t="str">
        <f>IF($P373="","",(($P373+$Q373+$R373)/LOOKUP(2,1/($V$3:$V372&lt;&gt;""),$V$3:$V372)))</f>
        <v/>
      </c>
      <c r="P373" s="54"/>
      <c r="Q373" s="54"/>
      <c r="R373" s="54"/>
      <c r="S373" s="42" t="str">
        <f t="shared" si="13"/>
        <v/>
      </c>
      <c r="T373" s="66"/>
      <c r="U373" s="66"/>
      <c r="V373" s="41" t="str">
        <f>IF($P373="","",$P373+$Q373+LOOKUP(2,1/($V$3:$V372&lt;&gt;""),$V$3:$V372))</f>
        <v/>
      </c>
      <c r="W373" s="42"/>
      <c r="X373" s="42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</row>
    <row r="374" spans="1:258" x14ac:dyDescent="0.25">
      <c r="A374" s="26">
        <f>LOOKUP(2,1/($A$3:$A373&lt;&gt;""),$A$3:$A373)+1</f>
        <v>367</v>
      </c>
      <c r="B374" s="27"/>
      <c r="C374" s="44"/>
      <c r="D374" s="28" t="str">
        <f ca="1">IFERROR(IF($E374="","",VLOOKUP($E374,'Currency Pairs'!$B$3:$D$1000,3,FALSE)),"")</f>
        <v/>
      </c>
      <c r="E374" s="43" t="str">
        <f ca="1">IFERROR(IF($D374="","",VLOOKUP($D374,'Currency Pairs'!$A$3:$B$1000,2,FALSE)),"")</f>
        <v/>
      </c>
      <c r="F374" s="44"/>
      <c r="G374" s="43"/>
      <c r="H374" s="43"/>
      <c r="I374" s="43"/>
      <c r="J374" s="45" t="str">
        <f t="shared" si="12"/>
        <v/>
      </c>
      <c r="K374" s="78"/>
      <c r="L374" s="43"/>
      <c r="M374" s="46"/>
      <c r="N374" s="47" t="str">
        <f>IF(OR($G374="",$L374=""),"",ROUND(IF($F374="Long",(L374-G374),(G374-L374)) * POWER(10, VLOOKUP($D374,'Currency Pairs'!$A:$C,3,FALSE)),0))</f>
        <v/>
      </c>
      <c r="O374" s="94" t="str">
        <f>IF($P374="","",(($P374+$Q374+$R374)/LOOKUP(2,1/($V$3:$V373&lt;&gt;""),$V$3:$V373)))</f>
        <v/>
      </c>
      <c r="P374" s="48"/>
      <c r="Q374" s="48"/>
      <c r="R374" s="48"/>
      <c r="S374" s="33" t="str">
        <f t="shared" si="13"/>
        <v/>
      </c>
      <c r="T374" s="65"/>
      <c r="U374" s="65"/>
      <c r="V374" s="32" t="str">
        <f>IF($P374="","",$P374+$Q374+LOOKUP(2,1/($V$3:$V373&lt;&gt;""),$V$3:$V373))</f>
        <v/>
      </c>
      <c r="W374" s="33"/>
      <c r="X374" s="33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</row>
    <row r="375" spans="1:258" x14ac:dyDescent="0.25">
      <c r="A375" s="35">
        <f>LOOKUP(2,1/($A$3:$A374&lt;&gt;""),$A$3:$A374)+1</f>
        <v>368</v>
      </c>
      <c r="B375" s="36"/>
      <c r="C375" s="50"/>
      <c r="D375" s="37" t="str">
        <f ca="1">IFERROR(IF($E375="","",VLOOKUP($E375,'Currency Pairs'!$B$3:$D$1000,3,FALSE)),"")</f>
        <v/>
      </c>
      <c r="E375" s="49" t="str">
        <f ca="1">IFERROR(IF($D375="","",VLOOKUP($D375,'Currency Pairs'!$A$3:$B$1000,2,FALSE)),"")</f>
        <v/>
      </c>
      <c r="F375" s="50"/>
      <c r="G375" s="49"/>
      <c r="H375" s="49"/>
      <c r="I375" s="49"/>
      <c r="J375" s="51" t="str">
        <f t="shared" si="12"/>
        <v/>
      </c>
      <c r="K375" s="79"/>
      <c r="L375" s="49"/>
      <c r="M375" s="52"/>
      <c r="N375" s="53" t="str">
        <f>IF(OR($G375="",$L375=""),"",ROUND(IF($F375="Long",(L375-G375),(G375-L375)) * POWER(10, VLOOKUP($D375,'Currency Pairs'!$A:$C,3,FALSE)),0))</f>
        <v/>
      </c>
      <c r="O375" s="99" t="str">
        <f>IF($P375="","",(($P375+$Q375+$R375)/LOOKUP(2,1/($V$3:$V374&lt;&gt;""),$V$3:$V374)))</f>
        <v/>
      </c>
      <c r="P375" s="54"/>
      <c r="Q375" s="54"/>
      <c r="R375" s="54"/>
      <c r="S375" s="42" t="str">
        <f t="shared" si="13"/>
        <v/>
      </c>
      <c r="T375" s="66"/>
      <c r="U375" s="66"/>
      <c r="V375" s="41" t="str">
        <f>IF($P375="","",$P375+$Q375+LOOKUP(2,1/($V$3:$V374&lt;&gt;""),$V$3:$V374))</f>
        <v/>
      </c>
      <c r="W375" s="42"/>
      <c r="X375" s="42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</row>
    <row r="376" spans="1:258" x14ac:dyDescent="0.25">
      <c r="A376" s="26">
        <f>LOOKUP(2,1/($A$3:$A375&lt;&gt;""),$A$3:$A375)+1</f>
        <v>369</v>
      </c>
      <c r="B376" s="27"/>
      <c r="C376" s="44"/>
      <c r="D376" s="28" t="str">
        <f ca="1">IFERROR(IF($E376="","",VLOOKUP($E376,'Currency Pairs'!$B$3:$D$1000,3,FALSE)),"")</f>
        <v/>
      </c>
      <c r="E376" s="43" t="str">
        <f ca="1">IFERROR(IF($D376="","",VLOOKUP($D376,'Currency Pairs'!$A$3:$B$1000,2,FALSE)),"")</f>
        <v/>
      </c>
      <c r="F376" s="44"/>
      <c r="G376" s="43"/>
      <c r="H376" s="43"/>
      <c r="I376" s="43"/>
      <c r="J376" s="45" t="str">
        <f t="shared" si="12"/>
        <v/>
      </c>
      <c r="K376" s="78"/>
      <c r="L376" s="43"/>
      <c r="M376" s="46"/>
      <c r="N376" s="47" t="str">
        <f>IF(OR($G376="",$L376=""),"",ROUND(IF($F376="Long",(L376-G376),(G376-L376)) * POWER(10, VLOOKUP($D376,'Currency Pairs'!$A:$C,3,FALSE)),0))</f>
        <v/>
      </c>
      <c r="O376" s="94" t="str">
        <f>IF($P376="","",(($P376+$Q376+$R376)/LOOKUP(2,1/($V$3:$V375&lt;&gt;""),$V$3:$V375)))</f>
        <v/>
      </c>
      <c r="P376" s="48"/>
      <c r="Q376" s="48"/>
      <c r="R376" s="48"/>
      <c r="S376" s="33" t="str">
        <f t="shared" si="13"/>
        <v/>
      </c>
      <c r="T376" s="65"/>
      <c r="U376" s="65"/>
      <c r="V376" s="32" t="str">
        <f>IF($P376="","",$P376+$Q376+LOOKUP(2,1/($V$3:$V375&lt;&gt;""),$V$3:$V375))</f>
        <v/>
      </c>
      <c r="W376" s="33"/>
      <c r="X376" s="33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</row>
    <row r="377" spans="1:258" x14ac:dyDescent="0.25">
      <c r="A377" s="35">
        <f>LOOKUP(2,1/($A$3:$A376&lt;&gt;""),$A$3:$A376)+1</f>
        <v>370</v>
      </c>
      <c r="B377" s="36"/>
      <c r="C377" s="50"/>
      <c r="D377" s="37" t="str">
        <f ca="1">IFERROR(IF($E377="","",VLOOKUP($E377,'Currency Pairs'!$B$3:$D$1000,3,FALSE)),"")</f>
        <v/>
      </c>
      <c r="E377" s="49" t="str">
        <f ca="1">IFERROR(IF($D377="","",VLOOKUP($D377,'Currency Pairs'!$A$3:$B$1000,2,FALSE)),"")</f>
        <v/>
      </c>
      <c r="F377" s="50"/>
      <c r="G377" s="49"/>
      <c r="H377" s="49"/>
      <c r="I377" s="49"/>
      <c r="J377" s="51" t="str">
        <f t="shared" si="12"/>
        <v/>
      </c>
      <c r="K377" s="79"/>
      <c r="L377" s="49"/>
      <c r="M377" s="52"/>
      <c r="N377" s="53" t="str">
        <f>IF(OR($G377="",$L377=""),"",ROUND(IF($F377="Long",(L377-G377),(G377-L377)) * POWER(10, VLOOKUP($D377,'Currency Pairs'!$A:$C,3,FALSE)),0))</f>
        <v/>
      </c>
      <c r="O377" s="99" t="str">
        <f>IF($P377="","",(($P377+$Q377+$R377)/LOOKUP(2,1/($V$3:$V376&lt;&gt;""),$V$3:$V376)))</f>
        <v/>
      </c>
      <c r="P377" s="54"/>
      <c r="Q377" s="54"/>
      <c r="R377" s="54"/>
      <c r="S377" s="42" t="str">
        <f t="shared" si="13"/>
        <v/>
      </c>
      <c r="T377" s="66"/>
      <c r="U377" s="66"/>
      <c r="V377" s="41" t="str">
        <f>IF($P377="","",$P377+$Q377+LOOKUP(2,1/($V$3:$V376&lt;&gt;""),$V$3:$V376))</f>
        <v/>
      </c>
      <c r="W377" s="42"/>
      <c r="X377" s="42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</row>
    <row r="378" spans="1:258" x14ac:dyDescent="0.25">
      <c r="A378" s="26">
        <f>LOOKUP(2,1/($A$3:$A377&lt;&gt;""),$A$3:$A377)+1</f>
        <v>371</v>
      </c>
      <c r="B378" s="27"/>
      <c r="C378" s="44"/>
      <c r="D378" s="28" t="str">
        <f ca="1">IFERROR(IF($E378="","",VLOOKUP($E378,'Currency Pairs'!$B$3:$D$1000,3,FALSE)),"")</f>
        <v/>
      </c>
      <c r="E378" s="43" t="str">
        <f ca="1">IFERROR(IF($D378="","",VLOOKUP($D378,'Currency Pairs'!$A$3:$B$1000,2,FALSE)),"")</f>
        <v/>
      </c>
      <c r="F378" s="44"/>
      <c r="G378" s="43"/>
      <c r="H378" s="43"/>
      <c r="I378" s="43"/>
      <c r="J378" s="45" t="str">
        <f t="shared" si="12"/>
        <v/>
      </c>
      <c r="K378" s="78"/>
      <c r="L378" s="43"/>
      <c r="M378" s="46"/>
      <c r="N378" s="47" t="str">
        <f>IF(OR($G378="",$L378=""),"",ROUND(IF($F378="Long",(L378-G378),(G378-L378)) * POWER(10, VLOOKUP($D378,'Currency Pairs'!$A:$C,3,FALSE)),0))</f>
        <v/>
      </c>
      <c r="O378" s="94" t="str">
        <f>IF($P378="","",(($P378+$Q378+$R378)/LOOKUP(2,1/($V$3:$V377&lt;&gt;""),$V$3:$V377)))</f>
        <v/>
      </c>
      <c r="P378" s="48"/>
      <c r="Q378" s="48"/>
      <c r="R378" s="48"/>
      <c r="S378" s="33" t="str">
        <f t="shared" si="13"/>
        <v/>
      </c>
      <c r="T378" s="65"/>
      <c r="U378" s="65"/>
      <c r="V378" s="32" t="str">
        <f>IF($P378="","",$P378+$Q378+LOOKUP(2,1/($V$3:$V377&lt;&gt;""),$V$3:$V377))</f>
        <v/>
      </c>
      <c r="W378" s="33"/>
      <c r="X378" s="33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</row>
    <row r="379" spans="1:258" x14ac:dyDescent="0.25">
      <c r="A379" s="35">
        <f>LOOKUP(2,1/($A$3:$A378&lt;&gt;""),$A$3:$A378)+1</f>
        <v>372</v>
      </c>
      <c r="B379" s="36"/>
      <c r="C379" s="50"/>
      <c r="D379" s="37" t="str">
        <f ca="1">IFERROR(IF($E379="","",VLOOKUP($E379,'Currency Pairs'!$B$3:$D$1000,3,FALSE)),"")</f>
        <v/>
      </c>
      <c r="E379" s="49" t="str">
        <f ca="1">IFERROR(IF($D379="","",VLOOKUP($D379,'Currency Pairs'!$A$3:$B$1000,2,FALSE)),"")</f>
        <v/>
      </c>
      <c r="F379" s="50"/>
      <c r="G379" s="49"/>
      <c r="H379" s="49"/>
      <c r="I379" s="49"/>
      <c r="J379" s="51" t="str">
        <f t="shared" si="12"/>
        <v/>
      </c>
      <c r="K379" s="79"/>
      <c r="L379" s="49"/>
      <c r="M379" s="52"/>
      <c r="N379" s="53" t="str">
        <f>IF(OR($G379="",$L379=""),"",ROUND(IF($F379="Long",(L379-G379),(G379-L379)) * POWER(10, VLOOKUP($D379,'Currency Pairs'!$A:$C,3,FALSE)),0))</f>
        <v/>
      </c>
      <c r="O379" s="99" t="str">
        <f>IF($P379="","",(($P379+$Q379+$R379)/LOOKUP(2,1/($V$3:$V378&lt;&gt;""),$V$3:$V378)))</f>
        <v/>
      </c>
      <c r="P379" s="54"/>
      <c r="Q379" s="54"/>
      <c r="R379" s="54"/>
      <c r="S379" s="42" t="str">
        <f t="shared" si="13"/>
        <v/>
      </c>
      <c r="T379" s="66"/>
      <c r="U379" s="66"/>
      <c r="V379" s="41" t="str">
        <f>IF($P379="","",$P379+$Q379+LOOKUP(2,1/($V$3:$V378&lt;&gt;""),$V$3:$V378))</f>
        <v/>
      </c>
      <c r="W379" s="42"/>
      <c r="X379" s="42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</row>
    <row r="380" spans="1:258" x14ac:dyDescent="0.25">
      <c r="A380" s="26">
        <f>LOOKUP(2,1/($A$3:$A379&lt;&gt;""),$A$3:$A379)+1</f>
        <v>373</v>
      </c>
      <c r="B380" s="27"/>
      <c r="C380" s="44"/>
      <c r="D380" s="28" t="str">
        <f ca="1">IFERROR(IF($E380="","",VLOOKUP($E380,'Currency Pairs'!$B$3:$D$1000,3,FALSE)),"")</f>
        <v/>
      </c>
      <c r="E380" s="43" t="str">
        <f ca="1">IFERROR(IF($D380="","",VLOOKUP($D380,'Currency Pairs'!$A$3:$B$1000,2,FALSE)),"")</f>
        <v/>
      </c>
      <c r="F380" s="44"/>
      <c r="G380" s="43"/>
      <c r="H380" s="43"/>
      <c r="I380" s="43"/>
      <c r="J380" s="45" t="str">
        <f t="shared" si="12"/>
        <v/>
      </c>
      <c r="K380" s="78"/>
      <c r="L380" s="43"/>
      <c r="M380" s="46"/>
      <c r="N380" s="47" t="str">
        <f>IF(OR($G380="",$L380=""),"",ROUND(IF($F380="Long",(L380-G380),(G380-L380)) * POWER(10, VLOOKUP($D380,'Currency Pairs'!$A:$C,3,FALSE)),0))</f>
        <v/>
      </c>
      <c r="O380" s="94" t="str">
        <f>IF($P380="","",(($P380+$Q380+$R380)/LOOKUP(2,1/($V$3:$V379&lt;&gt;""),$V$3:$V379)))</f>
        <v/>
      </c>
      <c r="P380" s="48"/>
      <c r="Q380" s="48"/>
      <c r="R380" s="48"/>
      <c r="S380" s="33" t="str">
        <f t="shared" si="13"/>
        <v/>
      </c>
      <c r="T380" s="65"/>
      <c r="U380" s="65"/>
      <c r="V380" s="32" t="str">
        <f>IF($P380="","",$P380+$Q380+LOOKUP(2,1/($V$3:$V379&lt;&gt;""),$V$3:$V379))</f>
        <v/>
      </c>
      <c r="W380" s="33"/>
      <c r="X380" s="33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</row>
    <row r="381" spans="1:258" x14ac:dyDescent="0.25">
      <c r="A381" s="35">
        <f>LOOKUP(2,1/($A$3:$A380&lt;&gt;""),$A$3:$A380)+1</f>
        <v>374</v>
      </c>
      <c r="B381" s="36"/>
      <c r="C381" s="50"/>
      <c r="D381" s="37" t="str">
        <f ca="1">IFERROR(IF($E381="","",VLOOKUP($E381,'Currency Pairs'!$B$3:$D$1000,3,FALSE)),"")</f>
        <v/>
      </c>
      <c r="E381" s="49" t="str">
        <f ca="1">IFERROR(IF($D381="","",VLOOKUP($D381,'Currency Pairs'!$A$3:$B$1000,2,FALSE)),"")</f>
        <v/>
      </c>
      <c r="F381" s="50"/>
      <c r="G381" s="49"/>
      <c r="H381" s="49"/>
      <c r="I381" s="49"/>
      <c r="J381" s="51" t="str">
        <f t="shared" si="12"/>
        <v/>
      </c>
      <c r="K381" s="79"/>
      <c r="L381" s="49"/>
      <c r="M381" s="52"/>
      <c r="N381" s="53" t="str">
        <f>IF(OR($G381="",$L381=""),"",ROUND(IF($F381="Long",(L381-G381),(G381-L381)) * POWER(10, VLOOKUP($D381,'Currency Pairs'!$A:$C,3,FALSE)),0))</f>
        <v/>
      </c>
      <c r="O381" s="99" t="str">
        <f>IF($P381="","",(($P381+$Q381+$R381)/LOOKUP(2,1/($V$3:$V380&lt;&gt;""),$V$3:$V380)))</f>
        <v/>
      </c>
      <c r="P381" s="54"/>
      <c r="Q381" s="54"/>
      <c r="R381" s="54"/>
      <c r="S381" s="42" t="str">
        <f t="shared" si="13"/>
        <v/>
      </c>
      <c r="T381" s="66"/>
      <c r="U381" s="66"/>
      <c r="V381" s="41" t="str">
        <f>IF($P381="","",$P381+$Q381+LOOKUP(2,1/($V$3:$V380&lt;&gt;""),$V$3:$V380))</f>
        <v/>
      </c>
      <c r="W381" s="42"/>
      <c r="X381" s="42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</row>
    <row r="382" spans="1:258" x14ac:dyDescent="0.25">
      <c r="A382" s="26">
        <f>LOOKUP(2,1/($A$3:$A381&lt;&gt;""),$A$3:$A381)+1</f>
        <v>375</v>
      </c>
      <c r="B382" s="27"/>
      <c r="C382" s="44"/>
      <c r="D382" s="28" t="str">
        <f ca="1">IFERROR(IF($E382="","",VLOOKUP($E382,'Currency Pairs'!$B$3:$D$1000,3,FALSE)),"")</f>
        <v/>
      </c>
      <c r="E382" s="43" t="str">
        <f ca="1">IFERROR(IF($D382="","",VLOOKUP($D382,'Currency Pairs'!$A$3:$B$1000,2,FALSE)),"")</f>
        <v/>
      </c>
      <c r="F382" s="44"/>
      <c r="G382" s="43"/>
      <c r="H382" s="43"/>
      <c r="I382" s="43"/>
      <c r="J382" s="45" t="str">
        <f t="shared" si="12"/>
        <v/>
      </c>
      <c r="K382" s="78"/>
      <c r="L382" s="43"/>
      <c r="M382" s="46"/>
      <c r="N382" s="47" t="str">
        <f>IF(OR($G382="",$L382=""),"",ROUND(IF($F382="Long",(L382-G382),(G382-L382)) * POWER(10, VLOOKUP($D382,'Currency Pairs'!$A:$C,3,FALSE)),0))</f>
        <v/>
      </c>
      <c r="O382" s="94" t="str">
        <f>IF($P382="","",(($P382+$Q382+$R382)/LOOKUP(2,1/($V$3:$V381&lt;&gt;""),$V$3:$V381)))</f>
        <v/>
      </c>
      <c r="P382" s="48"/>
      <c r="Q382" s="48"/>
      <c r="R382" s="48"/>
      <c r="S382" s="33" t="str">
        <f t="shared" si="13"/>
        <v/>
      </c>
      <c r="T382" s="65"/>
      <c r="U382" s="65"/>
      <c r="V382" s="32" t="str">
        <f>IF($P382="","",$P382+$Q382+LOOKUP(2,1/($V$3:$V381&lt;&gt;""),$V$3:$V381))</f>
        <v/>
      </c>
      <c r="W382" s="33"/>
      <c r="X382" s="33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</row>
    <row r="383" spans="1:258" x14ac:dyDescent="0.25">
      <c r="A383" s="35">
        <f>LOOKUP(2,1/($A$3:$A382&lt;&gt;""),$A$3:$A382)+1</f>
        <v>376</v>
      </c>
      <c r="B383" s="36"/>
      <c r="C383" s="50"/>
      <c r="D383" s="37" t="str">
        <f ca="1">IFERROR(IF($E383="","",VLOOKUP($E383,'Currency Pairs'!$B$3:$D$1000,3,FALSE)),"")</f>
        <v/>
      </c>
      <c r="E383" s="49" t="str">
        <f ca="1">IFERROR(IF($D383="","",VLOOKUP($D383,'Currency Pairs'!$A$3:$B$1000,2,FALSE)),"")</f>
        <v/>
      </c>
      <c r="F383" s="50"/>
      <c r="G383" s="49"/>
      <c r="H383" s="49"/>
      <c r="I383" s="49"/>
      <c r="J383" s="51" t="str">
        <f t="shared" si="12"/>
        <v/>
      </c>
      <c r="K383" s="79"/>
      <c r="L383" s="49"/>
      <c r="M383" s="52"/>
      <c r="N383" s="53" t="str">
        <f>IF(OR($G383="",$L383=""),"",ROUND(IF($F383="Long",(L383-G383),(G383-L383)) * POWER(10, VLOOKUP($D383,'Currency Pairs'!$A:$C,3,FALSE)),0))</f>
        <v/>
      </c>
      <c r="O383" s="99" t="str">
        <f>IF($P383="","",(($P383+$Q383+$R383)/LOOKUP(2,1/($V$3:$V382&lt;&gt;""),$V$3:$V382)))</f>
        <v/>
      </c>
      <c r="P383" s="54"/>
      <c r="Q383" s="54"/>
      <c r="R383" s="54"/>
      <c r="S383" s="42" t="str">
        <f t="shared" si="13"/>
        <v/>
      </c>
      <c r="T383" s="66"/>
      <c r="U383" s="66"/>
      <c r="V383" s="41" t="str">
        <f>IF($P383="","",$P383+$Q383+LOOKUP(2,1/($V$3:$V382&lt;&gt;""),$V$3:$V382))</f>
        <v/>
      </c>
      <c r="W383" s="42"/>
      <c r="X383" s="42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</row>
    <row r="384" spans="1:258" x14ac:dyDescent="0.25">
      <c r="A384" s="26">
        <f>LOOKUP(2,1/($A$3:$A383&lt;&gt;""),$A$3:$A383)+1</f>
        <v>377</v>
      </c>
      <c r="B384" s="27"/>
      <c r="C384" s="44"/>
      <c r="D384" s="28" t="str">
        <f ca="1">IFERROR(IF($E384="","",VLOOKUP($E384,'Currency Pairs'!$B$3:$D$1000,3,FALSE)),"")</f>
        <v/>
      </c>
      <c r="E384" s="43" t="str">
        <f ca="1">IFERROR(IF($D384="","",VLOOKUP($D384,'Currency Pairs'!$A$3:$B$1000,2,FALSE)),"")</f>
        <v/>
      </c>
      <c r="F384" s="44"/>
      <c r="G384" s="43"/>
      <c r="H384" s="43"/>
      <c r="I384" s="43"/>
      <c r="J384" s="45" t="str">
        <f t="shared" si="12"/>
        <v/>
      </c>
      <c r="K384" s="78"/>
      <c r="L384" s="43"/>
      <c r="M384" s="46"/>
      <c r="N384" s="47" t="str">
        <f>IF(OR($G384="",$L384=""),"",ROUND(IF($F384="Long",(L384-G384),(G384-L384)) * POWER(10, VLOOKUP($D384,'Currency Pairs'!$A:$C,3,FALSE)),0))</f>
        <v/>
      </c>
      <c r="O384" s="94" t="str">
        <f>IF($P384="","",(($P384+$Q384+$R384)/LOOKUP(2,1/($V$3:$V383&lt;&gt;""),$V$3:$V383)))</f>
        <v/>
      </c>
      <c r="P384" s="48"/>
      <c r="Q384" s="48"/>
      <c r="R384" s="48"/>
      <c r="S384" s="33" t="str">
        <f t="shared" si="13"/>
        <v/>
      </c>
      <c r="T384" s="65"/>
      <c r="U384" s="65"/>
      <c r="V384" s="32" t="str">
        <f>IF($P384="","",$P384+$Q384+LOOKUP(2,1/($V$3:$V383&lt;&gt;""),$V$3:$V383))</f>
        <v/>
      </c>
      <c r="W384" s="33"/>
      <c r="X384" s="33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</row>
    <row r="385" spans="1:258" x14ac:dyDescent="0.25">
      <c r="A385" s="35">
        <f>LOOKUP(2,1/($A$3:$A384&lt;&gt;""),$A$3:$A384)+1</f>
        <v>378</v>
      </c>
      <c r="B385" s="36"/>
      <c r="C385" s="50"/>
      <c r="D385" s="37" t="str">
        <f ca="1">IFERROR(IF($E385="","",VLOOKUP($E385,'Currency Pairs'!$B$3:$D$1000,3,FALSE)),"")</f>
        <v/>
      </c>
      <c r="E385" s="49" t="str">
        <f ca="1">IFERROR(IF($D385="","",VLOOKUP($D385,'Currency Pairs'!$A$3:$B$1000,2,FALSE)),"")</f>
        <v/>
      </c>
      <c r="F385" s="50"/>
      <c r="G385" s="49"/>
      <c r="H385" s="49"/>
      <c r="I385" s="49"/>
      <c r="J385" s="51" t="str">
        <f t="shared" si="12"/>
        <v/>
      </c>
      <c r="K385" s="79"/>
      <c r="L385" s="49"/>
      <c r="M385" s="52"/>
      <c r="N385" s="53" t="str">
        <f>IF(OR($G385="",$L385=""),"",ROUND(IF($F385="Long",(L385-G385),(G385-L385)) * POWER(10, VLOOKUP($D385,'Currency Pairs'!$A:$C,3,FALSE)),0))</f>
        <v/>
      </c>
      <c r="O385" s="99" t="str">
        <f>IF($P385="","",(($P385+$Q385+$R385)/LOOKUP(2,1/($V$3:$V384&lt;&gt;""),$V$3:$V384)))</f>
        <v/>
      </c>
      <c r="P385" s="54"/>
      <c r="Q385" s="54"/>
      <c r="R385" s="54"/>
      <c r="S385" s="42" t="str">
        <f t="shared" si="13"/>
        <v/>
      </c>
      <c r="T385" s="66"/>
      <c r="U385" s="66"/>
      <c r="V385" s="41" t="str">
        <f>IF($P385="","",$P385+$Q385+LOOKUP(2,1/($V$3:$V384&lt;&gt;""),$V$3:$V384))</f>
        <v/>
      </c>
      <c r="W385" s="42"/>
      <c r="X385" s="42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</row>
    <row r="386" spans="1:258" x14ac:dyDescent="0.25">
      <c r="A386" s="26">
        <f>LOOKUP(2,1/($A$3:$A385&lt;&gt;""),$A$3:$A385)+1</f>
        <v>379</v>
      </c>
      <c r="B386" s="27"/>
      <c r="C386" s="44"/>
      <c r="D386" s="28" t="str">
        <f ca="1">IFERROR(IF($E386="","",VLOOKUP($E386,'Currency Pairs'!$B$3:$D$1000,3,FALSE)),"")</f>
        <v/>
      </c>
      <c r="E386" s="43" t="str">
        <f ca="1">IFERROR(IF($D386="","",VLOOKUP($D386,'Currency Pairs'!$A$3:$B$1000,2,FALSE)),"")</f>
        <v/>
      </c>
      <c r="F386" s="44"/>
      <c r="G386" s="43"/>
      <c r="H386" s="43"/>
      <c r="I386" s="43"/>
      <c r="J386" s="45" t="str">
        <f t="shared" si="12"/>
        <v/>
      </c>
      <c r="K386" s="78"/>
      <c r="L386" s="43"/>
      <c r="M386" s="46"/>
      <c r="N386" s="47" t="str">
        <f>IF(OR($G386="",$L386=""),"",ROUND(IF($F386="Long",(L386-G386),(G386-L386)) * POWER(10, VLOOKUP($D386,'Currency Pairs'!$A:$C,3,FALSE)),0))</f>
        <v/>
      </c>
      <c r="O386" s="94" t="str">
        <f>IF($P386="","",(($P386+$Q386+$R386)/LOOKUP(2,1/($V$3:$V385&lt;&gt;""),$V$3:$V385)))</f>
        <v/>
      </c>
      <c r="P386" s="48"/>
      <c r="Q386" s="48"/>
      <c r="R386" s="48"/>
      <c r="S386" s="33" t="str">
        <f t="shared" si="13"/>
        <v/>
      </c>
      <c r="T386" s="65"/>
      <c r="U386" s="65"/>
      <c r="V386" s="32" t="str">
        <f>IF($P386="","",$P386+$Q386+LOOKUP(2,1/($V$3:$V385&lt;&gt;""),$V$3:$V385))</f>
        <v/>
      </c>
      <c r="W386" s="33"/>
      <c r="X386" s="33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</row>
    <row r="387" spans="1:258" x14ac:dyDescent="0.25">
      <c r="A387" s="35">
        <f>LOOKUP(2,1/($A$3:$A386&lt;&gt;""),$A$3:$A386)+1</f>
        <v>380</v>
      </c>
      <c r="B387" s="36"/>
      <c r="C387" s="50"/>
      <c r="D387" s="37" t="str">
        <f ca="1">IFERROR(IF($E387="","",VLOOKUP($E387,'Currency Pairs'!$B$3:$D$1000,3,FALSE)),"")</f>
        <v/>
      </c>
      <c r="E387" s="49" t="str">
        <f ca="1">IFERROR(IF($D387="","",VLOOKUP($D387,'Currency Pairs'!$A$3:$B$1000,2,FALSE)),"")</f>
        <v/>
      </c>
      <c r="F387" s="50"/>
      <c r="G387" s="49"/>
      <c r="H387" s="49"/>
      <c r="I387" s="49"/>
      <c r="J387" s="51" t="str">
        <f t="shared" si="12"/>
        <v/>
      </c>
      <c r="K387" s="79"/>
      <c r="L387" s="49"/>
      <c r="M387" s="52"/>
      <c r="N387" s="53" t="str">
        <f>IF(OR($G387="",$L387=""),"",ROUND(IF($F387="Long",(L387-G387),(G387-L387)) * POWER(10, VLOOKUP($D387,'Currency Pairs'!$A:$C,3,FALSE)),0))</f>
        <v/>
      </c>
      <c r="O387" s="99" t="str">
        <f>IF($P387="","",(($P387+$Q387+$R387)/LOOKUP(2,1/($V$3:$V386&lt;&gt;""),$V$3:$V386)))</f>
        <v/>
      </c>
      <c r="P387" s="54"/>
      <c r="Q387" s="54"/>
      <c r="R387" s="54"/>
      <c r="S387" s="42" t="str">
        <f t="shared" si="13"/>
        <v/>
      </c>
      <c r="T387" s="66"/>
      <c r="U387" s="66"/>
      <c r="V387" s="41" t="str">
        <f>IF($P387="","",$P387+$Q387+LOOKUP(2,1/($V$3:$V386&lt;&gt;""),$V$3:$V386))</f>
        <v/>
      </c>
      <c r="W387" s="42"/>
      <c r="X387" s="42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</row>
    <row r="388" spans="1:258" x14ac:dyDescent="0.25">
      <c r="A388" s="26">
        <f>LOOKUP(2,1/($A$3:$A387&lt;&gt;""),$A$3:$A387)+1</f>
        <v>381</v>
      </c>
      <c r="B388" s="27"/>
      <c r="C388" s="44"/>
      <c r="D388" s="28" t="str">
        <f ca="1">IFERROR(IF($E388="","",VLOOKUP($E388,'Currency Pairs'!$B$3:$D$1000,3,FALSE)),"")</f>
        <v/>
      </c>
      <c r="E388" s="43" t="str">
        <f ca="1">IFERROR(IF($D388="","",VLOOKUP($D388,'Currency Pairs'!$A$3:$B$1000,2,FALSE)),"")</f>
        <v/>
      </c>
      <c r="F388" s="44"/>
      <c r="G388" s="43"/>
      <c r="H388" s="43"/>
      <c r="I388" s="43"/>
      <c r="J388" s="45" t="str">
        <f t="shared" si="12"/>
        <v/>
      </c>
      <c r="K388" s="78"/>
      <c r="L388" s="43"/>
      <c r="M388" s="46"/>
      <c r="N388" s="47" t="str">
        <f>IF(OR($G388="",$L388=""),"",ROUND(IF($F388="Long",(L388-G388),(G388-L388)) * POWER(10, VLOOKUP($D388,'Currency Pairs'!$A:$C,3,FALSE)),0))</f>
        <v/>
      </c>
      <c r="O388" s="94" t="str">
        <f>IF($P388="","",(($P388+$Q388+$R388)/LOOKUP(2,1/($V$3:$V387&lt;&gt;""),$V$3:$V387)))</f>
        <v/>
      </c>
      <c r="P388" s="48"/>
      <c r="Q388" s="48"/>
      <c r="R388" s="48"/>
      <c r="S388" s="33" t="str">
        <f t="shared" si="13"/>
        <v/>
      </c>
      <c r="T388" s="65"/>
      <c r="U388" s="65"/>
      <c r="V388" s="32" t="str">
        <f>IF($P388="","",$P388+$Q388+LOOKUP(2,1/($V$3:$V387&lt;&gt;""),$V$3:$V387))</f>
        <v/>
      </c>
      <c r="W388" s="33"/>
      <c r="X388" s="33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</row>
    <row r="389" spans="1:258" x14ac:dyDescent="0.25">
      <c r="A389" s="35">
        <f>LOOKUP(2,1/($A$3:$A388&lt;&gt;""),$A$3:$A388)+1</f>
        <v>382</v>
      </c>
      <c r="B389" s="36"/>
      <c r="C389" s="50"/>
      <c r="D389" s="37" t="str">
        <f ca="1">IFERROR(IF($E389="","",VLOOKUP($E389,'Currency Pairs'!$B$3:$D$1000,3,FALSE)),"")</f>
        <v/>
      </c>
      <c r="E389" s="49" t="str">
        <f ca="1">IFERROR(IF($D389="","",VLOOKUP($D389,'Currency Pairs'!$A$3:$B$1000,2,FALSE)),"")</f>
        <v/>
      </c>
      <c r="F389" s="50"/>
      <c r="G389" s="49"/>
      <c r="H389" s="49"/>
      <c r="I389" s="49"/>
      <c r="J389" s="51" t="str">
        <f t="shared" si="12"/>
        <v/>
      </c>
      <c r="K389" s="79"/>
      <c r="L389" s="49"/>
      <c r="M389" s="52"/>
      <c r="N389" s="53" t="str">
        <f>IF(OR($G389="",$L389=""),"",ROUND(IF($F389="Long",(L389-G389),(G389-L389)) * POWER(10, VLOOKUP($D389,'Currency Pairs'!$A:$C,3,FALSE)),0))</f>
        <v/>
      </c>
      <c r="O389" s="99" t="str">
        <f>IF($P389="","",(($P389+$Q389+$R389)/LOOKUP(2,1/($V$3:$V388&lt;&gt;""),$V$3:$V388)))</f>
        <v/>
      </c>
      <c r="P389" s="54"/>
      <c r="Q389" s="54"/>
      <c r="R389" s="54"/>
      <c r="S389" s="42" t="str">
        <f t="shared" si="13"/>
        <v/>
      </c>
      <c r="T389" s="66"/>
      <c r="U389" s="66"/>
      <c r="V389" s="41" t="str">
        <f>IF($P389="","",$P389+$Q389+LOOKUP(2,1/($V$3:$V388&lt;&gt;""),$V$3:$V388))</f>
        <v/>
      </c>
      <c r="W389" s="42"/>
      <c r="X389" s="42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</row>
    <row r="390" spans="1:258" x14ac:dyDescent="0.25">
      <c r="A390" s="26">
        <f>LOOKUP(2,1/($A$3:$A389&lt;&gt;""),$A$3:$A389)+1</f>
        <v>383</v>
      </c>
      <c r="B390" s="27"/>
      <c r="C390" s="44"/>
      <c r="D390" s="28" t="str">
        <f ca="1">IFERROR(IF($E390="","",VLOOKUP($E390,'Currency Pairs'!$B$3:$D$1000,3,FALSE)),"")</f>
        <v/>
      </c>
      <c r="E390" s="43" t="str">
        <f ca="1">IFERROR(IF($D390="","",VLOOKUP($D390,'Currency Pairs'!$A$3:$B$1000,2,FALSE)),"")</f>
        <v/>
      </c>
      <c r="F390" s="44"/>
      <c r="G390" s="43"/>
      <c r="H390" s="43"/>
      <c r="I390" s="43"/>
      <c r="J390" s="45" t="str">
        <f t="shared" si="12"/>
        <v/>
      </c>
      <c r="K390" s="78"/>
      <c r="L390" s="43"/>
      <c r="M390" s="46"/>
      <c r="N390" s="47" t="str">
        <f>IF(OR($G390="",$L390=""),"",ROUND(IF($F390="Long",(L390-G390),(G390-L390)) * POWER(10, VLOOKUP($D390,'Currency Pairs'!$A:$C,3,FALSE)),0))</f>
        <v/>
      </c>
      <c r="O390" s="94" t="str">
        <f>IF($P390="","",(($P390+$Q390+$R390)/LOOKUP(2,1/($V$3:$V389&lt;&gt;""),$V$3:$V389)))</f>
        <v/>
      </c>
      <c r="P390" s="48"/>
      <c r="Q390" s="48"/>
      <c r="R390" s="48"/>
      <c r="S390" s="33" t="str">
        <f t="shared" si="13"/>
        <v/>
      </c>
      <c r="T390" s="65"/>
      <c r="U390" s="65"/>
      <c r="V390" s="32" t="str">
        <f>IF($P390="","",$P390+$Q390+LOOKUP(2,1/($V$3:$V389&lt;&gt;""),$V$3:$V389))</f>
        <v/>
      </c>
      <c r="W390" s="33"/>
      <c r="X390" s="33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</row>
    <row r="391" spans="1:258" x14ac:dyDescent="0.25">
      <c r="A391" s="35">
        <f>LOOKUP(2,1/($A$3:$A390&lt;&gt;""),$A$3:$A390)+1</f>
        <v>384</v>
      </c>
      <c r="B391" s="36"/>
      <c r="C391" s="50"/>
      <c r="D391" s="37" t="str">
        <f ca="1">IFERROR(IF($E391="","",VLOOKUP($E391,'Currency Pairs'!$B$3:$D$1000,3,FALSE)),"")</f>
        <v/>
      </c>
      <c r="E391" s="49" t="str">
        <f ca="1">IFERROR(IF($D391="","",VLOOKUP($D391,'Currency Pairs'!$A$3:$B$1000,2,FALSE)),"")</f>
        <v/>
      </c>
      <c r="F391" s="50"/>
      <c r="G391" s="49"/>
      <c r="H391" s="49"/>
      <c r="I391" s="49"/>
      <c r="J391" s="51" t="str">
        <f t="shared" si="12"/>
        <v/>
      </c>
      <c r="K391" s="79"/>
      <c r="L391" s="49"/>
      <c r="M391" s="52"/>
      <c r="N391" s="53" t="str">
        <f>IF(OR($G391="",$L391=""),"",ROUND(IF($F391="Long",(L391-G391),(G391-L391)) * POWER(10, VLOOKUP($D391,'Currency Pairs'!$A:$C,3,FALSE)),0))</f>
        <v/>
      </c>
      <c r="O391" s="99" t="str">
        <f>IF($P391="","",(($P391+$Q391+$R391)/LOOKUP(2,1/($V$3:$V390&lt;&gt;""),$V$3:$V390)))</f>
        <v/>
      </c>
      <c r="P391" s="54"/>
      <c r="Q391" s="54"/>
      <c r="R391" s="54"/>
      <c r="S391" s="42" t="str">
        <f t="shared" si="13"/>
        <v/>
      </c>
      <c r="T391" s="66"/>
      <c r="U391" s="66"/>
      <c r="V391" s="41" t="str">
        <f>IF($P391="","",$P391+$Q391+LOOKUP(2,1/($V$3:$V390&lt;&gt;""),$V$3:$V390))</f>
        <v/>
      </c>
      <c r="W391" s="42"/>
      <c r="X391" s="42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</row>
    <row r="392" spans="1:258" x14ac:dyDescent="0.25">
      <c r="A392" s="26">
        <f>LOOKUP(2,1/($A$3:$A391&lt;&gt;""),$A$3:$A391)+1</f>
        <v>385</v>
      </c>
      <c r="B392" s="27"/>
      <c r="C392" s="44"/>
      <c r="D392" s="28" t="str">
        <f ca="1">IFERROR(IF($E392="","",VLOOKUP($E392,'Currency Pairs'!$B$3:$D$1000,3,FALSE)),"")</f>
        <v/>
      </c>
      <c r="E392" s="43" t="str">
        <f ca="1">IFERROR(IF($D392="","",VLOOKUP($D392,'Currency Pairs'!$A$3:$B$1000,2,FALSE)),"")</f>
        <v/>
      </c>
      <c r="F392" s="44"/>
      <c r="G392" s="43"/>
      <c r="H392" s="43"/>
      <c r="I392" s="43"/>
      <c r="J392" s="45" t="str">
        <f t="shared" si="12"/>
        <v/>
      </c>
      <c r="K392" s="78"/>
      <c r="L392" s="43"/>
      <c r="M392" s="46"/>
      <c r="N392" s="47" t="str">
        <f>IF(OR($G392="",$L392=""),"",ROUND(IF($F392="Long",(L392-G392),(G392-L392)) * POWER(10, VLOOKUP($D392,'Currency Pairs'!$A:$C,3,FALSE)),0))</f>
        <v/>
      </c>
      <c r="O392" s="94" t="str">
        <f>IF($P392="","",(($P392+$Q392+$R392)/LOOKUP(2,1/($V$3:$V391&lt;&gt;""),$V$3:$V391)))</f>
        <v/>
      </c>
      <c r="P392" s="48"/>
      <c r="Q392" s="48"/>
      <c r="R392" s="48"/>
      <c r="S392" s="33" t="str">
        <f t="shared" si="13"/>
        <v/>
      </c>
      <c r="T392" s="65"/>
      <c r="U392" s="65"/>
      <c r="V392" s="32" t="str">
        <f>IF($P392="","",$P392+$Q392+LOOKUP(2,1/($V$3:$V391&lt;&gt;""),$V$3:$V391))</f>
        <v/>
      </c>
      <c r="W392" s="33"/>
      <c r="X392" s="33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</row>
    <row r="393" spans="1:258" x14ac:dyDescent="0.25">
      <c r="A393" s="35">
        <f>LOOKUP(2,1/($A$3:$A392&lt;&gt;""),$A$3:$A392)+1</f>
        <v>386</v>
      </c>
      <c r="B393" s="36"/>
      <c r="C393" s="50"/>
      <c r="D393" s="37" t="str">
        <f ca="1">IFERROR(IF($E393="","",VLOOKUP($E393,'Currency Pairs'!$B$3:$D$1000,3,FALSE)),"")</f>
        <v/>
      </c>
      <c r="E393" s="49" t="str">
        <f ca="1">IFERROR(IF($D393="","",VLOOKUP($D393,'Currency Pairs'!$A$3:$B$1000,2,FALSE)),"")</f>
        <v/>
      </c>
      <c r="F393" s="50"/>
      <c r="G393" s="49"/>
      <c r="H393" s="49"/>
      <c r="I393" s="49"/>
      <c r="J393" s="51" t="str">
        <f t="shared" si="12"/>
        <v/>
      </c>
      <c r="K393" s="79"/>
      <c r="L393" s="49"/>
      <c r="M393" s="52"/>
      <c r="N393" s="53" t="str">
        <f>IF(OR($G393="",$L393=""),"",ROUND(IF($F393="Long",(L393-G393),(G393-L393)) * POWER(10, VLOOKUP($D393,'Currency Pairs'!$A:$C,3,FALSE)),0))</f>
        <v/>
      </c>
      <c r="O393" s="99" t="str">
        <f>IF($P393="","",(($P393+$Q393+$R393)/LOOKUP(2,1/($V$3:$V392&lt;&gt;""),$V$3:$V392)))</f>
        <v/>
      </c>
      <c r="P393" s="54"/>
      <c r="Q393" s="54"/>
      <c r="R393" s="54"/>
      <c r="S393" s="42" t="str">
        <f t="shared" si="13"/>
        <v/>
      </c>
      <c r="T393" s="66"/>
      <c r="U393" s="66"/>
      <c r="V393" s="41" t="str">
        <f>IF($P393="","",$P393+$Q393+LOOKUP(2,1/($V$3:$V392&lt;&gt;""),$V$3:$V392))</f>
        <v/>
      </c>
      <c r="W393" s="42"/>
      <c r="X393" s="42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</row>
    <row r="394" spans="1:258" x14ac:dyDescent="0.25">
      <c r="A394" s="26">
        <f>LOOKUP(2,1/($A$3:$A393&lt;&gt;""),$A$3:$A393)+1</f>
        <v>387</v>
      </c>
      <c r="B394" s="27"/>
      <c r="C394" s="44"/>
      <c r="D394" s="28" t="str">
        <f ca="1">IFERROR(IF($E394="","",VLOOKUP($E394,'Currency Pairs'!$B$3:$D$1000,3,FALSE)),"")</f>
        <v/>
      </c>
      <c r="E394" s="43" t="str">
        <f ca="1">IFERROR(IF($D394="","",VLOOKUP($D394,'Currency Pairs'!$A$3:$B$1000,2,FALSE)),"")</f>
        <v/>
      </c>
      <c r="F394" s="44"/>
      <c r="G394" s="43"/>
      <c r="H394" s="43"/>
      <c r="I394" s="43"/>
      <c r="J394" s="45" t="str">
        <f t="shared" si="12"/>
        <v/>
      </c>
      <c r="K394" s="78"/>
      <c r="L394" s="43"/>
      <c r="M394" s="46"/>
      <c r="N394" s="47" t="str">
        <f>IF(OR($G394="",$L394=""),"",ROUND(IF($F394="Long",(L394-G394),(G394-L394)) * POWER(10, VLOOKUP($D394,'Currency Pairs'!$A:$C,3,FALSE)),0))</f>
        <v/>
      </c>
      <c r="O394" s="94" t="str">
        <f>IF($P394="","",(($P394+$Q394+$R394)/LOOKUP(2,1/($V$3:$V393&lt;&gt;""),$V$3:$V393)))</f>
        <v/>
      </c>
      <c r="P394" s="48"/>
      <c r="Q394" s="48"/>
      <c r="R394" s="48"/>
      <c r="S394" s="33" t="str">
        <f t="shared" si="13"/>
        <v/>
      </c>
      <c r="T394" s="65"/>
      <c r="U394" s="65"/>
      <c r="V394" s="32" t="str">
        <f>IF($P394="","",$P394+$Q394+LOOKUP(2,1/($V$3:$V393&lt;&gt;""),$V$3:$V393))</f>
        <v/>
      </c>
      <c r="W394" s="33"/>
      <c r="X394" s="33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</row>
    <row r="395" spans="1:258" x14ac:dyDescent="0.25">
      <c r="A395" s="35">
        <f>LOOKUP(2,1/($A$3:$A394&lt;&gt;""),$A$3:$A394)+1</f>
        <v>388</v>
      </c>
      <c r="B395" s="36"/>
      <c r="C395" s="50"/>
      <c r="D395" s="37" t="str">
        <f ca="1">IFERROR(IF($E395="","",VLOOKUP($E395,'Currency Pairs'!$B$3:$D$1000,3,FALSE)),"")</f>
        <v/>
      </c>
      <c r="E395" s="49" t="str">
        <f ca="1">IFERROR(IF($D395="","",VLOOKUP($D395,'Currency Pairs'!$A$3:$B$1000,2,FALSE)),"")</f>
        <v/>
      </c>
      <c r="F395" s="50"/>
      <c r="G395" s="49"/>
      <c r="H395" s="49"/>
      <c r="I395" s="49"/>
      <c r="J395" s="51" t="str">
        <f t="shared" ref="J395:J458" si="14">IF(OR($G395="",$H395="",$I395=""),"",ROUND(ABS(($G395-$I395)/($G395-$H395)),2))</f>
        <v/>
      </c>
      <c r="K395" s="79"/>
      <c r="L395" s="49"/>
      <c r="M395" s="52"/>
      <c r="N395" s="53" t="str">
        <f>IF(OR($G395="",$L395=""),"",ROUND(IF($F395="Long",(L395-G395),(G395-L395)) * POWER(10, VLOOKUP($D395,'Currency Pairs'!$A:$C,3,FALSE)),0))</f>
        <v/>
      </c>
      <c r="O395" s="99" t="str">
        <f>IF($P395="","",(($P395+$Q395+$R395)/LOOKUP(2,1/($V$3:$V394&lt;&gt;""),$V$3:$V394)))</f>
        <v/>
      </c>
      <c r="P395" s="54"/>
      <c r="Q395" s="54"/>
      <c r="R395" s="54"/>
      <c r="S395" s="42" t="str">
        <f t="shared" si="13"/>
        <v/>
      </c>
      <c r="T395" s="66"/>
      <c r="U395" s="66"/>
      <c r="V395" s="41" t="str">
        <f>IF($P395="","",$P395+$Q395+LOOKUP(2,1/($V$3:$V394&lt;&gt;""),$V$3:$V394))</f>
        <v/>
      </c>
      <c r="W395" s="42"/>
      <c r="X395" s="42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</row>
    <row r="396" spans="1:258" x14ac:dyDescent="0.25">
      <c r="A396" s="26">
        <f>LOOKUP(2,1/($A$3:$A395&lt;&gt;""),$A$3:$A395)+1</f>
        <v>389</v>
      </c>
      <c r="B396" s="27"/>
      <c r="C396" s="44"/>
      <c r="D396" s="28" t="str">
        <f ca="1">IFERROR(IF($E396="","",VLOOKUP($E396,'Currency Pairs'!$B$3:$D$1000,3,FALSE)),"")</f>
        <v/>
      </c>
      <c r="E396" s="43" t="str">
        <f ca="1">IFERROR(IF($D396="","",VLOOKUP($D396,'Currency Pairs'!$A$3:$B$1000,2,FALSE)),"")</f>
        <v/>
      </c>
      <c r="F396" s="44"/>
      <c r="G396" s="43"/>
      <c r="H396" s="43"/>
      <c r="I396" s="43"/>
      <c r="J396" s="45" t="str">
        <f t="shared" si="14"/>
        <v/>
      </c>
      <c r="K396" s="78"/>
      <c r="L396" s="43"/>
      <c r="M396" s="46"/>
      <c r="N396" s="47" t="str">
        <f>IF(OR($G396="",$L396=""),"",ROUND(IF($F396="Long",(L396-G396),(G396-L396)) * POWER(10, VLOOKUP($D396,'Currency Pairs'!$A:$C,3,FALSE)),0))</f>
        <v/>
      </c>
      <c r="O396" s="94" t="str">
        <f>IF($P396="","",(($P396+$Q396+$R396)/LOOKUP(2,1/($V$3:$V395&lt;&gt;""),$V$3:$V395)))</f>
        <v/>
      </c>
      <c r="P396" s="48"/>
      <c r="Q396" s="48"/>
      <c r="R396" s="48"/>
      <c r="S396" s="33" t="str">
        <f t="shared" si="13"/>
        <v/>
      </c>
      <c r="T396" s="65"/>
      <c r="U396" s="65"/>
      <c r="V396" s="32" t="str">
        <f>IF($P396="","",$P396+$Q396+LOOKUP(2,1/($V$3:$V395&lt;&gt;""),$V$3:$V395))</f>
        <v/>
      </c>
      <c r="W396" s="33"/>
      <c r="X396" s="33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</row>
    <row r="397" spans="1:258" x14ac:dyDescent="0.25">
      <c r="A397" s="35">
        <f>LOOKUP(2,1/($A$3:$A396&lt;&gt;""),$A$3:$A396)+1</f>
        <v>390</v>
      </c>
      <c r="B397" s="36"/>
      <c r="C397" s="50"/>
      <c r="D397" s="37" t="str">
        <f ca="1">IFERROR(IF($E397="","",VLOOKUP($E397,'Currency Pairs'!$B$3:$D$1000,3,FALSE)),"")</f>
        <v/>
      </c>
      <c r="E397" s="49" t="str">
        <f ca="1">IFERROR(IF($D397="","",VLOOKUP($D397,'Currency Pairs'!$A$3:$B$1000,2,FALSE)),"")</f>
        <v/>
      </c>
      <c r="F397" s="50"/>
      <c r="G397" s="49"/>
      <c r="H397" s="49"/>
      <c r="I397" s="49"/>
      <c r="J397" s="51" t="str">
        <f t="shared" si="14"/>
        <v/>
      </c>
      <c r="K397" s="79"/>
      <c r="L397" s="49"/>
      <c r="M397" s="52"/>
      <c r="N397" s="53" t="str">
        <f>IF(OR($G397="",$L397=""),"",ROUND(IF($F397="Long",(L397-G397),(G397-L397)) * POWER(10, VLOOKUP($D397,'Currency Pairs'!$A:$C,3,FALSE)),0))</f>
        <v/>
      </c>
      <c r="O397" s="99" t="str">
        <f>IF($P397="","",(($P397+$Q397+$R397)/LOOKUP(2,1/($V$3:$V396&lt;&gt;""),$V$3:$V396)))</f>
        <v/>
      </c>
      <c r="P397" s="54"/>
      <c r="Q397" s="54"/>
      <c r="R397" s="54"/>
      <c r="S397" s="42" t="str">
        <f t="shared" si="13"/>
        <v/>
      </c>
      <c r="T397" s="66"/>
      <c r="U397" s="66"/>
      <c r="V397" s="41" t="str">
        <f>IF($P397="","",$P397+$Q397+LOOKUP(2,1/($V$3:$V396&lt;&gt;""),$V$3:$V396))</f>
        <v/>
      </c>
      <c r="W397" s="42"/>
      <c r="X397" s="42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</row>
    <row r="398" spans="1:258" x14ac:dyDescent="0.25">
      <c r="A398" s="26">
        <f>LOOKUP(2,1/($A$3:$A397&lt;&gt;""),$A$3:$A397)+1</f>
        <v>391</v>
      </c>
      <c r="B398" s="27"/>
      <c r="C398" s="44"/>
      <c r="D398" s="28" t="str">
        <f ca="1">IFERROR(IF($E398="","",VLOOKUP($E398,'Currency Pairs'!$B$3:$D$1000,3,FALSE)),"")</f>
        <v/>
      </c>
      <c r="E398" s="43" t="str">
        <f ca="1">IFERROR(IF($D398="","",VLOOKUP($D398,'Currency Pairs'!$A$3:$B$1000,2,FALSE)),"")</f>
        <v/>
      </c>
      <c r="F398" s="44"/>
      <c r="G398" s="43"/>
      <c r="H398" s="43"/>
      <c r="I398" s="43"/>
      <c r="J398" s="45" t="str">
        <f t="shared" si="14"/>
        <v/>
      </c>
      <c r="K398" s="78"/>
      <c r="L398" s="43"/>
      <c r="M398" s="46"/>
      <c r="N398" s="47" t="str">
        <f>IF(OR($G398="",$L398=""),"",ROUND(IF($F398="Long",(L398-G398),(G398-L398)) * POWER(10, VLOOKUP($D398,'Currency Pairs'!$A:$C,3,FALSE)),0))</f>
        <v/>
      </c>
      <c r="O398" s="94" t="str">
        <f>IF($P398="","",(($P398+$Q398+$R398)/LOOKUP(2,1/($V$3:$V397&lt;&gt;""),$V$3:$V397)))</f>
        <v/>
      </c>
      <c r="P398" s="48"/>
      <c r="Q398" s="48"/>
      <c r="R398" s="48"/>
      <c r="S398" s="33" t="str">
        <f t="shared" si="13"/>
        <v/>
      </c>
      <c r="T398" s="65"/>
      <c r="U398" s="65"/>
      <c r="V398" s="32" t="str">
        <f>IF($P398="","",$P398+$Q398+LOOKUP(2,1/($V$3:$V397&lt;&gt;""),$V$3:$V397))</f>
        <v/>
      </c>
      <c r="W398" s="33"/>
      <c r="X398" s="33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  <c r="IP398" s="34"/>
      <c r="IQ398" s="34"/>
      <c r="IR398" s="34"/>
      <c r="IS398" s="34"/>
      <c r="IT398" s="34"/>
      <c r="IU398" s="34"/>
      <c r="IV398" s="34"/>
      <c r="IW398" s="34"/>
      <c r="IX398" s="34"/>
    </row>
    <row r="399" spans="1:258" x14ac:dyDescent="0.25">
      <c r="A399" s="35">
        <f>LOOKUP(2,1/($A$3:$A398&lt;&gt;""),$A$3:$A398)+1</f>
        <v>392</v>
      </c>
      <c r="B399" s="36"/>
      <c r="C399" s="50"/>
      <c r="D399" s="37" t="str">
        <f ca="1">IFERROR(IF($E399="","",VLOOKUP($E399,'Currency Pairs'!$B$3:$D$1000,3,FALSE)),"")</f>
        <v/>
      </c>
      <c r="E399" s="49" t="str">
        <f ca="1">IFERROR(IF($D399="","",VLOOKUP($D399,'Currency Pairs'!$A$3:$B$1000,2,FALSE)),"")</f>
        <v/>
      </c>
      <c r="F399" s="50"/>
      <c r="G399" s="49"/>
      <c r="H399" s="49"/>
      <c r="I399" s="49"/>
      <c r="J399" s="51" t="str">
        <f t="shared" si="14"/>
        <v/>
      </c>
      <c r="K399" s="79"/>
      <c r="L399" s="49"/>
      <c r="M399" s="52"/>
      <c r="N399" s="53" t="str">
        <f>IF(OR($G399="",$L399=""),"",ROUND(IF($F399="Long",(L399-G399),(G399-L399)) * POWER(10, VLOOKUP($D399,'Currency Pairs'!$A:$C,3,FALSE)),0))</f>
        <v/>
      </c>
      <c r="O399" s="99" t="str">
        <f>IF($P399="","",(($P399+$Q399+$R399)/LOOKUP(2,1/($V$3:$V398&lt;&gt;""),$V$3:$V398)))</f>
        <v/>
      </c>
      <c r="P399" s="54"/>
      <c r="Q399" s="54"/>
      <c r="R399" s="54"/>
      <c r="S399" s="42" t="str">
        <f t="shared" si="13"/>
        <v/>
      </c>
      <c r="T399" s="66"/>
      <c r="U399" s="66"/>
      <c r="V399" s="41" t="str">
        <f>IF($P399="","",$P399+$Q399+LOOKUP(2,1/($V$3:$V398&lt;&gt;""),$V$3:$V398))</f>
        <v/>
      </c>
      <c r="W399" s="42"/>
      <c r="X399" s="42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</row>
    <row r="400" spans="1:258" x14ac:dyDescent="0.25">
      <c r="A400" s="26">
        <f>LOOKUP(2,1/($A$3:$A399&lt;&gt;""),$A$3:$A399)+1</f>
        <v>393</v>
      </c>
      <c r="B400" s="27"/>
      <c r="C400" s="44"/>
      <c r="D400" s="28" t="str">
        <f ca="1">IFERROR(IF($E400="","",VLOOKUP($E400,'Currency Pairs'!$B$3:$D$1000,3,FALSE)),"")</f>
        <v/>
      </c>
      <c r="E400" s="43" t="str">
        <f ca="1">IFERROR(IF($D400="","",VLOOKUP($D400,'Currency Pairs'!$A$3:$B$1000,2,FALSE)),"")</f>
        <v/>
      </c>
      <c r="F400" s="44"/>
      <c r="G400" s="43"/>
      <c r="H400" s="43"/>
      <c r="I400" s="43"/>
      <c r="J400" s="45" t="str">
        <f t="shared" si="14"/>
        <v/>
      </c>
      <c r="K400" s="78"/>
      <c r="L400" s="43"/>
      <c r="M400" s="46"/>
      <c r="N400" s="47" t="str">
        <f>IF(OR($G400="",$L400=""),"",ROUND(IF($F400="Long",(L400-G400),(G400-L400)) * POWER(10, VLOOKUP($D400,'Currency Pairs'!$A:$C,3,FALSE)),0))</f>
        <v/>
      </c>
      <c r="O400" s="94" t="str">
        <f>IF($P400="","",(($P400+$Q400+$R400)/LOOKUP(2,1/($V$3:$V399&lt;&gt;""),$V$3:$V399)))</f>
        <v/>
      </c>
      <c r="P400" s="48"/>
      <c r="Q400" s="48"/>
      <c r="R400" s="48"/>
      <c r="S400" s="33" t="str">
        <f t="shared" si="13"/>
        <v/>
      </c>
      <c r="T400" s="65"/>
      <c r="U400" s="65"/>
      <c r="V400" s="32" t="str">
        <f>IF($P400="","",$P400+$Q400+LOOKUP(2,1/($V$3:$V399&lt;&gt;""),$V$3:$V399))</f>
        <v/>
      </c>
      <c r="W400" s="33"/>
      <c r="X400" s="33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  <c r="IQ400" s="34"/>
      <c r="IR400" s="34"/>
      <c r="IS400" s="34"/>
      <c r="IT400" s="34"/>
      <c r="IU400" s="34"/>
      <c r="IV400" s="34"/>
      <c r="IW400" s="34"/>
      <c r="IX400" s="34"/>
    </row>
    <row r="401" spans="1:258" x14ac:dyDescent="0.25">
      <c r="A401" s="35">
        <f>LOOKUP(2,1/($A$3:$A400&lt;&gt;""),$A$3:$A400)+1</f>
        <v>394</v>
      </c>
      <c r="B401" s="36"/>
      <c r="C401" s="50"/>
      <c r="D401" s="37" t="str">
        <f ca="1">IFERROR(IF($E401="","",VLOOKUP($E401,'Currency Pairs'!$B$3:$D$1000,3,FALSE)),"")</f>
        <v/>
      </c>
      <c r="E401" s="49" t="str">
        <f ca="1">IFERROR(IF($D401="","",VLOOKUP($D401,'Currency Pairs'!$A$3:$B$1000,2,FALSE)),"")</f>
        <v/>
      </c>
      <c r="F401" s="50"/>
      <c r="G401" s="49"/>
      <c r="H401" s="49"/>
      <c r="I401" s="49"/>
      <c r="J401" s="51" t="str">
        <f t="shared" si="14"/>
        <v/>
      </c>
      <c r="K401" s="79"/>
      <c r="L401" s="49"/>
      <c r="M401" s="52"/>
      <c r="N401" s="53" t="str">
        <f>IF(OR($G401="",$L401=""),"",ROUND(IF($F401="Long",(L401-G401),(G401-L401)) * POWER(10, VLOOKUP($D401,'Currency Pairs'!$A:$C,3,FALSE)),0))</f>
        <v/>
      </c>
      <c r="O401" s="99" t="str">
        <f>IF($P401="","",(($P401+$Q401+$R401)/LOOKUP(2,1/($V$3:$V400&lt;&gt;""),$V$3:$V400)))</f>
        <v/>
      </c>
      <c r="P401" s="54"/>
      <c r="Q401" s="54"/>
      <c r="R401" s="54"/>
      <c r="S401" s="42" t="str">
        <f t="shared" si="13"/>
        <v/>
      </c>
      <c r="T401" s="66"/>
      <c r="U401" s="66"/>
      <c r="V401" s="41" t="str">
        <f>IF($P401="","",$P401+$Q401+LOOKUP(2,1/($V$3:$V400&lt;&gt;""),$V$3:$V400))</f>
        <v/>
      </c>
      <c r="W401" s="42"/>
      <c r="X401" s="42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</row>
    <row r="402" spans="1:258" x14ac:dyDescent="0.25">
      <c r="A402" s="26">
        <f>LOOKUP(2,1/($A$3:$A401&lt;&gt;""),$A$3:$A401)+1</f>
        <v>395</v>
      </c>
      <c r="B402" s="27"/>
      <c r="C402" s="44"/>
      <c r="D402" s="28" t="str">
        <f ca="1">IFERROR(IF($E402="","",VLOOKUP($E402,'Currency Pairs'!$B$3:$D$1000,3,FALSE)),"")</f>
        <v/>
      </c>
      <c r="E402" s="43" t="str">
        <f ca="1">IFERROR(IF($D402="","",VLOOKUP($D402,'Currency Pairs'!$A$3:$B$1000,2,FALSE)),"")</f>
        <v/>
      </c>
      <c r="F402" s="44"/>
      <c r="G402" s="43"/>
      <c r="H402" s="43"/>
      <c r="I402" s="43"/>
      <c r="J402" s="45" t="str">
        <f t="shared" si="14"/>
        <v/>
      </c>
      <c r="K402" s="78"/>
      <c r="L402" s="43"/>
      <c r="M402" s="46"/>
      <c r="N402" s="47" t="str">
        <f>IF(OR($G402="",$L402=""),"",ROUND(IF($F402="Long",(L402-G402),(G402-L402)) * POWER(10, VLOOKUP($D402,'Currency Pairs'!$A:$C,3,FALSE)),0))</f>
        <v/>
      </c>
      <c r="O402" s="94" t="str">
        <f>IF($P402="","",(($P402+$Q402+$R402)/LOOKUP(2,1/($V$3:$V401&lt;&gt;""),$V$3:$V401)))</f>
        <v/>
      </c>
      <c r="P402" s="48"/>
      <c r="Q402" s="48"/>
      <c r="R402" s="48"/>
      <c r="S402" s="33" t="str">
        <f t="shared" ref="S402:S465" si="15">IF(AND(B402&lt;&gt;"",M402&lt;&gt;""),IF(DATEDIF(B402,M402,"d")&gt;0,DATEDIF(B402,M402,"d"),"")&amp;
IF(DATEDIF(B402,M402,"d")=1," day",IF(DATEDIF(B402,M402,"d")=0, "Intraday"," days")),"")</f>
        <v/>
      </c>
      <c r="T402" s="65"/>
      <c r="U402" s="65"/>
      <c r="V402" s="32" t="str">
        <f>IF($P402="","",$P402+$Q402+LOOKUP(2,1/($V$3:$V401&lt;&gt;""),$V$3:$V401))</f>
        <v/>
      </c>
      <c r="W402" s="33"/>
      <c r="X402" s="33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  <c r="IP402" s="34"/>
      <c r="IQ402" s="34"/>
      <c r="IR402" s="34"/>
      <c r="IS402" s="34"/>
      <c r="IT402" s="34"/>
      <c r="IU402" s="34"/>
      <c r="IV402" s="34"/>
      <c r="IW402" s="34"/>
      <c r="IX402" s="34"/>
    </row>
    <row r="403" spans="1:258" x14ac:dyDescent="0.25">
      <c r="A403" s="35">
        <f>LOOKUP(2,1/($A$3:$A402&lt;&gt;""),$A$3:$A402)+1</f>
        <v>396</v>
      </c>
      <c r="B403" s="36"/>
      <c r="C403" s="50"/>
      <c r="D403" s="37" t="str">
        <f ca="1">IFERROR(IF($E403="","",VLOOKUP($E403,'Currency Pairs'!$B$3:$D$1000,3,FALSE)),"")</f>
        <v/>
      </c>
      <c r="E403" s="49" t="str">
        <f ca="1">IFERROR(IF($D403="","",VLOOKUP($D403,'Currency Pairs'!$A$3:$B$1000,2,FALSE)),"")</f>
        <v/>
      </c>
      <c r="F403" s="50"/>
      <c r="G403" s="49"/>
      <c r="H403" s="49"/>
      <c r="I403" s="49"/>
      <c r="J403" s="51" t="str">
        <f t="shared" si="14"/>
        <v/>
      </c>
      <c r="K403" s="79"/>
      <c r="L403" s="49"/>
      <c r="M403" s="52"/>
      <c r="N403" s="53" t="str">
        <f>IF(OR($G403="",$L403=""),"",ROUND(IF($F403="Long",(L403-G403),(G403-L403)) * POWER(10, VLOOKUP($D403,'Currency Pairs'!$A:$C,3,FALSE)),0))</f>
        <v/>
      </c>
      <c r="O403" s="99" t="str">
        <f>IF($P403="","",(($P403+$Q403+$R403)/LOOKUP(2,1/($V$3:$V402&lt;&gt;""),$V$3:$V402)))</f>
        <v/>
      </c>
      <c r="P403" s="54"/>
      <c r="Q403" s="54"/>
      <c r="R403" s="54"/>
      <c r="S403" s="42" t="str">
        <f t="shared" si="15"/>
        <v/>
      </c>
      <c r="T403" s="66"/>
      <c r="U403" s="66"/>
      <c r="V403" s="41" t="str">
        <f>IF($P403="","",$P403+$Q403+LOOKUP(2,1/($V$3:$V402&lt;&gt;""),$V$3:$V402))</f>
        <v/>
      </c>
      <c r="W403" s="42"/>
      <c r="X403" s="42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</row>
    <row r="404" spans="1:258" x14ac:dyDescent="0.25">
      <c r="A404" s="26">
        <f>LOOKUP(2,1/($A$3:$A403&lt;&gt;""),$A$3:$A403)+1</f>
        <v>397</v>
      </c>
      <c r="B404" s="27"/>
      <c r="C404" s="44"/>
      <c r="D404" s="28" t="str">
        <f ca="1">IFERROR(IF($E404="","",VLOOKUP($E404,'Currency Pairs'!$B$3:$D$1000,3,FALSE)),"")</f>
        <v/>
      </c>
      <c r="E404" s="43" t="str">
        <f ca="1">IFERROR(IF($D404="","",VLOOKUP($D404,'Currency Pairs'!$A$3:$B$1000,2,FALSE)),"")</f>
        <v/>
      </c>
      <c r="F404" s="44"/>
      <c r="G404" s="43"/>
      <c r="H404" s="43"/>
      <c r="I404" s="43"/>
      <c r="J404" s="45" t="str">
        <f t="shared" si="14"/>
        <v/>
      </c>
      <c r="K404" s="78"/>
      <c r="L404" s="43"/>
      <c r="M404" s="46"/>
      <c r="N404" s="47" t="str">
        <f>IF(OR($G404="",$L404=""),"",ROUND(IF($F404="Long",(L404-G404),(G404-L404)) * POWER(10, VLOOKUP($D404,'Currency Pairs'!$A:$C,3,FALSE)),0))</f>
        <v/>
      </c>
      <c r="O404" s="94" t="str">
        <f>IF($P404="","",(($P404+$Q404+$R404)/LOOKUP(2,1/($V$3:$V403&lt;&gt;""),$V$3:$V403)))</f>
        <v/>
      </c>
      <c r="P404" s="48"/>
      <c r="Q404" s="48"/>
      <c r="R404" s="48"/>
      <c r="S404" s="33" t="str">
        <f t="shared" si="15"/>
        <v/>
      </c>
      <c r="T404" s="65"/>
      <c r="U404" s="65"/>
      <c r="V404" s="32" t="str">
        <f>IF($P404="","",$P404+$Q404+LOOKUP(2,1/($V$3:$V403&lt;&gt;""),$V$3:$V403))</f>
        <v/>
      </c>
      <c r="W404" s="33"/>
      <c r="X404" s="33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  <c r="IP404" s="34"/>
      <c r="IQ404" s="34"/>
      <c r="IR404" s="34"/>
      <c r="IS404" s="34"/>
      <c r="IT404" s="34"/>
      <c r="IU404" s="34"/>
      <c r="IV404" s="34"/>
      <c r="IW404" s="34"/>
      <c r="IX404" s="34"/>
    </row>
    <row r="405" spans="1:258" x14ac:dyDescent="0.25">
      <c r="A405" s="35">
        <f>LOOKUP(2,1/($A$3:$A404&lt;&gt;""),$A$3:$A404)+1</f>
        <v>398</v>
      </c>
      <c r="B405" s="36"/>
      <c r="C405" s="50"/>
      <c r="D405" s="37" t="str">
        <f ca="1">IFERROR(IF($E405="","",VLOOKUP($E405,'Currency Pairs'!$B$3:$D$1000,3,FALSE)),"")</f>
        <v/>
      </c>
      <c r="E405" s="49" t="str">
        <f ca="1">IFERROR(IF($D405="","",VLOOKUP($D405,'Currency Pairs'!$A$3:$B$1000,2,FALSE)),"")</f>
        <v/>
      </c>
      <c r="F405" s="50"/>
      <c r="G405" s="49"/>
      <c r="H405" s="49"/>
      <c r="I405" s="49"/>
      <c r="J405" s="51" t="str">
        <f t="shared" si="14"/>
        <v/>
      </c>
      <c r="K405" s="79"/>
      <c r="L405" s="49"/>
      <c r="M405" s="52"/>
      <c r="N405" s="53" t="str">
        <f>IF(OR($G405="",$L405=""),"",ROUND(IF($F405="Long",(L405-G405),(G405-L405)) * POWER(10, VLOOKUP($D405,'Currency Pairs'!$A:$C,3,FALSE)),0))</f>
        <v/>
      </c>
      <c r="O405" s="99" t="str">
        <f>IF($P405="","",(($P405+$Q405+$R405)/LOOKUP(2,1/($V$3:$V404&lt;&gt;""),$V$3:$V404)))</f>
        <v/>
      </c>
      <c r="P405" s="54"/>
      <c r="Q405" s="54"/>
      <c r="R405" s="54"/>
      <c r="S405" s="42" t="str">
        <f t="shared" si="15"/>
        <v/>
      </c>
      <c r="T405" s="66"/>
      <c r="U405" s="66"/>
      <c r="V405" s="41" t="str">
        <f>IF($P405="","",$P405+$Q405+LOOKUP(2,1/($V$3:$V404&lt;&gt;""),$V$3:$V404))</f>
        <v/>
      </c>
      <c r="W405" s="42"/>
      <c r="X405" s="42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</row>
    <row r="406" spans="1:258" x14ac:dyDescent="0.25">
      <c r="A406" s="26">
        <f>LOOKUP(2,1/($A$3:$A405&lt;&gt;""),$A$3:$A405)+1</f>
        <v>399</v>
      </c>
      <c r="B406" s="27"/>
      <c r="C406" s="44"/>
      <c r="D406" s="28" t="str">
        <f ca="1">IFERROR(IF($E406="","",VLOOKUP($E406,'Currency Pairs'!$B$3:$D$1000,3,FALSE)),"")</f>
        <v/>
      </c>
      <c r="E406" s="43" t="str">
        <f ca="1">IFERROR(IF($D406="","",VLOOKUP($D406,'Currency Pairs'!$A$3:$B$1000,2,FALSE)),"")</f>
        <v/>
      </c>
      <c r="F406" s="44"/>
      <c r="G406" s="43"/>
      <c r="H406" s="43"/>
      <c r="I406" s="43"/>
      <c r="J406" s="45" t="str">
        <f t="shared" si="14"/>
        <v/>
      </c>
      <c r="K406" s="78"/>
      <c r="L406" s="43"/>
      <c r="M406" s="46"/>
      <c r="N406" s="47" t="str">
        <f>IF(OR($G406="",$L406=""),"",ROUND(IF($F406="Long",(L406-G406),(G406-L406)) * POWER(10, VLOOKUP($D406,'Currency Pairs'!$A:$C,3,FALSE)),0))</f>
        <v/>
      </c>
      <c r="O406" s="94" t="str">
        <f>IF($P406="","",(($P406+$Q406+$R406)/LOOKUP(2,1/($V$3:$V405&lt;&gt;""),$V$3:$V405)))</f>
        <v/>
      </c>
      <c r="P406" s="48"/>
      <c r="Q406" s="48"/>
      <c r="R406" s="48"/>
      <c r="S406" s="33" t="str">
        <f t="shared" si="15"/>
        <v/>
      </c>
      <c r="T406" s="65"/>
      <c r="U406" s="65"/>
      <c r="V406" s="32" t="str">
        <f>IF($P406="","",$P406+$Q406+LOOKUP(2,1/($V$3:$V405&lt;&gt;""),$V$3:$V405))</f>
        <v/>
      </c>
      <c r="W406" s="33"/>
      <c r="X406" s="33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  <c r="IQ406" s="34"/>
      <c r="IR406" s="34"/>
      <c r="IS406" s="34"/>
      <c r="IT406" s="34"/>
      <c r="IU406" s="34"/>
      <c r="IV406" s="34"/>
      <c r="IW406" s="34"/>
      <c r="IX406" s="34"/>
    </row>
    <row r="407" spans="1:258" x14ac:dyDescent="0.25">
      <c r="A407" s="35">
        <f>LOOKUP(2,1/($A$3:$A406&lt;&gt;""),$A$3:$A406)+1</f>
        <v>400</v>
      </c>
      <c r="B407" s="36"/>
      <c r="C407" s="50"/>
      <c r="D407" s="37" t="str">
        <f ca="1">IFERROR(IF($E407="","",VLOOKUP($E407,'Currency Pairs'!$B$3:$D$1000,3,FALSE)),"")</f>
        <v/>
      </c>
      <c r="E407" s="49" t="str">
        <f ca="1">IFERROR(IF($D407="","",VLOOKUP($D407,'Currency Pairs'!$A$3:$B$1000,2,FALSE)),"")</f>
        <v/>
      </c>
      <c r="F407" s="50"/>
      <c r="G407" s="49"/>
      <c r="H407" s="49"/>
      <c r="I407" s="49"/>
      <c r="J407" s="51" t="str">
        <f t="shared" si="14"/>
        <v/>
      </c>
      <c r="K407" s="79"/>
      <c r="L407" s="49"/>
      <c r="M407" s="52"/>
      <c r="N407" s="53" t="str">
        <f>IF(OR($G407="",$L407=""),"",ROUND(IF($F407="Long",(L407-G407),(G407-L407)) * POWER(10, VLOOKUP($D407,'Currency Pairs'!$A:$C,3,FALSE)),0))</f>
        <v/>
      </c>
      <c r="O407" s="99" t="str">
        <f>IF($P407="","",(($P407+$Q407+$R407)/LOOKUP(2,1/($V$3:$V406&lt;&gt;""),$V$3:$V406)))</f>
        <v/>
      </c>
      <c r="P407" s="54"/>
      <c r="Q407" s="54"/>
      <c r="R407" s="54"/>
      <c r="S407" s="42" t="str">
        <f t="shared" si="15"/>
        <v/>
      </c>
      <c r="T407" s="66"/>
      <c r="U407" s="66"/>
      <c r="V407" s="41" t="str">
        <f>IF($P407="","",$P407+$Q407+LOOKUP(2,1/($V$3:$V406&lt;&gt;""),$V$3:$V406))</f>
        <v/>
      </c>
      <c r="W407" s="42"/>
      <c r="X407" s="42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</row>
    <row r="408" spans="1:258" x14ac:dyDescent="0.25">
      <c r="A408" s="26">
        <f>LOOKUP(2,1/($A$3:$A407&lt;&gt;""),$A$3:$A407)+1</f>
        <v>401</v>
      </c>
      <c r="B408" s="27"/>
      <c r="C408" s="44"/>
      <c r="D408" s="28" t="str">
        <f ca="1">IFERROR(IF($E408="","",VLOOKUP($E408,'Currency Pairs'!$B$3:$D$1000,3,FALSE)),"")</f>
        <v/>
      </c>
      <c r="E408" s="43" t="str">
        <f ca="1">IFERROR(IF($D408="","",VLOOKUP($D408,'Currency Pairs'!$A$3:$B$1000,2,FALSE)),"")</f>
        <v/>
      </c>
      <c r="F408" s="44"/>
      <c r="G408" s="43"/>
      <c r="H408" s="43"/>
      <c r="I408" s="43"/>
      <c r="J408" s="45" t="str">
        <f t="shared" si="14"/>
        <v/>
      </c>
      <c r="K408" s="78"/>
      <c r="L408" s="43"/>
      <c r="M408" s="46"/>
      <c r="N408" s="47" t="str">
        <f>IF(OR($G408="",$L408=""),"",ROUND(IF($F408="Long",(L408-G408),(G408-L408)) * POWER(10, VLOOKUP($D408,'Currency Pairs'!$A:$C,3,FALSE)),0))</f>
        <v/>
      </c>
      <c r="O408" s="94" t="str">
        <f>IF($P408="","",(($P408+$Q408+$R408)/LOOKUP(2,1/($V$3:$V407&lt;&gt;""),$V$3:$V407)))</f>
        <v/>
      </c>
      <c r="P408" s="48"/>
      <c r="Q408" s="48"/>
      <c r="R408" s="48"/>
      <c r="S408" s="33" t="str">
        <f t="shared" si="15"/>
        <v/>
      </c>
      <c r="T408" s="65"/>
      <c r="U408" s="65"/>
      <c r="V408" s="32" t="str">
        <f>IF($P408="","",$P408+$Q408+LOOKUP(2,1/($V$3:$V407&lt;&gt;""),$V$3:$V407))</f>
        <v/>
      </c>
      <c r="W408" s="33"/>
      <c r="X408" s="33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  <c r="IQ408" s="34"/>
      <c r="IR408" s="34"/>
      <c r="IS408" s="34"/>
      <c r="IT408" s="34"/>
      <c r="IU408" s="34"/>
      <c r="IV408" s="34"/>
      <c r="IW408" s="34"/>
      <c r="IX408" s="34"/>
    </row>
    <row r="409" spans="1:258" x14ac:dyDescent="0.25">
      <c r="A409" s="35">
        <f>LOOKUP(2,1/($A$3:$A408&lt;&gt;""),$A$3:$A408)+1</f>
        <v>402</v>
      </c>
      <c r="B409" s="36"/>
      <c r="C409" s="50"/>
      <c r="D409" s="37" t="str">
        <f ca="1">IFERROR(IF($E409="","",VLOOKUP($E409,'Currency Pairs'!$B$3:$D$1000,3,FALSE)),"")</f>
        <v/>
      </c>
      <c r="E409" s="49" t="str">
        <f ca="1">IFERROR(IF($D409="","",VLOOKUP($D409,'Currency Pairs'!$A$3:$B$1000,2,FALSE)),"")</f>
        <v/>
      </c>
      <c r="F409" s="50"/>
      <c r="G409" s="49"/>
      <c r="H409" s="49"/>
      <c r="I409" s="49"/>
      <c r="J409" s="51" t="str">
        <f t="shared" si="14"/>
        <v/>
      </c>
      <c r="K409" s="79"/>
      <c r="L409" s="49"/>
      <c r="M409" s="52"/>
      <c r="N409" s="53" t="str">
        <f>IF(OR($G409="",$L409=""),"",ROUND(IF($F409="Long",(L409-G409),(G409-L409)) * POWER(10, VLOOKUP($D409,'Currency Pairs'!$A:$C,3,FALSE)),0))</f>
        <v/>
      </c>
      <c r="O409" s="99" t="str">
        <f>IF($P409="","",(($P409+$Q409+$R409)/LOOKUP(2,1/($V$3:$V408&lt;&gt;""),$V$3:$V408)))</f>
        <v/>
      </c>
      <c r="P409" s="54"/>
      <c r="Q409" s="54"/>
      <c r="R409" s="54"/>
      <c r="S409" s="42" t="str">
        <f t="shared" si="15"/>
        <v/>
      </c>
      <c r="T409" s="66"/>
      <c r="U409" s="66"/>
      <c r="V409" s="41" t="str">
        <f>IF($P409="","",$P409+$Q409+LOOKUP(2,1/($V$3:$V408&lt;&gt;""),$V$3:$V408))</f>
        <v/>
      </c>
      <c r="W409" s="42"/>
      <c r="X409" s="42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</row>
    <row r="410" spans="1:258" x14ac:dyDescent="0.25">
      <c r="A410" s="26">
        <f>LOOKUP(2,1/($A$3:$A409&lt;&gt;""),$A$3:$A409)+1</f>
        <v>403</v>
      </c>
      <c r="B410" s="27"/>
      <c r="C410" s="44"/>
      <c r="D410" s="28" t="str">
        <f ca="1">IFERROR(IF($E410="","",VLOOKUP($E410,'Currency Pairs'!$B$3:$D$1000,3,FALSE)),"")</f>
        <v/>
      </c>
      <c r="E410" s="43" t="str">
        <f ca="1">IFERROR(IF($D410="","",VLOOKUP($D410,'Currency Pairs'!$A$3:$B$1000,2,FALSE)),"")</f>
        <v/>
      </c>
      <c r="F410" s="44"/>
      <c r="G410" s="43"/>
      <c r="H410" s="43"/>
      <c r="I410" s="43"/>
      <c r="J410" s="45" t="str">
        <f t="shared" si="14"/>
        <v/>
      </c>
      <c r="K410" s="78"/>
      <c r="L410" s="43"/>
      <c r="M410" s="46"/>
      <c r="N410" s="47" t="str">
        <f>IF(OR($G410="",$L410=""),"",ROUND(IF($F410="Long",(L410-G410),(G410-L410)) * POWER(10, VLOOKUP($D410,'Currency Pairs'!$A:$C,3,FALSE)),0))</f>
        <v/>
      </c>
      <c r="O410" s="94" t="str">
        <f>IF($P410="","",(($P410+$Q410+$R410)/LOOKUP(2,1/($V$3:$V409&lt;&gt;""),$V$3:$V409)))</f>
        <v/>
      </c>
      <c r="P410" s="48"/>
      <c r="Q410" s="48"/>
      <c r="R410" s="48"/>
      <c r="S410" s="33" t="str">
        <f t="shared" si="15"/>
        <v/>
      </c>
      <c r="T410" s="65"/>
      <c r="U410" s="65"/>
      <c r="V410" s="32" t="str">
        <f>IF($P410="","",$P410+$Q410+LOOKUP(2,1/($V$3:$V409&lt;&gt;""),$V$3:$V409))</f>
        <v/>
      </c>
      <c r="W410" s="33"/>
      <c r="X410" s="33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  <c r="IQ410" s="34"/>
      <c r="IR410" s="34"/>
      <c r="IS410" s="34"/>
      <c r="IT410" s="34"/>
      <c r="IU410" s="34"/>
      <c r="IV410" s="34"/>
      <c r="IW410" s="34"/>
      <c r="IX410" s="34"/>
    </row>
    <row r="411" spans="1:258" x14ac:dyDescent="0.25">
      <c r="A411" s="35">
        <f>LOOKUP(2,1/($A$3:$A410&lt;&gt;""),$A$3:$A410)+1</f>
        <v>404</v>
      </c>
      <c r="B411" s="36"/>
      <c r="C411" s="50"/>
      <c r="D411" s="37" t="str">
        <f ca="1">IFERROR(IF($E411="","",VLOOKUP($E411,'Currency Pairs'!$B$3:$D$1000,3,FALSE)),"")</f>
        <v/>
      </c>
      <c r="E411" s="49" t="str">
        <f ca="1">IFERROR(IF($D411="","",VLOOKUP($D411,'Currency Pairs'!$A$3:$B$1000,2,FALSE)),"")</f>
        <v/>
      </c>
      <c r="F411" s="50"/>
      <c r="G411" s="49"/>
      <c r="H411" s="49"/>
      <c r="I411" s="49"/>
      <c r="J411" s="51" t="str">
        <f t="shared" si="14"/>
        <v/>
      </c>
      <c r="K411" s="79"/>
      <c r="L411" s="49"/>
      <c r="M411" s="52"/>
      <c r="N411" s="53" t="str">
        <f>IF(OR($G411="",$L411=""),"",ROUND(IF($F411="Long",(L411-G411),(G411-L411)) * POWER(10, VLOOKUP($D411,'Currency Pairs'!$A:$C,3,FALSE)),0))</f>
        <v/>
      </c>
      <c r="O411" s="99" t="str">
        <f>IF($P411="","",(($P411+$Q411+$R411)/LOOKUP(2,1/($V$3:$V410&lt;&gt;""),$V$3:$V410)))</f>
        <v/>
      </c>
      <c r="P411" s="54"/>
      <c r="Q411" s="54"/>
      <c r="R411" s="54"/>
      <c r="S411" s="42" t="str">
        <f t="shared" si="15"/>
        <v/>
      </c>
      <c r="T411" s="66"/>
      <c r="U411" s="66"/>
      <c r="V411" s="41" t="str">
        <f>IF($P411="","",$P411+$Q411+LOOKUP(2,1/($V$3:$V410&lt;&gt;""),$V$3:$V410))</f>
        <v/>
      </c>
      <c r="W411" s="42"/>
      <c r="X411" s="42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</row>
    <row r="412" spans="1:258" x14ac:dyDescent="0.25">
      <c r="A412" s="26">
        <f>LOOKUP(2,1/($A$3:$A411&lt;&gt;""),$A$3:$A411)+1</f>
        <v>405</v>
      </c>
      <c r="B412" s="27"/>
      <c r="C412" s="44"/>
      <c r="D412" s="28" t="str">
        <f ca="1">IFERROR(IF($E412="","",VLOOKUP($E412,'Currency Pairs'!$B$3:$D$1000,3,FALSE)),"")</f>
        <v/>
      </c>
      <c r="E412" s="43" t="str">
        <f ca="1">IFERROR(IF($D412="","",VLOOKUP($D412,'Currency Pairs'!$A$3:$B$1000,2,FALSE)),"")</f>
        <v/>
      </c>
      <c r="F412" s="44"/>
      <c r="G412" s="43"/>
      <c r="H412" s="43"/>
      <c r="I412" s="43"/>
      <c r="J412" s="45" t="str">
        <f t="shared" si="14"/>
        <v/>
      </c>
      <c r="K412" s="78"/>
      <c r="L412" s="43"/>
      <c r="M412" s="46"/>
      <c r="N412" s="47" t="str">
        <f>IF(OR($G412="",$L412=""),"",ROUND(IF($F412="Long",(L412-G412),(G412-L412)) * POWER(10, VLOOKUP($D412,'Currency Pairs'!$A:$C,3,FALSE)),0))</f>
        <v/>
      </c>
      <c r="O412" s="94" t="str">
        <f>IF($P412="","",(($P412+$Q412+$R412)/LOOKUP(2,1/($V$3:$V411&lt;&gt;""),$V$3:$V411)))</f>
        <v/>
      </c>
      <c r="P412" s="48"/>
      <c r="Q412" s="48"/>
      <c r="R412" s="48"/>
      <c r="S412" s="33" t="str">
        <f t="shared" si="15"/>
        <v/>
      </c>
      <c r="T412" s="65"/>
      <c r="U412" s="65"/>
      <c r="V412" s="32" t="str">
        <f>IF($P412="","",$P412+$Q412+LOOKUP(2,1/($V$3:$V411&lt;&gt;""),$V$3:$V411))</f>
        <v/>
      </c>
      <c r="W412" s="33"/>
      <c r="X412" s="33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  <c r="IQ412" s="34"/>
      <c r="IR412" s="34"/>
      <c r="IS412" s="34"/>
      <c r="IT412" s="34"/>
      <c r="IU412" s="34"/>
      <c r="IV412" s="34"/>
      <c r="IW412" s="34"/>
      <c r="IX412" s="34"/>
    </row>
    <row r="413" spans="1:258" x14ac:dyDescent="0.25">
      <c r="A413" s="35">
        <f>LOOKUP(2,1/($A$3:$A412&lt;&gt;""),$A$3:$A412)+1</f>
        <v>406</v>
      </c>
      <c r="B413" s="36"/>
      <c r="C413" s="50"/>
      <c r="D413" s="37" t="str">
        <f ca="1">IFERROR(IF($E413="","",VLOOKUP($E413,'Currency Pairs'!$B$3:$D$1000,3,FALSE)),"")</f>
        <v/>
      </c>
      <c r="E413" s="49" t="str">
        <f ca="1">IFERROR(IF($D413="","",VLOOKUP($D413,'Currency Pairs'!$A$3:$B$1000,2,FALSE)),"")</f>
        <v/>
      </c>
      <c r="F413" s="50"/>
      <c r="G413" s="49"/>
      <c r="H413" s="49"/>
      <c r="I413" s="49"/>
      <c r="J413" s="51" t="str">
        <f t="shared" si="14"/>
        <v/>
      </c>
      <c r="K413" s="79"/>
      <c r="L413" s="49"/>
      <c r="M413" s="52"/>
      <c r="N413" s="53" t="str">
        <f>IF(OR($G413="",$L413=""),"",ROUND(IF($F413="Long",(L413-G413),(G413-L413)) * POWER(10, VLOOKUP($D413,'Currency Pairs'!$A:$C,3,FALSE)),0))</f>
        <v/>
      </c>
      <c r="O413" s="99" t="str">
        <f>IF($P413="","",(($P413+$Q413+$R413)/LOOKUP(2,1/($V$3:$V412&lt;&gt;""),$V$3:$V412)))</f>
        <v/>
      </c>
      <c r="P413" s="54"/>
      <c r="Q413" s="54"/>
      <c r="R413" s="54"/>
      <c r="S413" s="42" t="str">
        <f t="shared" si="15"/>
        <v/>
      </c>
      <c r="T413" s="66"/>
      <c r="U413" s="66"/>
      <c r="V413" s="41" t="str">
        <f>IF($P413="","",$P413+$Q413+LOOKUP(2,1/($V$3:$V412&lt;&gt;""),$V$3:$V412))</f>
        <v/>
      </c>
      <c r="W413" s="42"/>
      <c r="X413" s="42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</row>
    <row r="414" spans="1:258" x14ac:dyDescent="0.25">
      <c r="A414" s="26">
        <f>LOOKUP(2,1/($A$3:$A413&lt;&gt;""),$A$3:$A413)+1</f>
        <v>407</v>
      </c>
      <c r="B414" s="27"/>
      <c r="C414" s="44"/>
      <c r="D414" s="28" t="str">
        <f ca="1">IFERROR(IF($E414="","",VLOOKUP($E414,'Currency Pairs'!$B$3:$D$1000,3,FALSE)),"")</f>
        <v/>
      </c>
      <c r="E414" s="43" t="str">
        <f ca="1">IFERROR(IF($D414="","",VLOOKUP($D414,'Currency Pairs'!$A$3:$B$1000,2,FALSE)),"")</f>
        <v/>
      </c>
      <c r="F414" s="44"/>
      <c r="G414" s="43"/>
      <c r="H414" s="43"/>
      <c r="I414" s="43"/>
      <c r="J414" s="45" t="str">
        <f t="shared" si="14"/>
        <v/>
      </c>
      <c r="K414" s="78"/>
      <c r="L414" s="43"/>
      <c r="M414" s="46"/>
      <c r="N414" s="47" t="str">
        <f>IF(OR($G414="",$L414=""),"",ROUND(IF($F414="Long",(L414-G414),(G414-L414)) * POWER(10, VLOOKUP($D414,'Currency Pairs'!$A:$C,3,FALSE)),0))</f>
        <v/>
      </c>
      <c r="O414" s="94" t="str">
        <f>IF($P414="","",(($P414+$Q414+$R414)/LOOKUP(2,1/($V$3:$V413&lt;&gt;""),$V$3:$V413)))</f>
        <v/>
      </c>
      <c r="P414" s="48"/>
      <c r="Q414" s="48"/>
      <c r="R414" s="48"/>
      <c r="S414" s="33" t="str">
        <f t="shared" si="15"/>
        <v/>
      </c>
      <c r="T414" s="65"/>
      <c r="U414" s="65"/>
      <c r="V414" s="32" t="str">
        <f>IF($P414="","",$P414+$Q414+LOOKUP(2,1/($V$3:$V413&lt;&gt;""),$V$3:$V413))</f>
        <v/>
      </c>
      <c r="W414" s="33"/>
      <c r="X414" s="33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  <c r="IP414" s="34"/>
      <c r="IQ414" s="34"/>
      <c r="IR414" s="34"/>
      <c r="IS414" s="34"/>
      <c r="IT414" s="34"/>
      <c r="IU414" s="34"/>
      <c r="IV414" s="34"/>
      <c r="IW414" s="34"/>
      <c r="IX414" s="34"/>
    </row>
    <row r="415" spans="1:258" x14ac:dyDescent="0.25">
      <c r="A415" s="35">
        <f>LOOKUP(2,1/($A$3:$A414&lt;&gt;""),$A$3:$A414)+1</f>
        <v>408</v>
      </c>
      <c r="B415" s="36"/>
      <c r="C415" s="50"/>
      <c r="D415" s="37" t="str">
        <f ca="1">IFERROR(IF($E415="","",VLOOKUP($E415,'Currency Pairs'!$B$3:$D$1000,3,FALSE)),"")</f>
        <v/>
      </c>
      <c r="E415" s="49" t="str">
        <f ca="1">IFERROR(IF($D415="","",VLOOKUP($D415,'Currency Pairs'!$A$3:$B$1000,2,FALSE)),"")</f>
        <v/>
      </c>
      <c r="F415" s="50"/>
      <c r="G415" s="49"/>
      <c r="H415" s="49"/>
      <c r="I415" s="49"/>
      <c r="J415" s="51" t="str">
        <f t="shared" si="14"/>
        <v/>
      </c>
      <c r="K415" s="79"/>
      <c r="L415" s="49"/>
      <c r="M415" s="52"/>
      <c r="N415" s="53" t="str">
        <f>IF(OR($G415="",$L415=""),"",ROUND(IF($F415="Long",(L415-G415),(G415-L415)) * POWER(10, VLOOKUP($D415,'Currency Pairs'!$A:$C,3,FALSE)),0))</f>
        <v/>
      </c>
      <c r="O415" s="99" t="str">
        <f>IF($P415="","",(($P415+$Q415+$R415)/LOOKUP(2,1/($V$3:$V414&lt;&gt;""),$V$3:$V414)))</f>
        <v/>
      </c>
      <c r="P415" s="54"/>
      <c r="Q415" s="54"/>
      <c r="R415" s="54"/>
      <c r="S415" s="42" t="str">
        <f t="shared" si="15"/>
        <v/>
      </c>
      <c r="T415" s="66"/>
      <c r="U415" s="66"/>
      <c r="V415" s="41" t="str">
        <f>IF($P415="","",$P415+$Q415+LOOKUP(2,1/($V$3:$V414&lt;&gt;""),$V$3:$V414))</f>
        <v/>
      </c>
      <c r="W415" s="42"/>
      <c r="X415" s="42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</row>
    <row r="416" spans="1:258" x14ac:dyDescent="0.25">
      <c r="A416" s="26">
        <f>LOOKUP(2,1/($A$3:$A415&lt;&gt;""),$A$3:$A415)+1</f>
        <v>409</v>
      </c>
      <c r="B416" s="27"/>
      <c r="C416" s="44"/>
      <c r="D416" s="28" t="str">
        <f ca="1">IFERROR(IF($E416="","",VLOOKUP($E416,'Currency Pairs'!$B$3:$D$1000,3,FALSE)),"")</f>
        <v/>
      </c>
      <c r="E416" s="43" t="str">
        <f ca="1">IFERROR(IF($D416="","",VLOOKUP($D416,'Currency Pairs'!$A$3:$B$1000,2,FALSE)),"")</f>
        <v/>
      </c>
      <c r="F416" s="44"/>
      <c r="G416" s="43"/>
      <c r="H416" s="43"/>
      <c r="I416" s="43"/>
      <c r="J416" s="45" t="str">
        <f t="shared" si="14"/>
        <v/>
      </c>
      <c r="K416" s="78"/>
      <c r="L416" s="43"/>
      <c r="M416" s="46"/>
      <c r="N416" s="47" t="str">
        <f>IF(OR($G416="",$L416=""),"",ROUND(IF($F416="Long",(L416-G416),(G416-L416)) * POWER(10, VLOOKUP($D416,'Currency Pairs'!$A:$C,3,FALSE)),0))</f>
        <v/>
      </c>
      <c r="O416" s="94" t="str">
        <f>IF($P416="","",(($P416+$Q416+$R416)/LOOKUP(2,1/($V$3:$V415&lt;&gt;""),$V$3:$V415)))</f>
        <v/>
      </c>
      <c r="P416" s="48"/>
      <c r="Q416" s="48"/>
      <c r="R416" s="48"/>
      <c r="S416" s="33" t="str">
        <f t="shared" si="15"/>
        <v/>
      </c>
      <c r="T416" s="65"/>
      <c r="U416" s="65"/>
      <c r="V416" s="32" t="str">
        <f>IF($P416="","",$P416+$Q416+LOOKUP(2,1/($V$3:$V415&lt;&gt;""),$V$3:$V415))</f>
        <v/>
      </c>
      <c r="W416" s="33"/>
      <c r="X416" s="33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  <c r="IQ416" s="34"/>
      <c r="IR416" s="34"/>
      <c r="IS416" s="34"/>
      <c r="IT416" s="34"/>
      <c r="IU416" s="34"/>
      <c r="IV416" s="34"/>
      <c r="IW416" s="34"/>
      <c r="IX416" s="34"/>
    </row>
    <row r="417" spans="1:258" x14ac:dyDescent="0.25">
      <c r="A417" s="35">
        <f>LOOKUP(2,1/($A$3:$A416&lt;&gt;""),$A$3:$A416)+1</f>
        <v>410</v>
      </c>
      <c r="B417" s="36"/>
      <c r="C417" s="50"/>
      <c r="D417" s="37" t="str">
        <f ca="1">IFERROR(IF($E417="","",VLOOKUP($E417,'Currency Pairs'!$B$3:$D$1000,3,FALSE)),"")</f>
        <v/>
      </c>
      <c r="E417" s="49" t="str">
        <f ca="1">IFERROR(IF($D417="","",VLOOKUP($D417,'Currency Pairs'!$A$3:$B$1000,2,FALSE)),"")</f>
        <v/>
      </c>
      <c r="F417" s="50"/>
      <c r="G417" s="49"/>
      <c r="H417" s="49"/>
      <c r="I417" s="49"/>
      <c r="J417" s="51" t="str">
        <f t="shared" si="14"/>
        <v/>
      </c>
      <c r="K417" s="79"/>
      <c r="L417" s="49"/>
      <c r="M417" s="52"/>
      <c r="N417" s="53" t="str">
        <f>IF(OR($G417="",$L417=""),"",ROUND(IF($F417="Long",(L417-G417),(G417-L417)) * POWER(10, VLOOKUP($D417,'Currency Pairs'!$A:$C,3,FALSE)),0))</f>
        <v/>
      </c>
      <c r="O417" s="99" t="str">
        <f>IF($P417="","",(($P417+$Q417+$R417)/LOOKUP(2,1/($V$3:$V416&lt;&gt;""),$V$3:$V416)))</f>
        <v/>
      </c>
      <c r="P417" s="54"/>
      <c r="Q417" s="54"/>
      <c r="R417" s="54"/>
      <c r="S417" s="42" t="str">
        <f t="shared" si="15"/>
        <v/>
      </c>
      <c r="T417" s="66"/>
      <c r="U417" s="66"/>
      <c r="V417" s="41" t="str">
        <f>IF($P417="","",$P417+$Q417+LOOKUP(2,1/($V$3:$V416&lt;&gt;""),$V$3:$V416))</f>
        <v/>
      </c>
      <c r="W417" s="42"/>
      <c r="X417" s="42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</row>
    <row r="418" spans="1:258" x14ac:dyDescent="0.25">
      <c r="A418" s="26">
        <f>LOOKUP(2,1/($A$3:$A417&lt;&gt;""),$A$3:$A417)+1</f>
        <v>411</v>
      </c>
      <c r="B418" s="27"/>
      <c r="C418" s="44"/>
      <c r="D418" s="28" t="str">
        <f ca="1">IFERROR(IF($E418="","",VLOOKUP($E418,'Currency Pairs'!$B$3:$D$1000,3,FALSE)),"")</f>
        <v/>
      </c>
      <c r="E418" s="43" t="str">
        <f ca="1">IFERROR(IF($D418="","",VLOOKUP($D418,'Currency Pairs'!$A$3:$B$1000,2,FALSE)),"")</f>
        <v/>
      </c>
      <c r="F418" s="44"/>
      <c r="G418" s="43"/>
      <c r="H418" s="43"/>
      <c r="I418" s="43"/>
      <c r="J418" s="45" t="str">
        <f t="shared" si="14"/>
        <v/>
      </c>
      <c r="K418" s="78"/>
      <c r="L418" s="43"/>
      <c r="M418" s="46"/>
      <c r="N418" s="47" t="str">
        <f>IF(OR($G418="",$L418=""),"",ROUND(IF($F418="Long",(L418-G418),(G418-L418)) * POWER(10, VLOOKUP($D418,'Currency Pairs'!$A:$C,3,FALSE)),0))</f>
        <v/>
      </c>
      <c r="O418" s="94" t="str">
        <f>IF($P418="","",(($P418+$Q418+$R418)/LOOKUP(2,1/($V$3:$V417&lt;&gt;""),$V$3:$V417)))</f>
        <v/>
      </c>
      <c r="P418" s="48"/>
      <c r="Q418" s="48"/>
      <c r="R418" s="48"/>
      <c r="S418" s="33" t="str">
        <f t="shared" si="15"/>
        <v/>
      </c>
      <c r="T418" s="65"/>
      <c r="U418" s="65"/>
      <c r="V418" s="32" t="str">
        <f>IF($P418="","",$P418+$Q418+LOOKUP(2,1/($V$3:$V417&lt;&gt;""),$V$3:$V417))</f>
        <v/>
      </c>
      <c r="W418" s="33"/>
      <c r="X418" s="33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  <c r="IP418" s="34"/>
      <c r="IQ418" s="34"/>
      <c r="IR418" s="34"/>
      <c r="IS418" s="34"/>
      <c r="IT418" s="34"/>
      <c r="IU418" s="34"/>
      <c r="IV418" s="34"/>
      <c r="IW418" s="34"/>
      <c r="IX418" s="34"/>
    </row>
    <row r="419" spans="1:258" x14ac:dyDescent="0.25">
      <c r="A419" s="35">
        <f>LOOKUP(2,1/($A$3:$A418&lt;&gt;""),$A$3:$A418)+1</f>
        <v>412</v>
      </c>
      <c r="B419" s="36"/>
      <c r="C419" s="50"/>
      <c r="D419" s="37" t="str">
        <f ca="1">IFERROR(IF($E419="","",VLOOKUP($E419,'Currency Pairs'!$B$3:$D$1000,3,FALSE)),"")</f>
        <v/>
      </c>
      <c r="E419" s="49" t="str">
        <f ca="1">IFERROR(IF($D419="","",VLOOKUP($D419,'Currency Pairs'!$A$3:$B$1000,2,FALSE)),"")</f>
        <v/>
      </c>
      <c r="F419" s="50"/>
      <c r="G419" s="49"/>
      <c r="H419" s="49"/>
      <c r="I419" s="49"/>
      <c r="J419" s="51" t="str">
        <f t="shared" si="14"/>
        <v/>
      </c>
      <c r="K419" s="79"/>
      <c r="L419" s="49"/>
      <c r="M419" s="52"/>
      <c r="N419" s="53" t="str">
        <f>IF(OR($G419="",$L419=""),"",ROUND(IF($F419="Long",(L419-G419),(G419-L419)) * POWER(10, VLOOKUP($D419,'Currency Pairs'!$A:$C,3,FALSE)),0))</f>
        <v/>
      </c>
      <c r="O419" s="99" t="str">
        <f>IF($P419="","",(($P419+$Q419+$R419)/LOOKUP(2,1/($V$3:$V418&lt;&gt;""),$V$3:$V418)))</f>
        <v/>
      </c>
      <c r="P419" s="54"/>
      <c r="Q419" s="54"/>
      <c r="R419" s="54"/>
      <c r="S419" s="42" t="str">
        <f t="shared" si="15"/>
        <v/>
      </c>
      <c r="T419" s="66"/>
      <c r="U419" s="66"/>
      <c r="V419" s="41" t="str">
        <f>IF($P419="","",$P419+$Q419+LOOKUP(2,1/($V$3:$V418&lt;&gt;""),$V$3:$V418))</f>
        <v/>
      </c>
      <c r="W419" s="42"/>
      <c r="X419" s="42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</row>
    <row r="420" spans="1:258" x14ac:dyDescent="0.25">
      <c r="A420" s="26">
        <f>LOOKUP(2,1/($A$3:$A419&lt;&gt;""),$A$3:$A419)+1</f>
        <v>413</v>
      </c>
      <c r="B420" s="27"/>
      <c r="C420" s="44"/>
      <c r="D420" s="28" t="str">
        <f ca="1">IFERROR(IF($E420="","",VLOOKUP($E420,'Currency Pairs'!$B$3:$D$1000,3,FALSE)),"")</f>
        <v/>
      </c>
      <c r="E420" s="43" t="str">
        <f ca="1">IFERROR(IF($D420="","",VLOOKUP($D420,'Currency Pairs'!$A$3:$B$1000,2,FALSE)),"")</f>
        <v/>
      </c>
      <c r="F420" s="44"/>
      <c r="G420" s="43"/>
      <c r="H420" s="43"/>
      <c r="I420" s="43"/>
      <c r="J420" s="45" t="str">
        <f t="shared" si="14"/>
        <v/>
      </c>
      <c r="K420" s="78"/>
      <c r="L420" s="43"/>
      <c r="M420" s="46"/>
      <c r="N420" s="47" t="str">
        <f>IF(OR($G420="",$L420=""),"",ROUND(IF($F420="Long",(L420-G420),(G420-L420)) * POWER(10, VLOOKUP($D420,'Currency Pairs'!$A:$C,3,FALSE)),0))</f>
        <v/>
      </c>
      <c r="O420" s="94" t="str">
        <f>IF($P420="","",(($P420+$Q420+$R420)/LOOKUP(2,1/($V$3:$V419&lt;&gt;""),$V$3:$V419)))</f>
        <v/>
      </c>
      <c r="P420" s="48"/>
      <c r="Q420" s="48"/>
      <c r="R420" s="48"/>
      <c r="S420" s="33" t="str">
        <f t="shared" si="15"/>
        <v/>
      </c>
      <c r="T420" s="65"/>
      <c r="U420" s="65"/>
      <c r="V420" s="32" t="str">
        <f>IF($P420="","",$P420+$Q420+LOOKUP(2,1/($V$3:$V419&lt;&gt;""),$V$3:$V419))</f>
        <v/>
      </c>
      <c r="W420" s="33"/>
      <c r="X420" s="33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  <c r="IQ420" s="34"/>
      <c r="IR420" s="34"/>
      <c r="IS420" s="34"/>
      <c r="IT420" s="34"/>
      <c r="IU420" s="34"/>
      <c r="IV420" s="34"/>
      <c r="IW420" s="34"/>
      <c r="IX420" s="34"/>
    </row>
    <row r="421" spans="1:258" x14ac:dyDescent="0.25">
      <c r="A421" s="35">
        <f>LOOKUP(2,1/($A$3:$A420&lt;&gt;""),$A$3:$A420)+1</f>
        <v>414</v>
      </c>
      <c r="B421" s="36"/>
      <c r="C421" s="50"/>
      <c r="D421" s="37" t="str">
        <f ca="1">IFERROR(IF($E421="","",VLOOKUP($E421,'Currency Pairs'!$B$3:$D$1000,3,FALSE)),"")</f>
        <v/>
      </c>
      <c r="E421" s="49" t="str">
        <f ca="1">IFERROR(IF($D421="","",VLOOKUP($D421,'Currency Pairs'!$A$3:$B$1000,2,FALSE)),"")</f>
        <v/>
      </c>
      <c r="F421" s="50"/>
      <c r="G421" s="49"/>
      <c r="H421" s="49"/>
      <c r="I421" s="49"/>
      <c r="J421" s="51" t="str">
        <f t="shared" si="14"/>
        <v/>
      </c>
      <c r="K421" s="79"/>
      <c r="L421" s="49"/>
      <c r="M421" s="52"/>
      <c r="N421" s="53" t="str">
        <f>IF(OR($G421="",$L421=""),"",ROUND(IF($F421="Long",(L421-G421),(G421-L421)) * POWER(10, VLOOKUP($D421,'Currency Pairs'!$A:$C,3,FALSE)),0))</f>
        <v/>
      </c>
      <c r="O421" s="99" t="str">
        <f>IF($P421="","",(($P421+$Q421+$R421)/LOOKUP(2,1/($V$3:$V420&lt;&gt;""),$V$3:$V420)))</f>
        <v/>
      </c>
      <c r="P421" s="54"/>
      <c r="Q421" s="54"/>
      <c r="R421" s="54"/>
      <c r="S421" s="42" t="str">
        <f t="shared" si="15"/>
        <v/>
      </c>
      <c r="T421" s="66"/>
      <c r="U421" s="66"/>
      <c r="V421" s="41" t="str">
        <f>IF($P421="","",$P421+$Q421+LOOKUP(2,1/($V$3:$V420&lt;&gt;""),$V$3:$V420))</f>
        <v/>
      </c>
      <c r="W421" s="42"/>
      <c r="X421" s="42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</row>
    <row r="422" spans="1:258" x14ac:dyDescent="0.25">
      <c r="A422" s="26">
        <f>LOOKUP(2,1/($A$3:$A421&lt;&gt;""),$A$3:$A421)+1</f>
        <v>415</v>
      </c>
      <c r="B422" s="27"/>
      <c r="C422" s="44"/>
      <c r="D422" s="28" t="str">
        <f ca="1">IFERROR(IF($E422="","",VLOOKUP($E422,'Currency Pairs'!$B$3:$D$1000,3,FALSE)),"")</f>
        <v/>
      </c>
      <c r="E422" s="43" t="str">
        <f ca="1">IFERROR(IF($D422="","",VLOOKUP($D422,'Currency Pairs'!$A$3:$B$1000,2,FALSE)),"")</f>
        <v/>
      </c>
      <c r="F422" s="44"/>
      <c r="G422" s="43"/>
      <c r="H422" s="43"/>
      <c r="I422" s="43"/>
      <c r="J422" s="45" t="str">
        <f t="shared" si="14"/>
        <v/>
      </c>
      <c r="K422" s="78"/>
      <c r="L422" s="43"/>
      <c r="M422" s="46"/>
      <c r="N422" s="47" t="str">
        <f>IF(OR($G422="",$L422=""),"",ROUND(IF($F422="Long",(L422-G422),(G422-L422)) * POWER(10, VLOOKUP($D422,'Currency Pairs'!$A:$C,3,FALSE)),0))</f>
        <v/>
      </c>
      <c r="O422" s="94" t="str">
        <f>IF($P422="","",(($P422+$Q422+$R422)/LOOKUP(2,1/($V$3:$V421&lt;&gt;""),$V$3:$V421)))</f>
        <v/>
      </c>
      <c r="P422" s="48"/>
      <c r="Q422" s="48"/>
      <c r="R422" s="48"/>
      <c r="S422" s="33" t="str">
        <f t="shared" si="15"/>
        <v/>
      </c>
      <c r="T422" s="65"/>
      <c r="U422" s="65"/>
      <c r="V422" s="32" t="str">
        <f>IF($P422="","",$P422+$Q422+LOOKUP(2,1/($V$3:$V421&lt;&gt;""),$V$3:$V421))</f>
        <v/>
      </c>
      <c r="W422" s="33"/>
      <c r="X422" s="33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  <c r="IP422" s="34"/>
      <c r="IQ422" s="34"/>
      <c r="IR422" s="34"/>
      <c r="IS422" s="34"/>
      <c r="IT422" s="34"/>
      <c r="IU422" s="34"/>
      <c r="IV422" s="34"/>
      <c r="IW422" s="34"/>
      <c r="IX422" s="34"/>
    </row>
    <row r="423" spans="1:258" x14ac:dyDescent="0.25">
      <c r="A423" s="35">
        <f>LOOKUP(2,1/($A$3:$A422&lt;&gt;""),$A$3:$A422)+1</f>
        <v>416</v>
      </c>
      <c r="B423" s="36"/>
      <c r="C423" s="50"/>
      <c r="D423" s="37" t="str">
        <f ca="1">IFERROR(IF($E423="","",VLOOKUP($E423,'Currency Pairs'!$B$3:$D$1000,3,FALSE)),"")</f>
        <v/>
      </c>
      <c r="E423" s="49" t="str">
        <f ca="1">IFERROR(IF($D423="","",VLOOKUP($D423,'Currency Pairs'!$A$3:$B$1000,2,FALSE)),"")</f>
        <v/>
      </c>
      <c r="F423" s="50"/>
      <c r="G423" s="49"/>
      <c r="H423" s="49"/>
      <c r="I423" s="49"/>
      <c r="J423" s="51" t="str">
        <f t="shared" si="14"/>
        <v/>
      </c>
      <c r="K423" s="79"/>
      <c r="L423" s="49"/>
      <c r="M423" s="52"/>
      <c r="N423" s="53" t="str">
        <f>IF(OR($G423="",$L423=""),"",ROUND(IF($F423="Long",(L423-G423),(G423-L423)) * POWER(10, VLOOKUP($D423,'Currency Pairs'!$A:$C,3,FALSE)),0))</f>
        <v/>
      </c>
      <c r="O423" s="99" t="str">
        <f>IF($P423="","",(($P423+$Q423+$R423)/LOOKUP(2,1/($V$3:$V422&lt;&gt;""),$V$3:$V422)))</f>
        <v/>
      </c>
      <c r="P423" s="54"/>
      <c r="Q423" s="54"/>
      <c r="R423" s="54"/>
      <c r="S423" s="42" t="str">
        <f t="shared" si="15"/>
        <v/>
      </c>
      <c r="T423" s="66"/>
      <c r="U423" s="66"/>
      <c r="V423" s="41" t="str">
        <f>IF($P423="","",$P423+$Q423+LOOKUP(2,1/($V$3:$V422&lt;&gt;""),$V$3:$V422))</f>
        <v/>
      </c>
      <c r="W423" s="42"/>
      <c r="X423" s="42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</row>
    <row r="424" spans="1:258" x14ac:dyDescent="0.25">
      <c r="A424" s="26">
        <f>LOOKUP(2,1/($A$3:$A423&lt;&gt;""),$A$3:$A423)+1</f>
        <v>417</v>
      </c>
      <c r="B424" s="27"/>
      <c r="C424" s="44"/>
      <c r="D424" s="28" t="str">
        <f ca="1">IFERROR(IF($E424="","",VLOOKUP($E424,'Currency Pairs'!$B$3:$D$1000,3,FALSE)),"")</f>
        <v/>
      </c>
      <c r="E424" s="43" t="str">
        <f ca="1">IFERROR(IF($D424="","",VLOOKUP($D424,'Currency Pairs'!$A$3:$B$1000,2,FALSE)),"")</f>
        <v/>
      </c>
      <c r="F424" s="44"/>
      <c r="G424" s="43"/>
      <c r="H424" s="43"/>
      <c r="I424" s="43"/>
      <c r="J424" s="45" t="str">
        <f t="shared" si="14"/>
        <v/>
      </c>
      <c r="K424" s="78"/>
      <c r="L424" s="43"/>
      <c r="M424" s="46"/>
      <c r="N424" s="47" t="str">
        <f>IF(OR($G424="",$L424=""),"",ROUND(IF($F424="Long",(L424-G424),(G424-L424)) * POWER(10, VLOOKUP($D424,'Currency Pairs'!$A:$C,3,FALSE)),0))</f>
        <v/>
      </c>
      <c r="O424" s="94" t="str">
        <f>IF($P424="","",(($P424+$Q424+$R424)/LOOKUP(2,1/($V$3:$V423&lt;&gt;""),$V$3:$V423)))</f>
        <v/>
      </c>
      <c r="P424" s="48"/>
      <c r="Q424" s="48"/>
      <c r="R424" s="48"/>
      <c r="S424" s="33" t="str">
        <f t="shared" si="15"/>
        <v/>
      </c>
      <c r="T424" s="65"/>
      <c r="U424" s="65"/>
      <c r="V424" s="32" t="str">
        <f>IF($P424="","",$P424+$Q424+LOOKUP(2,1/($V$3:$V423&lt;&gt;""),$V$3:$V423))</f>
        <v/>
      </c>
      <c r="W424" s="33"/>
      <c r="X424" s="33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  <c r="IQ424" s="34"/>
      <c r="IR424" s="34"/>
      <c r="IS424" s="34"/>
      <c r="IT424" s="34"/>
      <c r="IU424" s="34"/>
      <c r="IV424" s="34"/>
      <c r="IW424" s="34"/>
      <c r="IX424" s="34"/>
    </row>
    <row r="425" spans="1:258" x14ac:dyDescent="0.25">
      <c r="A425" s="35">
        <f>LOOKUP(2,1/($A$3:$A424&lt;&gt;""),$A$3:$A424)+1</f>
        <v>418</v>
      </c>
      <c r="B425" s="36"/>
      <c r="C425" s="50"/>
      <c r="D425" s="37" t="str">
        <f ca="1">IFERROR(IF($E425="","",VLOOKUP($E425,'Currency Pairs'!$B$3:$D$1000,3,FALSE)),"")</f>
        <v/>
      </c>
      <c r="E425" s="49" t="str">
        <f ca="1">IFERROR(IF($D425="","",VLOOKUP($D425,'Currency Pairs'!$A$3:$B$1000,2,FALSE)),"")</f>
        <v/>
      </c>
      <c r="F425" s="50"/>
      <c r="G425" s="49"/>
      <c r="H425" s="49"/>
      <c r="I425" s="49"/>
      <c r="J425" s="51" t="str">
        <f t="shared" si="14"/>
        <v/>
      </c>
      <c r="K425" s="79"/>
      <c r="L425" s="49"/>
      <c r="M425" s="52"/>
      <c r="N425" s="53" t="str">
        <f>IF(OR($G425="",$L425=""),"",ROUND(IF($F425="Long",(L425-G425),(G425-L425)) * POWER(10, VLOOKUP($D425,'Currency Pairs'!$A:$C,3,FALSE)),0))</f>
        <v/>
      </c>
      <c r="O425" s="99" t="str">
        <f>IF($P425="","",(($P425+$Q425+$R425)/LOOKUP(2,1/($V$3:$V424&lt;&gt;""),$V$3:$V424)))</f>
        <v/>
      </c>
      <c r="P425" s="54"/>
      <c r="Q425" s="54"/>
      <c r="R425" s="54"/>
      <c r="S425" s="42" t="str">
        <f t="shared" si="15"/>
        <v/>
      </c>
      <c r="T425" s="66"/>
      <c r="U425" s="66"/>
      <c r="V425" s="41" t="str">
        <f>IF($P425="","",$P425+$Q425+LOOKUP(2,1/($V$3:$V424&lt;&gt;""),$V$3:$V424))</f>
        <v/>
      </c>
      <c r="W425" s="42"/>
      <c r="X425" s="42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</row>
    <row r="426" spans="1:258" x14ac:dyDescent="0.25">
      <c r="A426" s="26">
        <f>LOOKUP(2,1/($A$3:$A425&lt;&gt;""),$A$3:$A425)+1</f>
        <v>419</v>
      </c>
      <c r="B426" s="27"/>
      <c r="C426" s="44"/>
      <c r="D426" s="28" t="str">
        <f ca="1">IFERROR(IF($E426="","",VLOOKUP($E426,'Currency Pairs'!$B$3:$D$1000,3,FALSE)),"")</f>
        <v/>
      </c>
      <c r="E426" s="43" t="str">
        <f ca="1">IFERROR(IF($D426="","",VLOOKUP($D426,'Currency Pairs'!$A$3:$B$1000,2,FALSE)),"")</f>
        <v/>
      </c>
      <c r="F426" s="44"/>
      <c r="G426" s="43"/>
      <c r="H426" s="43"/>
      <c r="I426" s="43"/>
      <c r="J426" s="45" t="str">
        <f t="shared" si="14"/>
        <v/>
      </c>
      <c r="K426" s="78"/>
      <c r="L426" s="43"/>
      <c r="M426" s="46"/>
      <c r="N426" s="47" t="str">
        <f>IF(OR($G426="",$L426=""),"",ROUND(IF($F426="Long",(L426-G426),(G426-L426)) * POWER(10, VLOOKUP($D426,'Currency Pairs'!$A:$C,3,FALSE)),0))</f>
        <v/>
      </c>
      <c r="O426" s="94" t="str">
        <f>IF($P426="","",(($P426+$Q426+$R426)/LOOKUP(2,1/($V$3:$V425&lt;&gt;""),$V$3:$V425)))</f>
        <v/>
      </c>
      <c r="P426" s="48"/>
      <c r="Q426" s="48"/>
      <c r="R426" s="48"/>
      <c r="S426" s="33" t="str">
        <f t="shared" si="15"/>
        <v/>
      </c>
      <c r="T426" s="65"/>
      <c r="U426" s="65"/>
      <c r="V426" s="32" t="str">
        <f>IF($P426="","",$P426+$Q426+LOOKUP(2,1/($V$3:$V425&lt;&gt;""),$V$3:$V425))</f>
        <v/>
      </c>
      <c r="W426" s="33"/>
      <c r="X426" s="33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  <c r="IQ426" s="34"/>
      <c r="IR426" s="34"/>
      <c r="IS426" s="34"/>
      <c r="IT426" s="34"/>
      <c r="IU426" s="34"/>
      <c r="IV426" s="34"/>
      <c r="IW426" s="34"/>
      <c r="IX426" s="34"/>
    </row>
    <row r="427" spans="1:258" x14ac:dyDescent="0.25">
      <c r="A427" s="35">
        <f>LOOKUP(2,1/($A$3:$A426&lt;&gt;""),$A$3:$A426)+1</f>
        <v>420</v>
      </c>
      <c r="B427" s="36"/>
      <c r="C427" s="50"/>
      <c r="D427" s="37" t="str">
        <f ca="1">IFERROR(IF($E427="","",VLOOKUP($E427,'Currency Pairs'!$B$3:$D$1000,3,FALSE)),"")</f>
        <v/>
      </c>
      <c r="E427" s="49" t="str">
        <f ca="1">IFERROR(IF($D427="","",VLOOKUP($D427,'Currency Pairs'!$A$3:$B$1000,2,FALSE)),"")</f>
        <v/>
      </c>
      <c r="F427" s="50"/>
      <c r="G427" s="49"/>
      <c r="H427" s="49"/>
      <c r="I427" s="49"/>
      <c r="J427" s="51" t="str">
        <f t="shared" si="14"/>
        <v/>
      </c>
      <c r="K427" s="79"/>
      <c r="L427" s="49"/>
      <c r="M427" s="52"/>
      <c r="N427" s="53" t="str">
        <f>IF(OR($G427="",$L427=""),"",ROUND(IF($F427="Long",(L427-G427),(G427-L427)) * POWER(10, VLOOKUP($D427,'Currency Pairs'!$A:$C,3,FALSE)),0))</f>
        <v/>
      </c>
      <c r="O427" s="99" t="str">
        <f>IF($P427="","",(($P427+$Q427+$R427)/LOOKUP(2,1/($V$3:$V426&lt;&gt;""),$V$3:$V426)))</f>
        <v/>
      </c>
      <c r="P427" s="54"/>
      <c r="Q427" s="54"/>
      <c r="R427" s="54"/>
      <c r="S427" s="42" t="str">
        <f t="shared" si="15"/>
        <v/>
      </c>
      <c r="T427" s="66"/>
      <c r="U427" s="66"/>
      <c r="V427" s="41" t="str">
        <f>IF($P427="","",$P427+$Q427+LOOKUP(2,1/($V$3:$V426&lt;&gt;""),$V$3:$V426))</f>
        <v/>
      </c>
      <c r="W427" s="42"/>
      <c r="X427" s="42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</row>
    <row r="428" spans="1:258" x14ac:dyDescent="0.25">
      <c r="A428" s="26">
        <f>LOOKUP(2,1/($A$3:$A427&lt;&gt;""),$A$3:$A427)+1</f>
        <v>421</v>
      </c>
      <c r="B428" s="27"/>
      <c r="C428" s="44"/>
      <c r="D428" s="28" t="str">
        <f ca="1">IFERROR(IF($E428="","",VLOOKUP($E428,'Currency Pairs'!$B$3:$D$1000,3,FALSE)),"")</f>
        <v/>
      </c>
      <c r="E428" s="43" t="str">
        <f ca="1">IFERROR(IF($D428="","",VLOOKUP($D428,'Currency Pairs'!$A$3:$B$1000,2,FALSE)),"")</f>
        <v/>
      </c>
      <c r="F428" s="44"/>
      <c r="G428" s="43"/>
      <c r="H428" s="43"/>
      <c r="I428" s="43"/>
      <c r="J428" s="45" t="str">
        <f t="shared" si="14"/>
        <v/>
      </c>
      <c r="K428" s="78"/>
      <c r="L428" s="43"/>
      <c r="M428" s="46"/>
      <c r="N428" s="47" t="str">
        <f>IF(OR($G428="",$L428=""),"",ROUND(IF($F428="Long",(L428-G428),(G428-L428)) * POWER(10, VLOOKUP($D428,'Currency Pairs'!$A:$C,3,FALSE)),0))</f>
        <v/>
      </c>
      <c r="O428" s="94" t="str">
        <f>IF($P428="","",(($P428+$Q428+$R428)/LOOKUP(2,1/($V$3:$V427&lt;&gt;""),$V$3:$V427)))</f>
        <v/>
      </c>
      <c r="P428" s="48"/>
      <c r="Q428" s="48"/>
      <c r="R428" s="48"/>
      <c r="S428" s="33" t="str">
        <f t="shared" si="15"/>
        <v/>
      </c>
      <c r="T428" s="65"/>
      <c r="U428" s="65"/>
      <c r="V428" s="32" t="str">
        <f>IF($P428="","",$P428+$Q428+LOOKUP(2,1/($V$3:$V427&lt;&gt;""),$V$3:$V427))</f>
        <v/>
      </c>
      <c r="W428" s="33"/>
      <c r="X428" s="33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  <c r="IP428" s="34"/>
      <c r="IQ428" s="34"/>
      <c r="IR428" s="34"/>
      <c r="IS428" s="34"/>
      <c r="IT428" s="34"/>
      <c r="IU428" s="34"/>
      <c r="IV428" s="34"/>
      <c r="IW428" s="34"/>
      <c r="IX428" s="34"/>
    </row>
    <row r="429" spans="1:258" x14ac:dyDescent="0.25">
      <c r="A429" s="35">
        <f>LOOKUP(2,1/($A$3:$A428&lt;&gt;""),$A$3:$A428)+1</f>
        <v>422</v>
      </c>
      <c r="B429" s="36"/>
      <c r="C429" s="50"/>
      <c r="D429" s="37" t="str">
        <f ca="1">IFERROR(IF($E429="","",VLOOKUP($E429,'Currency Pairs'!$B$3:$D$1000,3,FALSE)),"")</f>
        <v/>
      </c>
      <c r="E429" s="49" t="str">
        <f ca="1">IFERROR(IF($D429="","",VLOOKUP($D429,'Currency Pairs'!$A$3:$B$1000,2,FALSE)),"")</f>
        <v/>
      </c>
      <c r="F429" s="50"/>
      <c r="G429" s="49"/>
      <c r="H429" s="49"/>
      <c r="I429" s="49"/>
      <c r="J429" s="51" t="str">
        <f t="shared" si="14"/>
        <v/>
      </c>
      <c r="K429" s="79"/>
      <c r="L429" s="49"/>
      <c r="M429" s="52"/>
      <c r="N429" s="53" t="str">
        <f>IF(OR($G429="",$L429=""),"",ROUND(IF($F429="Long",(L429-G429),(G429-L429)) * POWER(10, VLOOKUP($D429,'Currency Pairs'!$A:$C,3,FALSE)),0))</f>
        <v/>
      </c>
      <c r="O429" s="99" t="str">
        <f>IF($P429="","",(($P429+$Q429+$R429)/LOOKUP(2,1/($V$3:$V428&lt;&gt;""),$V$3:$V428)))</f>
        <v/>
      </c>
      <c r="P429" s="54"/>
      <c r="Q429" s="54"/>
      <c r="R429" s="54"/>
      <c r="S429" s="42" t="str">
        <f t="shared" si="15"/>
        <v/>
      </c>
      <c r="T429" s="66"/>
      <c r="U429" s="66"/>
      <c r="V429" s="41" t="str">
        <f>IF($P429="","",$P429+$Q429+LOOKUP(2,1/($V$3:$V428&lt;&gt;""),$V$3:$V428))</f>
        <v/>
      </c>
      <c r="W429" s="42"/>
      <c r="X429" s="42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</row>
    <row r="430" spans="1:258" x14ac:dyDescent="0.25">
      <c r="A430" s="26">
        <f>LOOKUP(2,1/($A$3:$A429&lt;&gt;""),$A$3:$A429)+1</f>
        <v>423</v>
      </c>
      <c r="B430" s="27"/>
      <c r="C430" s="44"/>
      <c r="D430" s="28" t="str">
        <f ca="1">IFERROR(IF($E430="","",VLOOKUP($E430,'Currency Pairs'!$B$3:$D$1000,3,FALSE)),"")</f>
        <v/>
      </c>
      <c r="E430" s="43" t="str">
        <f ca="1">IFERROR(IF($D430="","",VLOOKUP($D430,'Currency Pairs'!$A$3:$B$1000,2,FALSE)),"")</f>
        <v/>
      </c>
      <c r="F430" s="44"/>
      <c r="G430" s="43"/>
      <c r="H430" s="43"/>
      <c r="I430" s="43"/>
      <c r="J430" s="45" t="str">
        <f t="shared" si="14"/>
        <v/>
      </c>
      <c r="K430" s="78"/>
      <c r="L430" s="43"/>
      <c r="M430" s="46"/>
      <c r="N430" s="47" t="str">
        <f>IF(OR($G430="",$L430=""),"",ROUND(IF($F430="Long",(L430-G430),(G430-L430)) * POWER(10, VLOOKUP($D430,'Currency Pairs'!$A:$C,3,FALSE)),0))</f>
        <v/>
      </c>
      <c r="O430" s="94" t="str">
        <f>IF($P430="","",(($P430+$Q430+$R430)/LOOKUP(2,1/($V$3:$V429&lt;&gt;""),$V$3:$V429)))</f>
        <v/>
      </c>
      <c r="P430" s="48"/>
      <c r="Q430" s="48"/>
      <c r="R430" s="48"/>
      <c r="S430" s="33" t="str">
        <f t="shared" si="15"/>
        <v/>
      </c>
      <c r="T430" s="65"/>
      <c r="U430" s="65"/>
      <c r="V430" s="32" t="str">
        <f>IF($P430="","",$P430+$Q430+LOOKUP(2,1/($V$3:$V429&lt;&gt;""),$V$3:$V429))</f>
        <v/>
      </c>
      <c r="W430" s="33"/>
      <c r="X430" s="33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  <c r="IP430" s="34"/>
      <c r="IQ430" s="34"/>
      <c r="IR430" s="34"/>
      <c r="IS430" s="34"/>
      <c r="IT430" s="34"/>
      <c r="IU430" s="34"/>
      <c r="IV430" s="34"/>
      <c r="IW430" s="34"/>
      <c r="IX430" s="34"/>
    </row>
    <row r="431" spans="1:258" x14ac:dyDescent="0.25">
      <c r="A431" s="35">
        <f>LOOKUP(2,1/($A$3:$A430&lt;&gt;""),$A$3:$A430)+1</f>
        <v>424</v>
      </c>
      <c r="B431" s="36"/>
      <c r="C431" s="50"/>
      <c r="D431" s="37" t="str">
        <f ca="1">IFERROR(IF($E431="","",VLOOKUP($E431,'Currency Pairs'!$B$3:$D$1000,3,FALSE)),"")</f>
        <v/>
      </c>
      <c r="E431" s="49" t="str">
        <f ca="1">IFERROR(IF($D431="","",VLOOKUP($D431,'Currency Pairs'!$A$3:$B$1000,2,FALSE)),"")</f>
        <v/>
      </c>
      <c r="F431" s="50"/>
      <c r="G431" s="49"/>
      <c r="H431" s="49"/>
      <c r="I431" s="49"/>
      <c r="J431" s="51" t="str">
        <f t="shared" si="14"/>
        <v/>
      </c>
      <c r="K431" s="79"/>
      <c r="L431" s="49"/>
      <c r="M431" s="52"/>
      <c r="N431" s="53" t="str">
        <f>IF(OR($G431="",$L431=""),"",ROUND(IF($F431="Long",(L431-G431),(G431-L431)) * POWER(10, VLOOKUP($D431,'Currency Pairs'!$A:$C,3,FALSE)),0))</f>
        <v/>
      </c>
      <c r="O431" s="99" t="str">
        <f>IF($P431="","",(($P431+$Q431+$R431)/LOOKUP(2,1/($V$3:$V430&lt;&gt;""),$V$3:$V430)))</f>
        <v/>
      </c>
      <c r="P431" s="54"/>
      <c r="Q431" s="54"/>
      <c r="R431" s="54"/>
      <c r="S431" s="42" t="str">
        <f t="shared" si="15"/>
        <v/>
      </c>
      <c r="T431" s="66"/>
      <c r="U431" s="66"/>
      <c r="V431" s="41" t="str">
        <f>IF($P431="","",$P431+$Q431+LOOKUP(2,1/($V$3:$V430&lt;&gt;""),$V$3:$V430))</f>
        <v/>
      </c>
      <c r="W431" s="42"/>
      <c r="X431" s="42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</row>
    <row r="432" spans="1:258" x14ac:dyDescent="0.25">
      <c r="A432" s="26">
        <f>LOOKUP(2,1/($A$3:$A431&lt;&gt;""),$A$3:$A431)+1</f>
        <v>425</v>
      </c>
      <c r="B432" s="27"/>
      <c r="C432" s="44"/>
      <c r="D432" s="28" t="str">
        <f ca="1">IFERROR(IF($E432="","",VLOOKUP($E432,'Currency Pairs'!$B$3:$D$1000,3,FALSE)),"")</f>
        <v/>
      </c>
      <c r="E432" s="43" t="str">
        <f ca="1">IFERROR(IF($D432="","",VLOOKUP($D432,'Currency Pairs'!$A$3:$B$1000,2,FALSE)),"")</f>
        <v/>
      </c>
      <c r="F432" s="44"/>
      <c r="G432" s="43"/>
      <c r="H432" s="43"/>
      <c r="I432" s="43"/>
      <c r="J432" s="45" t="str">
        <f t="shared" si="14"/>
        <v/>
      </c>
      <c r="K432" s="78"/>
      <c r="L432" s="43"/>
      <c r="M432" s="46"/>
      <c r="N432" s="47" t="str">
        <f>IF(OR($G432="",$L432=""),"",ROUND(IF($F432="Long",(L432-G432),(G432-L432)) * POWER(10, VLOOKUP($D432,'Currency Pairs'!$A:$C,3,FALSE)),0))</f>
        <v/>
      </c>
      <c r="O432" s="94" t="str">
        <f>IF($P432="","",(($P432+$Q432+$R432)/LOOKUP(2,1/($V$3:$V431&lt;&gt;""),$V$3:$V431)))</f>
        <v/>
      </c>
      <c r="P432" s="48"/>
      <c r="Q432" s="48"/>
      <c r="R432" s="48"/>
      <c r="S432" s="33" t="str">
        <f t="shared" si="15"/>
        <v/>
      </c>
      <c r="T432" s="65"/>
      <c r="U432" s="65"/>
      <c r="V432" s="32" t="str">
        <f>IF($P432="","",$P432+$Q432+LOOKUP(2,1/($V$3:$V431&lt;&gt;""),$V$3:$V431))</f>
        <v/>
      </c>
      <c r="W432" s="33"/>
      <c r="X432" s="33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  <c r="IQ432" s="34"/>
      <c r="IR432" s="34"/>
      <c r="IS432" s="34"/>
      <c r="IT432" s="34"/>
      <c r="IU432" s="34"/>
      <c r="IV432" s="34"/>
      <c r="IW432" s="34"/>
      <c r="IX432" s="34"/>
    </row>
    <row r="433" spans="1:258" x14ac:dyDescent="0.25">
      <c r="A433" s="35">
        <f>LOOKUP(2,1/($A$3:$A432&lt;&gt;""),$A$3:$A432)+1</f>
        <v>426</v>
      </c>
      <c r="B433" s="36"/>
      <c r="C433" s="50"/>
      <c r="D433" s="37" t="str">
        <f ca="1">IFERROR(IF($E433="","",VLOOKUP($E433,'Currency Pairs'!$B$3:$D$1000,3,FALSE)),"")</f>
        <v/>
      </c>
      <c r="E433" s="49" t="str">
        <f ca="1">IFERROR(IF($D433="","",VLOOKUP($D433,'Currency Pairs'!$A$3:$B$1000,2,FALSE)),"")</f>
        <v/>
      </c>
      <c r="F433" s="50"/>
      <c r="G433" s="49"/>
      <c r="H433" s="49"/>
      <c r="I433" s="49"/>
      <c r="J433" s="51" t="str">
        <f t="shared" si="14"/>
        <v/>
      </c>
      <c r="K433" s="79"/>
      <c r="L433" s="49"/>
      <c r="M433" s="52"/>
      <c r="N433" s="53" t="str">
        <f>IF(OR($G433="",$L433=""),"",ROUND(IF($F433="Long",(L433-G433),(G433-L433)) * POWER(10, VLOOKUP($D433,'Currency Pairs'!$A:$C,3,FALSE)),0))</f>
        <v/>
      </c>
      <c r="O433" s="99" t="str">
        <f>IF($P433="","",(($P433+$Q433+$R433)/LOOKUP(2,1/($V$3:$V432&lt;&gt;""),$V$3:$V432)))</f>
        <v/>
      </c>
      <c r="P433" s="54"/>
      <c r="Q433" s="54"/>
      <c r="R433" s="54"/>
      <c r="S433" s="42" t="str">
        <f t="shared" si="15"/>
        <v/>
      </c>
      <c r="T433" s="66"/>
      <c r="U433" s="66"/>
      <c r="V433" s="41" t="str">
        <f>IF($P433="","",$P433+$Q433+LOOKUP(2,1/($V$3:$V432&lt;&gt;""),$V$3:$V432))</f>
        <v/>
      </c>
      <c r="W433" s="42"/>
      <c r="X433" s="42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</row>
    <row r="434" spans="1:258" x14ac:dyDescent="0.25">
      <c r="A434" s="26">
        <f>LOOKUP(2,1/($A$3:$A433&lt;&gt;""),$A$3:$A433)+1</f>
        <v>427</v>
      </c>
      <c r="B434" s="27"/>
      <c r="C434" s="44"/>
      <c r="D434" s="28" t="str">
        <f ca="1">IFERROR(IF($E434="","",VLOOKUP($E434,'Currency Pairs'!$B$3:$D$1000,3,FALSE)),"")</f>
        <v/>
      </c>
      <c r="E434" s="43" t="str">
        <f ca="1">IFERROR(IF($D434="","",VLOOKUP($D434,'Currency Pairs'!$A$3:$B$1000,2,FALSE)),"")</f>
        <v/>
      </c>
      <c r="F434" s="44"/>
      <c r="G434" s="43"/>
      <c r="H434" s="43"/>
      <c r="I434" s="43"/>
      <c r="J434" s="45" t="str">
        <f t="shared" si="14"/>
        <v/>
      </c>
      <c r="K434" s="78"/>
      <c r="L434" s="43"/>
      <c r="M434" s="46"/>
      <c r="N434" s="47" t="str">
        <f>IF(OR($G434="",$L434=""),"",ROUND(IF($F434="Long",(L434-G434),(G434-L434)) * POWER(10, VLOOKUP($D434,'Currency Pairs'!$A:$C,3,FALSE)),0))</f>
        <v/>
      </c>
      <c r="O434" s="94" t="str">
        <f>IF($P434="","",(($P434+$Q434+$R434)/LOOKUP(2,1/($V$3:$V433&lt;&gt;""),$V$3:$V433)))</f>
        <v/>
      </c>
      <c r="P434" s="48"/>
      <c r="Q434" s="48"/>
      <c r="R434" s="48"/>
      <c r="S434" s="33" t="str">
        <f t="shared" si="15"/>
        <v/>
      </c>
      <c r="T434" s="65"/>
      <c r="U434" s="65"/>
      <c r="V434" s="32" t="str">
        <f>IF($P434="","",$P434+$Q434+LOOKUP(2,1/($V$3:$V433&lt;&gt;""),$V$3:$V433))</f>
        <v/>
      </c>
      <c r="W434" s="33"/>
      <c r="X434" s="33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  <c r="IQ434" s="34"/>
      <c r="IR434" s="34"/>
      <c r="IS434" s="34"/>
      <c r="IT434" s="34"/>
      <c r="IU434" s="34"/>
      <c r="IV434" s="34"/>
      <c r="IW434" s="34"/>
      <c r="IX434" s="34"/>
    </row>
    <row r="435" spans="1:258" x14ac:dyDescent="0.25">
      <c r="A435" s="35">
        <f>LOOKUP(2,1/($A$3:$A434&lt;&gt;""),$A$3:$A434)+1</f>
        <v>428</v>
      </c>
      <c r="B435" s="36"/>
      <c r="C435" s="50"/>
      <c r="D435" s="37" t="str">
        <f ca="1">IFERROR(IF($E435="","",VLOOKUP($E435,'Currency Pairs'!$B$3:$D$1000,3,FALSE)),"")</f>
        <v/>
      </c>
      <c r="E435" s="49" t="str">
        <f ca="1">IFERROR(IF($D435="","",VLOOKUP($D435,'Currency Pairs'!$A$3:$B$1000,2,FALSE)),"")</f>
        <v/>
      </c>
      <c r="F435" s="50"/>
      <c r="G435" s="49"/>
      <c r="H435" s="49"/>
      <c r="I435" s="49"/>
      <c r="J435" s="51" t="str">
        <f t="shared" si="14"/>
        <v/>
      </c>
      <c r="K435" s="79"/>
      <c r="L435" s="49"/>
      <c r="M435" s="52"/>
      <c r="N435" s="53" t="str">
        <f>IF(OR($G435="",$L435=""),"",ROUND(IF($F435="Long",(L435-G435),(G435-L435)) * POWER(10, VLOOKUP($D435,'Currency Pairs'!$A:$C,3,FALSE)),0))</f>
        <v/>
      </c>
      <c r="O435" s="99" t="str">
        <f>IF($P435="","",(($P435+$Q435+$R435)/LOOKUP(2,1/($V$3:$V434&lt;&gt;""),$V$3:$V434)))</f>
        <v/>
      </c>
      <c r="P435" s="54"/>
      <c r="Q435" s="54"/>
      <c r="R435" s="54"/>
      <c r="S435" s="42" t="str">
        <f t="shared" si="15"/>
        <v/>
      </c>
      <c r="T435" s="66"/>
      <c r="U435" s="66"/>
      <c r="V435" s="41" t="str">
        <f>IF($P435="","",$P435+$Q435+LOOKUP(2,1/($V$3:$V434&lt;&gt;""),$V$3:$V434))</f>
        <v/>
      </c>
      <c r="W435" s="42"/>
      <c r="X435" s="42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</row>
    <row r="436" spans="1:258" x14ac:dyDescent="0.25">
      <c r="A436" s="26">
        <f>LOOKUP(2,1/($A$3:$A435&lt;&gt;""),$A$3:$A435)+1</f>
        <v>429</v>
      </c>
      <c r="B436" s="27"/>
      <c r="C436" s="44"/>
      <c r="D436" s="28" t="str">
        <f ca="1">IFERROR(IF($E436="","",VLOOKUP($E436,'Currency Pairs'!$B$3:$D$1000,3,FALSE)),"")</f>
        <v/>
      </c>
      <c r="E436" s="43" t="str">
        <f ca="1">IFERROR(IF($D436="","",VLOOKUP($D436,'Currency Pairs'!$A$3:$B$1000,2,FALSE)),"")</f>
        <v/>
      </c>
      <c r="F436" s="44"/>
      <c r="G436" s="43"/>
      <c r="H436" s="43"/>
      <c r="I436" s="43"/>
      <c r="J436" s="45" t="str">
        <f t="shared" si="14"/>
        <v/>
      </c>
      <c r="K436" s="78"/>
      <c r="L436" s="43"/>
      <c r="M436" s="46"/>
      <c r="N436" s="47" t="str">
        <f>IF(OR($G436="",$L436=""),"",ROUND(IF($F436="Long",(L436-G436),(G436-L436)) * POWER(10, VLOOKUP($D436,'Currency Pairs'!$A:$C,3,FALSE)),0))</f>
        <v/>
      </c>
      <c r="O436" s="94" t="str">
        <f>IF($P436="","",(($P436+$Q436+$R436)/LOOKUP(2,1/($V$3:$V435&lt;&gt;""),$V$3:$V435)))</f>
        <v/>
      </c>
      <c r="P436" s="48"/>
      <c r="Q436" s="48"/>
      <c r="R436" s="48"/>
      <c r="S436" s="33" t="str">
        <f t="shared" si="15"/>
        <v/>
      </c>
      <c r="T436" s="65"/>
      <c r="U436" s="65"/>
      <c r="V436" s="32" t="str">
        <f>IF($P436="","",$P436+$Q436+LOOKUP(2,1/($V$3:$V435&lt;&gt;""),$V$3:$V435))</f>
        <v/>
      </c>
      <c r="W436" s="33"/>
      <c r="X436" s="33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  <c r="IQ436" s="34"/>
      <c r="IR436" s="34"/>
      <c r="IS436" s="34"/>
      <c r="IT436" s="34"/>
      <c r="IU436" s="34"/>
      <c r="IV436" s="34"/>
      <c r="IW436" s="34"/>
      <c r="IX436" s="34"/>
    </row>
    <row r="437" spans="1:258" x14ac:dyDescent="0.25">
      <c r="A437" s="35">
        <f>LOOKUP(2,1/($A$3:$A436&lt;&gt;""),$A$3:$A436)+1</f>
        <v>430</v>
      </c>
      <c r="B437" s="36"/>
      <c r="C437" s="50"/>
      <c r="D437" s="37" t="str">
        <f ca="1">IFERROR(IF($E437="","",VLOOKUP($E437,'Currency Pairs'!$B$3:$D$1000,3,FALSE)),"")</f>
        <v/>
      </c>
      <c r="E437" s="49" t="str">
        <f ca="1">IFERROR(IF($D437="","",VLOOKUP($D437,'Currency Pairs'!$A$3:$B$1000,2,FALSE)),"")</f>
        <v/>
      </c>
      <c r="F437" s="50"/>
      <c r="G437" s="49"/>
      <c r="H437" s="49"/>
      <c r="I437" s="49"/>
      <c r="J437" s="51" t="str">
        <f t="shared" si="14"/>
        <v/>
      </c>
      <c r="K437" s="79"/>
      <c r="L437" s="49"/>
      <c r="M437" s="52"/>
      <c r="N437" s="53" t="str">
        <f>IF(OR($G437="",$L437=""),"",ROUND(IF($F437="Long",(L437-G437),(G437-L437)) * POWER(10, VLOOKUP($D437,'Currency Pairs'!$A:$C,3,FALSE)),0))</f>
        <v/>
      </c>
      <c r="O437" s="99" t="str">
        <f>IF($P437="","",(($P437+$Q437+$R437)/LOOKUP(2,1/($V$3:$V436&lt;&gt;""),$V$3:$V436)))</f>
        <v/>
      </c>
      <c r="P437" s="54"/>
      <c r="Q437" s="54"/>
      <c r="R437" s="54"/>
      <c r="S437" s="42" t="str">
        <f t="shared" si="15"/>
        <v/>
      </c>
      <c r="T437" s="66"/>
      <c r="U437" s="66"/>
      <c r="V437" s="41" t="str">
        <f>IF($P437="","",$P437+$Q437+LOOKUP(2,1/($V$3:$V436&lt;&gt;""),$V$3:$V436))</f>
        <v/>
      </c>
      <c r="W437" s="42"/>
      <c r="X437" s="42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</row>
    <row r="438" spans="1:258" x14ac:dyDescent="0.25">
      <c r="A438" s="26">
        <f>LOOKUP(2,1/($A$3:$A437&lt;&gt;""),$A$3:$A437)+1</f>
        <v>431</v>
      </c>
      <c r="B438" s="27"/>
      <c r="C438" s="44"/>
      <c r="D438" s="28" t="str">
        <f ca="1">IFERROR(IF($E438="","",VLOOKUP($E438,'Currency Pairs'!$B$3:$D$1000,3,FALSE)),"")</f>
        <v/>
      </c>
      <c r="E438" s="43" t="str">
        <f ca="1">IFERROR(IF($D438="","",VLOOKUP($D438,'Currency Pairs'!$A$3:$B$1000,2,FALSE)),"")</f>
        <v/>
      </c>
      <c r="F438" s="44"/>
      <c r="G438" s="43"/>
      <c r="H438" s="43"/>
      <c r="I438" s="43"/>
      <c r="J438" s="45" t="str">
        <f t="shared" si="14"/>
        <v/>
      </c>
      <c r="K438" s="78"/>
      <c r="L438" s="43"/>
      <c r="M438" s="46"/>
      <c r="N438" s="47" t="str">
        <f>IF(OR($G438="",$L438=""),"",ROUND(IF($F438="Long",(L438-G438),(G438-L438)) * POWER(10, VLOOKUP($D438,'Currency Pairs'!$A:$C,3,FALSE)),0))</f>
        <v/>
      </c>
      <c r="O438" s="94" t="str">
        <f>IF($P438="","",(($P438+$Q438+$R438)/LOOKUP(2,1/($V$3:$V437&lt;&gt;""),$V$3:$V437)))</f>
        <v/>
      </c>
      <c r="P438" s="48"/>
      <c r="Q438" s="48"/>
      <c r="R438" s="48"/>
      <c r="S438" s="33" t="str">
        <f t="shared" si="15"/>
        <v/>
      </c>
      <c r="T438" s="65"/>
      <c r="U438" s="65"/>
      <c r="V438" s="32" t="str">
        <f>IF($P438="","",$P438+$Q438+LOOKUP(2,1/($V$3:$V437&lt;&gt;""),$V$3:$V437))</f>
        <v/>
      </c>
      <c r="W438" s="33"/>
      <c r="X438" s="33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  <c r="IP438" s="34"/>
      <c r="IQ438" s="34"/>
      <c r="IR438" s="34"/>
      <c r="IS438" s="34"/>
      <c r="IT438" s="34"/>
      <c r="IU438" s="34"/>
      <c r="IV438" s="34"/>
      <c r="IW438" s="34"/>
      <c r="IX438" s="34"/>
    </row>
    <row r="439" spans="1:258" x14ac:dyDescent="0.25">
      <c r="A439" s="35">
        <f>LOOKUP(2,1/($A$3:$A438&lt;&gt;""),$A$3:$A438)+1</f>
        <v>432</v>
      </c>
      <c r="B439" s="36"/>
      <c r="C439" s="50"/>
      <c r="D439" s="37" t="str">
        <f ca="1">IFERROR(IF($E439="","",VLOOKUP($E439,'Currency Pairs'!$B$3:$D$1000,3,FALSE)),"")</f>
        <v/>
      </c>
      <c r="E439" s="49" t="str">
        <f ca="1">IFERROR(IF($D439="","",VLOOKUP($D439,'Currency Pairs'!$A$3:$B$1000,2,FALSE)),"")</f>
        <v/>
      </c>
      <c r="F439" s="50"/>
      <c r="G439" s="49"/>
      <c r="H439" s="49"/>
      <c r="I439" s="49"/>
      <c r="J439" s="51" t="str">
        <f t="shared" si="14"/>
        <v/>
      </c>
      <c r="K439" s="79"/>
      <c r="L439" s="49"/>
      <c r="M439" s="52"/>
      <c r="N439" s="53" t="str">
        <f>IF(OR($G439="",$L439=""),"",ROUND(IF($F439="Long",(L439-G439),(G439-L439)) * POWER(10, VLOOKUP($D439,'Currency Pairs'!$A:$C,3,FALSE)),0))</f>
        <v/>
      </c>
      <c r="O439" s="99" t="str">
        <f>IF($P439="","",(($P439+$Q439+$R439)/LOOKUP(2,1/($V$3:$V438&lt;&gt;""),$V$3:$V438)))</f>
        <v/>
      </c>
      <c r="P439" s="54"/>
      <c r="Q439" s="54"/>
      <c r="R439" s="54"/>
      <c r="S439" s="42" t="str">
        <f t="shared" si="15"/>
        <v/>
      </c>
      <c r="T439" s="66"/>
      <c r="U439" s="66"/>
      <c r="V439" s="41" t="str">
        <f>IF($P439="","",$P439+$Q439+LOOKUP(2,1/($V$3:$V438&lt;&gt;""),$V$3:$V438))</f>
        <v/>
      </c>
      <c r="W439" s="42"/>
      <c r="X439" s="42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</row>
    <row r="440" spans="1:258" x14ac:dyDescent="0.25">
      <c r="A440" s="26">
        <f>LOOKUP(2,1/($A$3:$A439&lt;&gt;""),$A$3:$A439)+1</f>
        <v>433</v>
      </c>
      <c r="B440" s="27"/>
      <c r="C440" s="44"/>
      <c r="D440" s="28" t="str">
        <f ca="1">IFERROR(IF($E440="","",VLOOKUP($E440,'Currency Pairs'!$B$3:$D$1000,3,FALSE)),"")</f>
        <v/>
      </c>
      <c r="E440" s="43" t="str">
        <f ca="1">IFERROR(IF($D440="","",VLOOKUP($D440,'Currency Pairs'!$A$3:$B$1000,2,FALSE)),"")</f>
        <v/>
      </c>
      <c r="F440" s="44"/>
      <c r="G440" s="43"/>
      <c r="H440" s="43"/>
      <c r="I440" s="43"/>
      <c r="J440" s="45" t="str">
        <f t="shared" si="14"/>
        <v/>
      </c>
      <c r="K440" s="78"/>
      <c r="L440" s="43"/>
      <c r="M440" s="46"/>
      <c r="N440" s="47" t="str">
        <f>IF(OR($G440="",$L440=""),"",ROUND(IF($F440="Long",(L440-G440),(G440-L440)) * POWER(10, VLOOKUP($D440,'Currency Pairs'!$A:$C,3,FALSE)),0))</f>
        <v/>
      </c>
      <c r="O440" s="94" t="str">
        <f>IF($P440="","",(($P440+$Q440+$R440)/LOOKUP(2,1/($V$3:$V439&lt;&gt;""),$V$3:$V439)))</f>
        <v/>
      </c>
      <c r="P440" s="48"/>
      <c r="Q440" s="48"/>
      <c r="R440" s="48"/>
      <c r="S440" s="33" t="str">
        <f t="shared" si="15"/>
        <v/>
      </c>
      <c r="T440" s="65"/>
      <c r="U440" s="65"/>
      <c r="V440" s="32" t="str">
        <f>IF($P440="","",$P440+$Q440+LOOKUP(2,1/($V$3:$V439&lt;&gt;""),$V$3:$V439))</f>
        <v/>
      </c>
      <c r="W440" s="33"/>
      <c r="X440" s="33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  <c r="IQ440" s="34"/>
      <c r="IR440" s="34"/>
      <c r="IS440" s="34"/>
      <c r="IT440" s="34"/>
      <c r="IU440" s="34"/>
      <c r="IV440" s="34"/>
      <c r="IW440" s="34"/>
      <c r="IX440" s="34"/>
    </row>
    <row r="441" spans="1:258" x14ac:dyDescent="0.25">
      <c r="A441" s="35">
        <f>LOOKUP(2,1/($A$3:$A440&lt;&gt;""),$A$3:$A440)+1</f>
        <v>434</v>
      </c>
      <c r="B441" s="36"/>
      <c r="C441" s="50"/>
      <c r="D441" s="37" t="str">
        <f ca="1">IFERROR(IF($E441="","",VLOOKUP($E441,'Currency Pairs'!$B$3:$D$1000,3,FALSE)),"")</f>
        <v/>
      </c>
      <c r="E441" s="49" t="str">
        <f ca="1">IFERROR(IF($D441="","",VLOOKUP($D441,'Currency Pairs'!$A$3:$B$1000,2,FALSE)),"")</f>
        <v/>
      </c>
      <c r="F441" s="50"/>
      <c r="G441" s="49"/>
      <c r="H441" s="49"/>
      <c r="I441" s="49"/>
      <c r="J441" s="51" t="str">
        <f t="shared" si="14"/>
        <v/>
      </c>
      <c r="K441" s="79"/>
      <c r="L441" s="49"/>
      <c r="M441" s="52"/>
      <c r="N441" s="53" t="str">
        <f>IF(OR($G441="",$L441=""),"",ROUND(IF($F441="Long",(L441-G441),(G441-L441)) * POWER(10, VLOOKUP($D441,'Currency Pairs'!$A:$C,3,FALSE)),0))</f>
        <v/>
      </c>
      <c r="O441" s="99" t="str">
        <f>IF($P441="","",(($P441+$Q441+$R441)/LOOKUP(2,1/($V$3:$V440&lt;&gt;""),$V$3:$V440)))</f>
        <v/>
      </c>
      <c r="P441" s="54"/>
      <c r="Q441" s="54"/>
      <c r="R441" s="54"/>
      <c r="S441" s="42" t="str">
        <f t="shared" si="15"/>
        <v/>
      </c>
      <c r="T441" s="66"/>
      <c r="U441" s="66"/>
      <c r="V441" s="41" t="str">
        <f>IF($P441="","",$P441+$Q441+LOOKUP(2,1/($V$3:$V440&lt;&gt;""),$V$3:$V440))</f>
        <v/>
      </c>
      <c r="W441" s="42"/>
      <c r="X441" s="42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</row>
    <row r="442" spans="1:258" x14ac:dyDescent="0.25">
      <c r="A442" s="26">
        <f>LOOKUP(2,1/($A$3:$A441&lt;&gt;""),$A$3:$A441)+1</f>
        <v>435</v>
      </c>
      <c r="B442" s="27"/>
      <c r="C442" s="44"/>
      <c r="D442" s="28" t="str">
        <f ca="1">IFERROR(IF($E442="","",VLOOKUP($E442,'Currency Pairs'!$B$3:$D$1000,3,FALSE)),"")</f>
        <v/>
      </c>
      <c r="E442" s="43" t="str">
        <f ca="1">IFERROR(IF($D442="","",VLOOKUP($D442,'Currency Pairs'!$A$3:$B$1000,2,FALSE)),"")</f>
        <v/>
      </c>
      <c r="F442" s="44"/>
      <c r="G442" s="43"/>
      <c r="H442" s="43"/>
      <c r="I442" s="43"/>
      <c r="J442" s="45" t="str">
        <f t="shared" si="14"/>
        <v/>
      </c>
      <c r="K442" s="78"/>
      <c r="L442" s="43"/>
      <c r="M442" s="46"/>
      <c r="N442" s="47" t="str">
        <f>IF(OR($G442="",$L442=""),"",ROUND(IF($F442="Long",(L442-G442),(G442-L442)) * POWER(10, VLOOKUP($D442,'Currency Pairs'!$A:$C,3,FALSE)),0))</f>
        <v/>
      </c>
      <c r="O442" s="94" t="str">
        <f>IF($P442="","",(($P442+$Q442+$R442)/LOOKUP(2,1/($V$3:$V441&lt;&gt;""),$V$3:$V441)))</f>
        <v/>
      </c>
      <c r="P442" s="48"/>
      <c r="Q442" s="48"/>
      <c r="R442" s="48"/>
      <c r="S442" s="33" t="str">
        <f t="shared" si="15"/>
        <v/>
      </c>
      <c r="T442" s="65"/>
      <c r="U442" s="65"/>
      <c r="V442" s="32" t="str">
        <f>IF($P442="","",$P442+$Q442+LOOKUP(2,1/($V$3:$V441&lt;&gt;""),$V$3:$V441))</f>
        <v/>
      </c>
      <c r="W442" s="33"/>
      <c r="X442" s="33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  <c r="IQ442" s="34"/>
      <c r="IR442" s="34"/>
      <c r="IS442" s="34"/>
      <c r="IT442" s="34"/>
      <c r="IU442" s="34"/>
      <c r="IV442" s="34"/>
      <c r="IW442" s="34"/>
      <c r="IX442" s="34"/>
    </row>
    <row r="443" spans="1:258" x14ac:dyDescent="0.25">
      <c r="A443" s="35">
        <f>LOOKUP(2,1/($A$3:$A442&lt;&gt;""),$A$3:$A442)+1</f>
        <v>436</v>
      </c>
      <c r="B443" s="36"/>
      <c r="C443" s="50"/>
      <c r="D443" s="37" t="str">
        <f ca="1">IFERROR(IF($E443="","",VLOOKUP($E443,'Currency Pairs'!$B$3:$D$1000,3,FALSE)),"")</f>
        <v/>
      </c>
      <c r="E443" s="49" t="str">
        <f ca="1">IFERROR(IF($D443="","",VLOOKUP($D443,'Currency Pairs'!$A$3:$B$1000,2,FALSE)),"")</f>
        <v/>
      </c>
      <c r="F443" s="50"/>
      <c r="G443" s="49"/>
      <c r="H443" s="49"/>
      <c r="I443" s="49"/>
      <c r="J443" s="51" t="str">
        <f t="shared" si="14"/>
        <v/>
      </c>
      <c r="K443" s="79"/>
      <c r="L443" s="49"/>
      <c r="M443" s="52"/>
      <c r="N443" s="53" t="str">
        <f>IF(OR($G443="",$L443=""),"",ROUND(IF($F443="Long",(L443-G443),(G443-L443)) * POWER(10, VLOOKUP($D443,'Currency Pairs'!$A:$C,3,FALSE)),0))</f>
        <v/>
      </c>
      <c r="O443" s="99" t="str">
        <f>IF($P443="","",(($P443+$Q443+$R443)/LOOKUP(2,1/($V$3:$V442&lt;&gt;""),$V$3:$V442)))</f>
        <v/>
      </c>
      <c r="P443" s="54"/>
      <c r="Q443" s="54"/>
      <c r="R443" s="54"/>
      <c r="S443" s="42" t="str">
        <f t="shared" si="15"/>
        <v/>
      </c>
      <c r="T443" s="66"/>
      <c r="U443" s="66"/>
      <c r="V443" s="41" t="str">
        <f>IF($P443="","",$P443+$Q443+LOOKUP(2,1/($V$3:$V442&lt;&gt;""),$V$3:$V442))</f>
        <v/>
      </c>
      <c r="W443" s="42"/>
      <c r="X443" s="42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</row>
    <row r="444" spans="1:258" x14ac:dyDescent="0.25">
      <c r="A444" s="26">
        <f>LOOKUP(2,1/($A$3:$A443&lt;&gt;""),$A$3:$A443)+1</f>
        <v>437</v>
      </c>
      <c r="B444" s="27"/>
      <c r="C444" s="44"/>
      <c r="D444" s="28" t="str">
        <f ca="1">IFERROR(IF($E444="","",VLOOKUP($E444,'Currency Pairs'!$B$3:$D$1000,3,FALSE)),"")</f>
        <v/>
      </c>
      <c r="E444" s="43" t="str">
        <f ca="1">IFERROR(IF($D444="","",VLOOKUP($D444,'Currency Pairs'!$A$3:$B$1000,2,FALSE)),"")</f>
        <v/>
      </c>
      <c r="F444" s="44"/>
      <c r="G444" s="43"/>
      <c r="H444" s="43"/>
      <c r="I444" s="43"/>
      <c r="J444" s="45" t="str">
        <f t="shared" si="14"/>
        <v/>
      </c>
      <c r="K444" s="78"/>
      <c r="L444" s="43"/>
      <c r="M444" s="46"/>
      <c r="N444" s="47" t="str">
        <f>IF(OR($G444="",$L444=""),"",ROUND(IF($F444="Long",(L444-G444),(G444-L444)) * POWER(10, VLOOKUP($D444,'Currency Pairs'!$A:$C,3,FALSE)),0))</f>
        <v/>
      </c>
      <c r="O444" s="94" t="str">
        <f>IF($P444="","",(($P444+$Q444+$R444)/LOOKUP(2,1/($V$3:$V443&lt;&gt;""),$V$3:$V443)))</f>
        <v/>
      </c>
      <c r="P444" s="48"/>
      <c r="Q444" s="48"/>
      <c r="R444" s="48"/>
      <c r="S444" s="33" t="str">
        <f t="shared" si="15"/>
        <v/>
      </c>
      <c r="T444" s="65"/>
      <c r="U444" s="65"/>
      <c r="V444" s="32" t="str">
        <f>IF($P444="","",$P444+$Q444+LOOKUP(2,1/($V$3:$V443&lt;&gt;""),$V$3:$V443))</f>
        <v/>
      </c>
      <c r="W444" s="33"/>
      <c r="X444" s="33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  <c r="IQ444" s="34"/>
      <c r="IR444" s="34"/>
      <c r="IS444" s="34"/>
      <c r="IT444" s="34"/>
      <c r="IU444" s="34"/>
      <c r="IV444" s="34"/>
      <c r="IW444" s="34"/>
      <c r="IX444" s="34"/>
    </row>
    <row r="445" spans="1:258" x14ac:dyDescent="0.25">
      <c r="A445" s="35">
        <f>LOOKUP(2,1/($A$3:$A444&lt;&gt;""),$A$3:$A444)+1</f>
        <v>438</v>
      </c>
      <c r="B445" s="36"/>
      <c r="C445" s="50"/>
      <c r="D445" s="37" t="str">
        <f ca="1">IFERROR(IF($E445="","",VLOOKUP($E445,'Currency Pairs'!$B$3:$D$1000,3,FALSE)),"")</f>
        <v/>
      </c>
      <c r="E445" s="49" t="str">
        <f ca="1">IFERROR(IF($D445="","",VLOOKUP($D445,'Currency Pairs'!$A$3:$B$1000,2,FALSE)),"")</f>
        <v/>
      </c>
      <c r="F445" s="50"/>
      <c r="G445" s="49"/>
      <c r="H445" s="49"/>
      <c r="I445" s="49"/>
      <c r="J445" s="51" t="str">
        <f t="shared" si="14"/>
        <v/>
      </c>
      <c r="K445" s="79"/>
      <c r="L445" s="49"/>
      <c r="M445" s="52"/>
      <c r="N445" s="53" t="str">
        <f>IF(OR($G445="",$L445=""),"",ROUND(IF($F445="Long",(L445-G445),(G445-L445)) * POWER(10, VLOOKUP($D445,'Currency Pairs'!$A:$C,3,FALSE)),0))</f>
        <v/>
      </c>
      <c r="O445" s="99" t="str">
        <f>IF($P445="","",(($P445+$Q445+$R445)/LOOKUP(2,1/($V$3:$V444&lt;&gt;""),$V$3:$V444)))</f>
        <v/>
      </c>
      <c r="P445" s="54"/>
      <c r="Q445" s="54"/>
      <c r="R445" s="54"/>
      <c r="S445" s="42" t="str">
        <f t="shared" si="15"/>
        <v/>
      </c>
      <c r="T445" s="66"/>
      <c r="U445" s="66"/>
      <c r="V445" s="41" t="str">
        <f>IF($P445="","",$P445+$Q445+LOOKUP(2,1/($V$3:$V444&lt;&gt;""),$V$3:$V444))</f>
        <v/>
      </c>
      <c r="W445" s="42"/>
      <c r="X445" s="42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</row>
    <row r="446" spans="1:258" x14ac:dyDescent="0.25">
      <c r="A446" s="26">
        <f>LOOKUP(2,1/($A$3:$A445&lt;&gt;""),$A$3:$A445)+1</f>
        <v>439</v>
      </c>
      <c r="B446" s="27"/>
      <c r="C446" s="44"/>
      <c r="D446" s="28" t="str">
        <f ca="1">IFERROR(IF($E446="","",VLOOKUP($E446,'Currency Pairs'!$B$3:$D$1000,3,FALSE)),"")</f>
        <v/>
      </c>
      <c r="E446" s="43" t="str">
        <f ca="1">IFERROR(IF($D446="","",VLOOKUP($D446,'Currency Pairs'!$A$3:$B$1000,2,FALSE)),"")</f>
        <v/>
      </c>
      <c r="F446" s="44"/>
      <c r="G446" s="43"/>
      <c r="H446" s="43"/>
      <c r="I446" s="43"/>
      <c r="J446" s="45" t="str">
        <f t="shared" si="14"/>
        <v/>
      </c>
      <c r="K446" s="78"/>
      <c r="L446" s="43"/>
      <c r="M446" s="46"/>
      <c r="N446" s="47" t="str">
        <f>IF(OR($G446="",$L446=""),"",ROUND(IF($F446="Long",(L446-G446),(G446-L446)) * POWER(10, VLOOKUP($D446,'Currency Pairs'!$A:$C,3,FALSE)),0))</f>
        <v/>
      </c>
      <c r="O446" s="94" t="str">
        <f>IF($P446="","",(($P446+$Q446+$R446)/LOOKUP(2,1/($V$3:$V445&lt;&gt;""),$V$3:$V445)))</f>
        <v/>
      </c>
      <c r="P446" s="48"/>
      <c r="Q446" s="48"/>
      <c r="R446" s="48"/>
      <c r="S446" s="33" t="str">
        <f t="shared" si="15"/>
        <v/>
      </c>
      <c r="T446" s="65"/>
      <c r="U446" s="65"/>
      <c r="V446" s="32" t="str">
        <f>IF($P446="","",$P446+$Q446+LOOKUP(2,1/($V$3:$V445&lt;&gt;""),$V$3:$V445))</f>
        <v/>
      </c>
      <c r="W446" s="33"/>
      <c r="X446" s="33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  <c r="IP446" s="34"/>
      <c r="IQ446" s="34"/>
      <c r="IR446" s="34"/>
      <c r="IS446" s="34"/>
      <c r="IT446" s="34"/>
      <c r="IU446" s="34"/>
      <c r="IV446" s="34"/>
      <c r="IW446" s="34"/>
      <c r="IX446" s="34"/>
    </row>
    <row r="447" spans="1:258" x14ac:dyDescent="0.25">
      <c r="A447" s="35">
        <f>LOOKUP(2,1/($A$3:$A446&lt;&gt;""),$A$3:$A446)+1</f>
        <v>440</v>
      </c>
      <c r="B447" s="36"/>
      <c r="C447" s="50"/>
      <c r="D447" s="37" t="str">
        <f ca="1">IFERROR(IF($E447="","",VLOOKUP($E447,'Currency Pairs'!$B$3:$D$1000,3,FALSE)),"")</f>
        <v/>
      </c>
      <c r="E447" s="49" t="str">
        <f ca="1">IFERROR(IF($D447="","",VLOOKUP($D447,'Currency Pairs'!$A$3:$B$1000,2,FALSE)),"")</f>
        <v/>
      </c>
      <c r="F447" s="50"/>
      <c r="G447" s="49"/>
      <c r="H447" s="49"/>
      <c r="I447" s="49"/>
      <c r="J447" s="51" t="str">
        <f t="shared" si="14"/>
        <v/>
      </c>
      <c r="K447" s="79"/>
      <c r="L447" s="49"/>
      <c r="M447" s="52"/>
      <c r="N447" s="53" t="str">
        <f>IF(OR($G447="",$L447=""),"",ROUND(IF($F447="Long",(L447-G447),(G447-L447)) * POWER(10, VLOOKUP($D447,'Currency Pairs'!$A:$C,3,FALSE)),0))</f>
        <v/>
      </c>
      <c r="O447" s="99" t="str">
        <f>IF($P447="","",(($P447+$Q447+$R447)/LOOKUP(2,1/($V$3:$V446&lt;&gt;""),$V$3:$V446)))</f>
        <v/>
      </c>
      <c r="P447" s="54"/>
      <c r="Q447" s="54"/>
      <c r="R447" s="54"/>
      <c r="S447" s="42" t="str">
        <f t="shared" si="15"/>
        <v/>
      </c>
      <c r="T447" s="66"/>
      <c r="U447" s="66"/>
      <c r="V447" s="41" t="str">
        <f>IF($P447="","",$P447+$Q447+LOOKUP(2,1/($V$3:$V446&lt;&gt;""),$V$3:$V446))</f>
        <v/>
      </c>
      <c r="W447" s="42"/>
      <c r="X447" s="42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</row>
    <row r="448" spans="1:258" x14ac:dyDescent="0.25">
      <c r="A448" s="26">
        <f>LOOKUP(2,1/($A$3:$A447&lt;&gt;""),$A$3:$A447)+1</f>
        <v>441</v>
      </c>
      <c r="B448" s="27"/>
      <c r="C448" s="44"/>
      <c r="D448" s="28" t="str">
        <f ca="1">IFERROR(IF($E448="","",VLOOKUP($E448,'Currency Pairs'!$B$3:$D$1000,3,FALSE)),"")</f>
        <v/>
      </c>
      <c r="E448" s="43" t="str">
        <f ca="1">IFERROR(IF($D448="","",VLOOKUP($D448,'Currency Pairs'!$A$3:$B$1000,2,FALSE)),"")</f>
        <v/>
      </c>
      <c r="F448" s="44"/>
      <c r="G448" s="43"/>
      <c r="H448" s="43"/>
      <c r="I448" s="43"/>
      <c r="J448" s="45" t="str">
        <f t="shared" si="14"/>
        <v/>
      </c>
      <c r="K448" s="78"/>
      <c r="L448" s="43"/>
      <c r="M448" s="46"/>
      <c r="N448" s="47" t="str">
        <f>IF(OR($G448="",$L448=""),"",ROUND(IF($F448="Long",(L448-G448),(G448-L448)) * POWER(10, VLOOKUP($D448,'Currency Pairs'!$A:$C,3,FALSE)),0))</f>
        <v/>
      </c>
      <c r="O448" s="94" t="str">
        <f>IF($P448="","",(($P448+$Q448+$R448)/LOOKUP(2,1/($V$3:$V447&lt;&gt;""),$V$3:$V447)))</f>
        <v/>
      </c>
      <c r="P448" s="48"/>
      <c r="Q448" s="48"/>
      <c r="R448" s="48"/>
      <c r="S448" s="33" t="str">
        <f t="shared" si="15"/>
        <v/>
      </c>
      <c r="T448" s="65"/>
      <c r="U448" s="65"/>
      <c r="V448" s="32" t="str">
        <f>IF($P448="","",$P448+$Q448+LOOKUP(2,1/($V$3:$V447&lt;&gt;""),$V$3:$V447))</f>
        <v/>
      </c>
      <c r="W448" s="33"/>
      <c r="X448" s="33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  <c r="IP448" s="34"/>
      <c r="IQ448" s="34"/>
      <c r="IR448" s="34"/>
      <c r="IS448" s="34"/>
      <c r="IT448" s="34"/>
      <c r="IU448" s="34"/>
      <c r="IV448" s="34"/>
      <c r="IW448" s="34"/>
      <c r="IX448" s="34"/>
    </row>
    <row r="449" spans="1:258" x14ac:dyDescent="0.25">
      <c r="A449" s="35">
        <f>LOOKUP(2,1/($A$3:$A448&lt;&gt;""),$A$3:$A448)+1</f>
        <v>442</v>
      </c>
      <c r="B449" s="36"/>
      <c r="C449" s="50"/>
      <c r="D449" s="37" t="str">
        <f ca="1">IFERROR(IF($E449="","",VLOOKUP($E449,'Currency Pairs'!$B$3:$D$1000,3,FALSE)),"")</f>
        <v/>
      </c>
      <c r="E449" s="49" t="str">
        <f ca="1">IFERROR(IF($D449="","",VLOOKUP($D449,'Currency Pairs'!$A$3:$B$1000,2,FALSE)),"")</f>
        <v/>
      </c>
      <c r="F449" s="50"/>
      <c r="G449" s="49"/>
      <c r="H449" s="49"/>
      <c r="I449" s="49"/>
      <c r="J449" s="51" t="str">
        <f t="shared" si="14"/>
        <v/>
      </c>
      <c r="K449" s="79"/>
      <c r="L449" s="49"/>
      <c r="M449" s="52"/>
      <c r="N449" s="53" t="str">
        <f>IF(OR($G449="",$L449=""),"",ROUND(IF($F449="Long",(L449-G449),(G449-L449)) * POWER(10, VLOOKUP($D449,'Currency Pairs'!$A:$C,3,FALSE)),0))</f>
        <v/>
      </c>
      <c r="O449" s="99" t="str">
        <f>IF($P449="","",(($P449+$Q449+$R449)/LOOKUP(2,1/($V$3:$V448&lt;&gt;""),$V$3:$V448)))</f>
        <v/>
      </c>
      <c r="P449" s="54"/>
      <c r="Q449" s="54"/>
      <c r="R449" s="54"/>
      <c r="S449" s="42" t="str">
        <f t="shared" si="15"/>
        <v/>
      </c>
      <c r="T449" s="66"/>
      <c r="U449" s="66"/>
      <c r="V449" s="41" t="str">
        <f>IF($P449="","",$P449+$Q449+LOOKUP(2,1/($V$3:$V448&lt;&gt;""),$V$3:$V448))</f>
        <v/>
      </c>
      <c r="W449" s="42"/>
      <c r="X449" s="42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</row>
    <row r="450" spans="1:258" x14ac:dyDescent="0.25">
      <c r="A450" s="26">
        <f>LOOKUP(2,1/($A$3:$A449&lt;&gt;""),$A$3:$A449)+1</f>
        <v>443</v>
      </c>
      <c r="B450" s="27"/>
      <c r="C450" s="44"/>
      <c r="D450" s="28" t="str">
        <f ca="1">IFERROR(IF($E450="","",VLOOKUP($E450,'Currency Pairs'!$B$3:$D$1000,3,FALSE)),"")</f>
        <v/>
      </c>
      <c r="E450" s="43" t="str">
        <f ca="1">IFERROR(IF($D450="","",VLOOKUP($D450,'Currency Pairs'!$A$3:$B$1000,2,FALSE)),"")</f>
        <v/>
      </c>
      <c r="F450" s="44"/>
      <c r="G450" s="43"/>
      <c r="H450" s="43"/>
      <c r="I450" s="43"/>
      <c r="J450" s="45" t="str">
        <f t="shared" si="14"/>
        <v/>
      </c>
      <c r="K450" s="78"/>
      <c r="L450" s="43"/>
      <c r="M450" s="46"/>
      <c r="N450" s="47" t="str">
        <f>IF(OR($G450="",$L450=""),"",ROUND(IF($F450="Long",(L450-G450),(G450-L450)) * POWER(10, VLOOKUP($D450,'Currency Pairs'!$A:$C,3,FALSE)),0))</f>
        <v/>
      </c>
      <c r="O450" s="94" t="str">
        <f>IF($P450="","",(($P450+$Q450+$R450)/LOOKUP(2,1/($V$3:$V449&lt;&gt;""),$V$3:$V449)))</f>
        <v/>
      </c>
      <c r="P450" s="48"/>
      <c r="Q450" s="48"/>
      <c r="R450" s="48"/>
      <c r="S450" s="33" t="str">
        <f t="shared" si="15"/>
        <v/>
      </c>
      <c r="T450" s="65"/>
      <c r="U450" s="65"/>
      <c r="V450" s="32" t="str">
        <f>IF($P450="","",$P450+$Q450+LOOKUP(2,1/($V$3:$V449&lt;&gt;""),$V$3:$V449))</f>
        <v/>
      </c>
      <c r="W450" s="33"/>
      <c r="X450" s="33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  <c r="IP450" s="34"/>
      <c r="IQ450" s="34"/>
      <c r="IR450" s="34"/>
      <c r="IS450" s="34"/>
      <c r="IT450" s="34"/>
      <c r="IU450" s="34"/>
      <c r="IV450" s="34"/>
      <c r="IW450" s="34"/>
      <c r="IX450" s="34"/>
    </row>
    <row r="451" spans="1:258" x14ac:dyDescent="0.25">
      <c r="A451" s="35">
        <f>LOOKUP(2,1/($A$3:$A450&lt;&gt;""),$A$3:$A450)+1</f>
        <v>444</v>
      </c>
      <c r="B451" s="36"/>
      <c r="C451" s="50"/>
      <c r="D451" s="37" t="str">
        <f ca="1">IFERROR(IF($E451="","",VLOOKUP($E451,'Currency Pairs'!$B$3:$D$1000,3,FALSE)),"")</f>
        <v/>
      </c>
      <c r="E451" s="49" t="str">
        <f ca="1">IFERROR(IF($D451="","",VLOOKUP($D451,'Currency Pairs'!$A$3:$B$1000,2,FALSE)),"")</f>
        <v/>
      </c>
      <c r="F451" s="50"/>
      <c r="G451" s="49"/>
      <c r="H451" s="49"/>
      <c r="I451" s="49"/>
      <c r="J451" s="51" t="str">
        <f t="shared" si="14"/>
        <v/>
      </c>
      <c r="K451" s="79"/>
      <c r="L451" s="49"/>
      <c r="M451" s="52"/>
      <c r="N451" s="53" t="str">
        <f>IF(OR($G451="",$L451=""),"",ROUND(IF($F451="Long",(L451-G451),(G451-L451)) * POWER(10, VLOOKUP($D451,'Currency Pairs'!$A:$C,3,FALSE)),0))</f>
        <v/>
      </c>
      <c r="O451" s="99" t="str">
        <f>IF($P451="","",(($P451+$Q451+$R451)/LOOKUP(2,1/($V$3:$V450&lt;&gt;""),$V$3:$V450)))</f>
        <v/>
      </c>
      <c r="P451" s="54"/>
      <c r="Q451" s="54"/>
      <c r="R451" s="54"/>
      <c r="S451" s="42" t="str">
        <f t="shared" si="15"/>
        <v/>
      </c>
      <c r="T451" s="66"/>
      <c r="U451" s="66"/>
      <c r="V451" s="41" t="str">
        <f>IF($P451="","",$P451+$Q451+LOOKUP(2,1/($V$3:$V450&lt;&gt;""),$V$3:$V450))</f>
        <v/>
      </c>
      <c r="W451" s="42"/>
      <c r="X451" s="42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</row>
    <row r="452" spans="1:258" x14ac:dyDescent="0.25">
      <c r="A452" s="26">
        <f>LOOKUP(2,1/($A$3:$A451&lt;&gt;""),$A$3:$A451)+1</f>
        <v>445</v>
      </c>
      <c r="B452" s="27"/>
      <c r="C452" s="44"/>
      <c r="D452" s="28" t="str">
        <f ca="1">IFERROR(IF($E452="","",VLOOKUP($E452,'Currency Pairs'!$B$3:$D$1000,3,FALSE)),"")</f>
        <v/>
      </c>
      <c r="E452" s="43" t="str">
        <f ca="1">IFERROR(IF($D452="","",VLOOKUP($D452,'Currency Pairs'!$A$3:$B$1000,2,FALSE)),"")</f>
        <v/>
      </c>
      <c r="F452" s="44"/>
      <c r="G452" s="43"/>
      <c r="H452" s="43"/>
      <c r="I452" s="43"/>
      <c r="J452" s="45" t="str">
        <f t="shared" si="14"/>
        <v/>
      </c>
      <c r="K452" s="78"/>
      <c r="L452" s="43"/>
      <c r="M452" s="46"/>
      <c r="N452" s="47" t="str">
        <f>IF(OR($G452="",$L452=""),"",ROUND(IF($F452="Long",(L452-G452),(G452-L452)) * POWER(10, VLOOKUP($D452,'Currency Pairs'!$A:$C,3,FALSE)),0))</f>
        <v/>
      </c>
      <c r="O452" s="94" t="str">
        <f>IF($P452="","",(($P452+$Q452+$R452)/LOOKUP(2,1/($V$3:$V451&lt;&gt;""),$V$3:$V451)))</f>
        <v/>
      </c>
      <c r="P452" s="48"/>
      <c r="Q452" s="48"/>
      <c r="R452" s="48"/>
      <c r="S452" s="33" t="str">
        <f t="shared" si="15"/>
        <v/>
      </c>
      <c r="T452" s="65"/>
      <c r="U452" s="65"/>
      <c r="V452" s="32" t="str">
        <f>IF($P452="","",$P452+$Q452+LOOKUP(2,1/($V$3:$V451&lt;&gt;""),$V$3:$V451))</f>
        <v/>
      </c>
      <c r="W452" s="33"/>
      <c r="X452" s="33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  <c r="IP452" s="34"/>
      <c r="IQ452" s="34"/>
      <c r="IR452" s="34"/>
      <c r="IS452" s="34"/>
      <c r="IT452" s="34"/>
      <c r="IU452" s="34"/>
      <c r="IV452" s="34"/>
      <c r="IW452" s="34"/>
      <c r="IX452" s="34"/>
    </row>
    <row r="453" spans="1:258" x14ac:dyDescent="0.25">
      <c r="A453" s="35">
        <f>LOOKUP(2,1/($A$3:$A452&lt;&gt;""),$A$3:$A452)+1</f>
        <v>446</v>
      </c>
      <c r="B453" s="36"/>
      <c r="C453" s="50"/>
      <c r="D453" s="37" t="str">
        <f ca="1">IFERROR(IF($E453="","",VLOOKUP($E453,'Currency Pairs'!$B$3:$D$1000,3,FALSE)),"")</f>
        <v/>
      </c>
      <c r="E453" s="49" t="str">
        <f ca="1">IFERROR(IF($D453="","",VLOOKUP($D453,'Currency Pairs'!$A$3:$B$1000,2,FALSE)),"")</f>
        <v/>
      </c>
      <c r="F453" s="50"/>
      <c r="G453" s="49"/>
      <c r="H453" s="49"/>
      <c r="I453" s="49"/>
      <c r="J453" s="51" t="str">
        <f t="shared" si="14"/>
        <v/>
      </c>
      <c r="K453" s="79"/>
      <c r="L453" s="49"/>
      <c r="M453" s="52"/>
      <c r="N453" s="53" t="str">
        <f>IF(OR($G453="",$L453=""),"",ROUND(IF($F453="Long",(L453-G453),(G453-L453)) * POWER(10, VLOOKUP($D453,'Currency Pairs'!$A:$C,3,FALSE)),0))</f>
        <v/>
      </c>
      <c r="O453" s="99" t="str">
        <f>IF($P453="","",(($P453+$Q453+$R453)/LOOKUP(2,1/($V$3:$V452&lt;&gt;""),$V$3:$V452)))</f>
        <v/>
      </c>
      <c r="P453" s="54"/>
      <c r="Q453" s="54"/>
      <c r="R453" s="54"/>
      <c r="S453" s="42" t="str">
        <f t="shared" si="15"/>
        <v/>
      </c>
      <c r="T453" s="66"/>
      <c r="U453" s="66"/>
      <c r="V453" s="41" t="str">
        <f>IF($P453="","",$P453+$Q453+LOOKUP(2,1/($V$3:$V452&lt;&gt;""),$V$3:$V452))</f>
        <v/>
      </c>
      <c r="W453" s="42"/>
      <c r="X453" s="42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</row>
    <row r="454" spans="1:258" x14ac:dyDescent="0.25">
      <c r="A454" s="26">
        <f>LOOKUP(2,1/($A$3:$A453&lt;&gt;""),$A$3:$A453)+1</f>
        <v>447</v>
      </c>
      <c r="B454" s="27"/>
      <c r="C454" s="44"/>
      <c r="D454" s="28" t="str">
        <f ca="1">IFERROR(IF($E454="","",VLOOKUP($E454,'Currency Pairs'!$B$3:$D$1000,3,FALSE)),"")</f>
        <v/>
      </c>
      <c r="E454" s="43" t="str">
        <f ca="1">IFERROR(IF($D454="","",VLOOKUP($D454,'Currency Pairs'!$A$3:$B$1000,2,FALSE)),"")</f>
        <v/>
      </c>
      <c r="F454" s="44"/>
      <c r="G454" s="43"/>
      <c r="H454" s="43"/>
      <c r="I454" s="43"/>
      <c r="J454" s="45" t="str">
        <f t="shared" si="14"/>
        <v/>
      </c>
      <c r="K454" s="78"/>
      <c r="L454" s="43"/>
      <c r="M454" s="46"/>
      <c r="N454" s="47" t="str">
        <f>IF(OR($G454="",$L454=""),"",ROUND(IF($F454="Long",(L454-G454),(G454-L454)) * POWER(10, VLOOKUP($D454,'Currency Pairs'!$A:$C,3,FALSE)),0))</f>
        <v/>
      </c>
      <c r="O454" s="94" t="str">
        <f>IF($P454="","",(($P454+$Q454+$R454)/LOOKUP(2,1/($V$3:$V453&lt;&gt;""),$V$3:$V453)))</f>
        <v/>
      </c>
      <c r="P454" s="48"/>
      <c r="Q454" s="48"/>
      <c r="R454" s="48"/>
      <c r="S454" s="33" t="str">
        <f t="shared" si="15"/>
        <v/>
      </c>
      <c r="T454" s="65"/>
      <c r="U454" s="65"/>
      <c r="V454" s="32" t="str">
        <f>IF($P454="","",$P454+$Q454+LOOKUP(2,1/($V$3:$V453&lt;&gt;""),$V$3:$V453))</f>
        <v/>
      </c>
      <c r="W454" s="33"/>
      <c r="X454" s="33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  <c r="IQ454" s="34"/>
      <c r="IR454" s="34"/>
      <c r="IS454" s="34"/>
      <c r="IT454" s="34"/>
      <c r="IU454" s="34"/>
      <c r="IV454" s="34"/>
      <c r="IW454" s="34"/>
      <c r="IX454" s="34"/>
    </row>
    <row r="455" spans="1:258" x14ac:dyDescent="0.25">
      <c r="A455" s="35">
        <f>LOOKUP(2,1/($A$3:$A454&lt;&gt;""),$A$3:$A454)+1</f>
        <v>448</v>
      </c>
      <c r="B455" s="36"/>
      <c r="C455" s="50"/>
      <c r="D455" s="37" t="str">
        <f ca="1">IFERROR(IF($E455="","",VLOOKUP($E455,'Currency Pairs'!$B$3:$D$1000,3,FALSE)),"")</f>
        <v/>
      </c>
      <c r="E455" s="49" t="str">
        <f ca="1">IFERROR(IF($D455="","",VLOOKUP($D455,'Currency Pairs'!$A$3:$B$1000,2,FALSE)),"")</f>
        <v/>
      </c>
      <c r="F455" s="50"/>
      <c r="G455" s="49"/>
      <c r="H455" s="49"/>
      <c r="I455" s="49"/>
      <c r="J455" s="51" t="str">
        <f t="shared" si="14"/>
        <v/>
      </c>
      <c r="K455" s="79"/>
      <c r="L455" s="49"/>
      <c r="M455" s="52"/>
      <c r="N455" s="53" t="str">
        <f>IF(OR($G455="",$L455=""),"",ROUND(IF($F455="Long",(L455-G455),(G455-L455)) * POWER(10, VLOOKUP($D455,'Currency Pairs'!$A:$C,3,FALSE)),0))</f>
        <v/>
      </c>
      <c r="O455" s="99" t="str">
        <f>IF($P455="","",(($P455+$Q455+$R455)/LOOKUP(2,1/($V$3:$V454&lt;&gt;""),$V$3:$V454)))</f>
        <v/>
      </c>
      <c r="P455" s="54"/>
      <c r="Q455" s="54"/>
      <c r="R455" s="54"/>
      <c r="S455" s="42" t="str">
        <f t="shared" si="15"/>
        <v/>
      </c>
      <c r="T455" s="66"/>
      <c r="U455" s="66"/>
      <c r="V455" s="41" t="str">
        <f>IF($P455="","",$P455+$Q455+LOOKUP(2,1/($V$3:$V454&lt;&gt;""),$V$3:$V454))</f>
        <v/>
      </c>
      <c r="W455" s="42"/>
      <c r="X455" s="42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</row>
    <row r="456" spans="1:258" x14ac:dyDescent="0.25">
      <c r="A456" s="26">
        <f>LOOKUP(2,1/($A$3:$A455&lt;&gt;""),$A$3:$A455)+1</f>
        <v>449</v>
      </c>
      <c r="B456" s="27"/>
      <c r="C456" s="44"/>
      <c r="D456" s="28" t="str">
        <f ca="1">IFERROR(IF($E456="","",VLOOKUP($E456,'Currency Pairs'!$B$3:$D$1000,3,FALSE)),"")</f>
        <v/>
      </c>
      <c r="E456" s="43" t="str">
        <f ca="1">IFERROR(IF($D456="","",VLOOKUP($D456,'Currency Pairs'!$A$3:$B$1000,2,FALSE)),"")</f>
        <v/>
      </c>
      <c r="F456" s="44"/>
      <c r="G456" s="43"/>
      <c r="H456" s="43"/>
      <c r="I456" s="43"/>
      <c r="J456" s="45" t="str">
        <f t="shared" si="14"/>
        <v/>
      </c>
      <c r="K456" s="78"/>
      <c r="L456" s="43"/>
      <c r="M456" s="46"/>
      <c r="N456" s="47" t="str">
        <f>IF(OR($G456="",$L456=""),"",ROUND(IF($F456="Long",(L456-G456),(G456-L456)) * POWER(10, VLOOKUP($D456,'Currency Pairs'!$A:$C,3,FALSE)),0))</f>
        <v/>
      </c>
      <c r="O456" s="94" t="str">
        <f>IF($P456="","",(($P456+$Q456+$R456)/LOOKUP(2,1/($V$3:$V455&lt;&gt;""),$V$3:$V455)))</f>
        <v/>
      </c>
      <c r="P456" s="48"/>
      <c r="Q456" s="48"/>
      <c r="R456" s="48"/>
      <c r="S456" s="33" t="str">
        <f t="shared" si="15"/>
        <v/>
      </c>
      <c r="T456" s="65"/>
      <c r="U456" s="65"/>
      <c r="V456" s="32" t="str">
        <f>IF($P456="","",$P456+$Q456+LOOKUP(2,1/($V$3:$V455&lt;&gt;""),$V$3:$V455))</f>
        <v/>
      </c>
      <c r="W456" s="33"/>
      <c r="X456" s="33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  <c r="IP456" s="34"/>
      <c r="IQ456" s="34"/>
      <c r="IR456" s="34"/>
      <c r="IS456" s="34"/>
      <c r="IT456" s="34"/>
      <c r="IU456" s="34"/>
      <c r="IV456" s="34"/>
      <c r="IW456" s="34"/>
      <c r="IX456" s="34"/>
    </row>
    <row r="457" spans="1:258" x14ac:dyDescent="0.25">
      <c r="A457" s="35">
        <f>LOOKUP(2,1/($A$3:$A456&lt;&gt;""),$A$3:$A456)+1</f>
        <v>450</v>
      </c>
      <c r="B457" s="36"/>
      <c r="C457" s="50"/>
      <c r="D457" s="37" t="str">
        <f ca="1">IFERROR(IF($E457="","",VLOOKUP($E457,'Currency Pairs'!$B$3:$D$1000,3,FALSE)),"")</f>
        <v/>
      </c>
      <c r="E457" s="49" t="str">
        <f ca="1">IFERROR(IF($D457="","",VLOOKUP($D457,'Currency Pairs'!$A$3:$B$1000,2,FALSE)),"")</f>
        <v/>
      </c>
      <c r="F457" s="50"/>
      <c r="G457" s="49"/>
      <c r="H457" s="49"/>
      <c r="I457" s="49"/>
      <c r="J457" s="51" t="str">
        <f t="shared" si="14"/>
        <v/>
      </c>
      <c r="K457" s="79"/>
      <c r="L457" s="49"/>
      <c r="M457" s="52"/>
      <c r="N457" s="53" t="str">
        <f>IF(OR($G457="",$L457=""),"",ROUND(IF($F457="Long",(L457-G457),(G457-L457)) * POWER(10, VLOOKUP($D457,'Currency Pairs'!$A:$C,3,FALSE)),0))</f>
        <v/>
      </c>
      <c r="O457" s="99" t="str">
        <f>IF($P457="","",(($P457+$Q457+$R457)/LOOKUP(2,1/($V$3:$V456&lt;&gt;""),$V$3:$V456)))</f>
        <v/>
      </c>
      <c r="P457" s="54"/>
      <c r="Q457" s="54"/>
      <c r="R457" s="54"/>
      <c r="S457" s="42" t="str">
        <f t="shared" si="15"/>
        <v/>
      </c>
      <c r="T457" s="66"/>
      <c r="U457" s="66"/>
      <c r="V457" s="41" t="str">
        <f>IF($P457="","",$P457+$Q457+LOOKUP(2,1/($V$3:$V456&lt;&gt;""),$V$3:$V456))</f>
        <v/>
      </c>
      <c r="W457" s="42"/>
      <c r="X457" s="42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</row>
    <row r="458" spans="1:258" x14ac:dyDescent="0.25">
      <c r="A458" s="26">
        <f>LOOKUP(2,1/($A$3:$A457&lt;&gt;""),$A$3:$A457)+1</f>
        <v>451</v>
      </c>
      <c r="B458" s="27"/>
      <c r="C458" s="44"/>
      <c r="D458" s="28" t="str">
        <f ca="1">IFERROR(IF($E458="","",VLOOKUP($E458,'Currency Pairs'!$B$3:$D$1000,3,FALSE)),"")</f>
        <v/>
      </c>
      <c r="E458" s="43" t="str">
        <f ca="1">IFERROR(IF($D458="","",VLOOKUP($D458,'Currency Pairs'!$A$3:$B$1000,2,FALSE)),"")</f>
        <v/>
      </c>
      <c r="F458" s="44"/>
      <c r="G458" s="43"/>
      <c r="H458" s="43"/>
      <c r="I458" s="43"/>
      <c r="J458" s="45" t="str">
        <f t="shared" si="14"/>
        <v/>
      </c>
      <c r="K458" s="78"/>
      <c r="L458" s="43"/>
      <c r="M458" s="46"/>
      <c r="N458" s="47" t="str">
        <f>IF(OR($G458="",$L458=""),"",ROUND(IF($F458="Long",(L458-G458),(G458-L458)) * POWER(10, VLOOKUP($D458,'Currency Pairs'!$A:$C,3,FALSE)),0))</f>
        <v/>
      </c>
      <c r="O458" s="94" t="str">
        <f>IF($P458="","",(($P458+$Q458+$R458)/LOOKUP(2,1/($V$3:$V457&lt;&gt;""),$V$3:$V457)))</f>
        <v/>
      </c>
      <c r="P458" s="48"/>
      <c r="Q458" s="48"/>
      <c r="R458" s="48"/>
      <c r="S458" s="33" t="str">
        <f t="shared" si="15"/>
        <v/>
      </c>
      <c r="T458" s="65"/>
      <c r="U458" s="65"/>
      <c r="V458" s="32" t="str">
        <f>IF($P458="","",$P458+$Q458+LOOKUP(2,1/($V$3:$V457&lt;&gt;""),$V$3:$V457))</f>
        <v/>
      </c>
      <c r="W458" s="33"/>
      <c r="X458" s="33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  <c r="IQ458" s="34"/>
      <c r="IR458" s="34"/>
      <c r="IS458" s="34"/>
      <c r="IT458" s="34"/>
      <c r="IU458" s="34"/>
      <c r="IV458" s="34"/>
      <c r="IW458" s="34"/>
      <c r="IX458" s="34"/>
    </row>
    <row r="459" spans="1:258" x14ac:dyDescent="0.25">
      <c r="A459" s="35">
        <f>LOOKUP(2,1/($A$3:$A458&lt;&gt;""),$A$3:$A458)+1</f>
        <v>452</v>
      </c>
      <c r="B459" s="36"/>
      <c r="C459" s="50"/>
      <c r="D459" s="37" t="str">
        <f ca="1">IFERROR(IF($E459="","",VLOOKUP($E459,'Currency Pairs'!$B$3:$D$1000,3,FALSE)),"")</f>
        <v/>
      </c>
      <c r="E459" s="49" t="str">
        <f ca="1">IFERROR(IF($D459="","",VLOOKUP($D459,'Currency Pairs'!$A$3:$B$1000,2,FALSE)),"")</f>
        <v/>
      </c>
      <c r="F459" s="50"/>
      <c r="G459" s="49"/>
      <c r="H459" s="49"/>
      <c r="I459" s="49"/>
      <c r="J459" s="51" t="str">
        <f t="shared" ref="J459:J522" si="16">IF(OR($G459="",$H459="",$I459=""),"",ROUND(ABS(($G459-$I459)/($G459-$H459)),2))</f>
        <v/>
      </c>
      <c r="K459" s="79"/>
      <c r="L459" s="49"/>
      <c r="M459" s="52"/>
      <c r="N459" s="53" t="str">
        <f>IF(OR($G459="",$L459=""),"",ROUND(IF($F459="Long",(L459-G459),(G459-L459)) * POWER(10, VLOOKUP($D459,'Currency Pairs'!$A:$C,3,FALSE)),0))</f>
        <v/>
      </c>
      <c r="O459" s="99" t="str">
        <f>IF($P459="","",(($P459+$Q459+$R459)/LOOKUP(2,1/($V$3:$V458&lt;&gt;""),$V$3:$V458)))</f>
        <v/>
      </c>
      <c r="P459" s="54"/>
      <c r="Q459" s="54"/>
      <c r="R459" s="54"/>
      <c r="S459" s="42" t="str">
        <f t="shared" si="15"/>
        <v/>
      </c>
      <c r="T459" s="66"/>
      <c r="U459" s="66"/>
      <c r="V459" s="41" t="str">
        <f>IF($P459="","",$P459+$Q459+LOOKUP(2,1/($V$3:$V458&lt;&gt;""),$V$3:$V458))</f>
        <v/>
      </c>
      <c r="W459" s="42"/>
      <c r="X459" s="42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</row>
    <row r="460" spans="1:258" x14ac:dyDescent="0.25">
      <c r="A460" s="26">
        <f>LOOKUP(2,1/($A$3:$A459&lt;&gt;""),$A$3:$A459)+1</f>
        <v>453</v>
      </c>
      <c r="B460" s="27"/>
      <c r="C460" s="44"/>
      <c r="D460" s="28" t="str">
        <f ca="1">IFERROR(IF($E460="","",VLOOKUP($E460,'Currency Pairs'!$B$3:$D$1000,3,FALSE)),"")</f>
        <v/>
      </c>
      <c r="E460" s="43" t="str">
        <f ca="1">IFERROR(IF($D460="","",VLOOKUP($D460,'Currency Pairs'!$A$3:$B$1000,2,FALSE)),"")</f>
        <v/>
      </c>
      <c r="F460" s="44"/>
      <c r="G460" s="43"/>
      <c r="H460" s="43"/>
      <c r="I460" s="43"/>
      <c r="J460" s="45" t="str">
        <f t="shared" si="16"/>
        <v/>
      </c>
      <c r="K460" s="78"/>
      <c r="L460" s="43"/>
      <c r="M460" s="46"/>
      <c r="N460" s="47" t="str">
        <f>IF(OR($G460="",$L460=""),"",ROUND(IF($F460="Long",(L460-G460),(G460-L460)) * POWER(10, VLOOKUP($D460,'Currency Pairs'!$A:$C,3,FALSE)),0))</f>
        <v/>
      </c>
      <c r="O460" s="94" t="str">
        <f>IF($P460="","",(($P460+$Q460+$R460)/LOOKUP(2,1/($V$3:$V459&lt;&gt;""),$V$3:$V459)))</f>
        <v/>
      </c>
      <c r="P460" s="48"/>
      <c r="Q460" s="48"/>
      <c r="R460" s="48"/>
      <c r="S460" s="33" t="str">
        <f t="shared" si="15"/>
        <v/>
      </c>
      <c r="T460" s="65"/>
      <c r="U460" s="65"/>
      <c r="V460" s="32" t="str">
        <f>IF($P460="","",$P460+$Q460+LOOKUP(2,1/($V$3:$V459&lt;&gt;""),$V$3:$V459))</f>
        <v/>
      </c>
      <c r="W460" s="33"/>
      <c r="X460" s="33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  <c r="IQ460" s="34"/>
      <c r="IR460" s="34"/>
      <c r="IS460" s="34"/>
      <c r="IT460" s="34"/>
      <c r="IU460" s="34"/>
      <c r="IV460" s="34"/>
      <c r="IW460" s="34"/>
      <c r="IX460" s="34"/>
    </row>
    <row r="461" spans="1:258" x14ac:dyDescent="0.25">
      <c r="A461" s="35">
        <f>LOOKUP(2,1/($A$3:$A460&lt;&gt;""),$A$3:$A460)+1</f>
        <v>454</v>
      </c>
      <c r="B461" s="36"/>
      <c r="C461" s="50"/>
      <c r="D461" s="37" t="str">
        <f ca="1">IFERROR(IF($E461="","",VLOOKUP($E461,'Currency Pairs'!$B$3:$D$1000,3,FALSE)),"")</f>
        <v/>
      </c>
      <c r="E461" s="49" t="str">
        <f ca="1">IFERROR(IF($D461="","",VLOOKUP($D461,'Currency Pairs'!$A$3:$B$1000,2,FALSE)),"")</f>
        <v/>
      </c>
      <c r="F461" s="50"/>
      <c r="G461" s="49"/>
      <c r="H461" s="49"/>
      <c r="I461" s="49"/>
      <c r="J461" s="51" t="str">
        <f t="shared" si="16"/>
        <v/>
      </c>
      <c r="K461" s="79"/>
      <c r="L461" s="49"/>
      <c r="M461" s="52"/>
      <c r="N461" s="53" t="str">
        <f>IF(OR($G461="",$L461=""),"",ROUND(IF($F461="Long",(L461-G461),(G461-L461)) * POWER(10, VLOOKUP($D461,'Currency Pairs'!$A:$C,3,FALSE)),0))</f>
        <v/>
      </c>
      <c r="O461" s="99" t="str">
        <f>IF($P461="","",(($P461+$Q461+$R461)/LOOKUP(2,1/($V$3:$V460&lt;&gt;""),$V$3:$V460)))</f>
        <v/>
      </c>
      <c r="P461" s="54"/>
      <c r="Q461" s="54"/>
      <c r="R461" s="54"/>
      <c r="S461" s="42" t="str">
        <f t="shared" si="15"/>
        <v/>
      </c>
      <c r="T461" s="66"/>
      <c r="U461" s="66"/>
      <c r="V461" s="41" t="str">
        <f>IF($P461="","",$P461+$Q461+LOOKUP(2,1/($V$3:$V460&lt;&gt;""),$V$3:$V460))</f>
        <v/>
      </c>
      <c r="W461" s="42"/>
      <c r="X461" s="42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</row>
    <row r="462" spans="1:258" x14ac:dyDescent="0.25">
      <c r="A462" s="26">
        <f>LOOKUP(2,1/($A$3:$A461&lt;&gt;""),$A$3:$A461)+1</f>
        <v>455</v>
      </c>
      <c r="B462" s="27"/>
      <c r="C462" s="44"/>
      <c r="D462" s="28" t="str">
        <f ca="1">IFERROR(IF($E462="","",VLOOKUP($E462,'Currency Pairs'!$B$3:$D$1000,3,FALSE)),"")</f>
        <v/>
      </c>
      <c r="E462" s="43" t="str">
        <f ca="1">IFERROR(IF($D462="","",VLOOKUP($D462,'Currency Pairs'!$A$3:$B$1000,2,FALSE)),"")</f>
        <v/>
      </c>
      <c r="F462" s="44"/>
      <c r="G462" s="43"/>
      <c r="H462" s="43"/>
      <c r="I462" s="43"/>
      <c r="J462" s="45" t="str">
        <f t="shared" si="16"/>
        <v/>
      </c>
      <c r="K462" s="78"/>
      <c r="L462" s="43"/>
      <c r="M462" s="46"/>
      <c r="N462" s="47" t="str">
        <f>IF(OR($G462="",$L462=""),"",ROUND(IF($F462="Long",(L462-G462),(G462-L462)) * POWER(10, VLOOKUP($D462,'Currency Pairs'!$A:$C,3,FALSE)),0))</f>
        <v/>
      </c>
      <c r="O462" s="94" t="str">
        <f>IF($P462="","",(($P462+$Q462+$R462)/LOOKUP(2,1/($V$3:$V461&lt;&gt;""),$V$3:$V461)))</f>
        <v/>
      </c>
      <c r="P462" s="48"/>
      <c r="Q462" s="48"/>
      <c r="R462" s="48"/>
      <c r="S462" s="33" t="str">
        <f t="shared" si="15"/>
        <v/>
      </c>
      <c r="T462" s="65"/>
      <c r="U462" s="65"/>
      <c r="V462" s="32" t="str">
        <f>IF($P462="","",$P462+$Q462+LOOKUP(2,1/($V$3:$V461&lt;&gt;""),$V$3:$V461))</f>
        <v/>
      </c>
      <c r="W462" s="33"/>
      <c r="X462" s="33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  <c r="IQ462" s="34"/>
      <c r="IR462" s="34"/>
      <c r="IS462" s="34"/>
      <c r="IT462" s="34"/>
      <c r="IU462" s="34"/>
      <c r="IV462" s="34"/>
      <c r="IW462" s="34"/>
      <c r="IX462" s="34"/>
    </row>
    <row r="463" spans="1:258" x14ac:dyDescent="0.25">
      <c r="A463" s="35">
        <f>LOOKUP(2,1/($A$3:$A462&lt;&gt;""),$A$3:$A462)+1</f>
        <v>456</v>
      </c>
      <c r="B463" s="36"/>
      <c r="C463" s="50"/>
      <c r="D463" s="37" t="str">
        <f ca="1">IFERROR(IF($E463="","",VLOOKUP($E463,'Currency Pairs'!$B$3:$D$1000,3,FALSE)),"")</f>
        <v/>
      </c>
      <c r="E463" s="49" t="str">
        <f ca="1">IFERROR(IF($D463="","",VLOOKUP($D463,'Currency Pairs'!$A$3:$B$1000,2,FALSE)),"")</f>
        <v/>
      </c>
      <c r="F463" s="50"/>
      <c r="G463" s="49"/>
      <c r="H463" s="49"/>
      <c r="I463" s="49"/>
      <c r="J463" s="51" t="str">
        <f t="shared" si="16"/>
        <v/>
      </c>
      <c r="K463" s="79"/>
      <c r="L463" s="49"/>
      <c r="M463" s="52"/>
      <c r="N463" s="53" t="str">
        <f>IF(OR($G463="",$L463=""),"",ROUND(IF($F463="Long",(L463-G463),(G463-L463)) * POWER(10, VLOOKUP($D463,'Currency Pairs'!$A:$C,3,FALSE)),0))</f>
        <v/>
      </c>
      <c r="O463" s="99" t="str">
        <f>IF($P463="","",(($P463+$Q463+$R463)/LOOKUP(2,1/($V$3:$V462&lt;&gt;""),$V$3:$V462)))</f>
        <v/>
      </c>
      <c r="P463" s="54"/>
      <c r="Q463" s="54"/>
      <c r="R463" s="54"/>
      <c r="S463" s="42" t="str">
        <f t="shared" si="15"/>
        <v/>
      </c>
      <c r="T463" s="66"/>
      <c r="U463" s="66"/>
      <c r="V463" s="41" t="str">
        <f>IF($P463="","",$P463+$Q463+LOOKUP(2,1/($V$3:$V462&lt;&gt;""),$V$3:$V462))</f>
        <v/>
      </c>
      <c r="W463" s="42"/>
      <c r="X463" s="42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</row>
    <row r="464" spans="1:258" x14ac:dyDescent="0.25">
      <c r="A464" s="26">
        <f>LOOKUP(2,1/($A$3:$A463&lt;&gt;""),$A$3:$A463)+1</f>
        <v>457</v>
      </c>
      <c r="B464" s="27"/>
      <c r="C464" s="44"/>
      <c r="D464" s="28" t="str">
        <f ca="1">IFERROR(IF($E464="","",VLOOKUP($E464,'Currency Pairs'!$B$3:$D$1000,3,FALSE)),"")</f>
        <v/>
      </c>
      <c r="E464" s="43" t="str">
        <f ca="1">IFERROR(IF($D464="","",VLOOKUP($D464,'Currency Pairs'!$A$3:$B$1000,2,FALSE)),"")</f>
        <v/>
      </c>
      <c r="F464" s="44"/>
      <c r="G464" s="43"/>
      <c r="H464" s="43"/>
      <c r="I464" s="43"/>
      <c r="J464" s="45" t="str">
        <f t="shared" si="16"/>
        <v/>
      </c>
      <c r="K464" s="78"/>
      <c r="L464" s="43"/>
      <c r="M464" s="46"/>
      <c r="N464" s="47" t="str">
        <f>IF(OR($G464="",$L464=""),"",ROUND(IF($F464="Long",(L464-G464),(G464-L464)) * POWER(10, VLOOKUP($D464,'Currency Pairs'!$A:$C,3,FALSE)),0))</f>
        <v/>
      </c>
      <c r="O464" s="94" t="str">
        <f>IF($P464="","",(($P464+$Q464+$R464)/LOOKUP(2,1/($V$3:$V463&lt;&gt;""),$V$3:$V463)))</f>
        <v/>
      </c>
      <c r="P464" s="48"/>
      <c r="Q464" s="48"/>
      <c r="R464" s="48"/>
      <c r="S464" s="33" t="str">
        <f t="shared" si="15"/>
        <v/>
      </c>
      <c r="T464" s="65"/>
      <c r="U464" s="65"/>
      <c r="V464" s="32" t="str">
        <f>IF($P464="","",$P464+$Q464+LOOKUP(2,1/($V$3:$V463&lt;&gt;""),$V$3:$V463))</f>
        <v/>
      </c>
      <c r="W464" s="33"/>
      <c r="X464" s="33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  <c r="IP464" s="34"/>
      <c r="IQ464" s="34"/>
      <c r="IR464" s="34"/>
      <c r="IS464" s="34"/>
      <c r="IT464" s="34"/>
      <c r="IU464" s="34"/>
      <c r="IV464" s="34"/>
      <c r="IW464" s="34"/>
      <c r="IX464" s="34"/>
    </row>
    <row r="465" spans="1:258" x14ac:dyDescent="0.25">
      <c r="A465" s="35">
        <f>LOOKUP(2,1/($A$3:$A464&lt;&gt;""),$A$3:$A464)+1</f>
        <v>458</v>
      </c>
      <c r="B465" s="36"/>
      <c r="C465" s="50"/>
      <c r="D465" s="37" t="str">
        <f ca="1">IFERROR(IF($E465="","",VLOOKUP($E465,'Currency Pairs'!$B$3:$D$1000,3,FALSE)),"")</f>
        <v/>
      </c>
      <c r="E465" s="49" t="str">
        <f ca="1">IFERROR(IF($D465="","",VLOOKUP($D465,'Currency Pairs'!$A$3:$B$1000,2,FALSE)),"")</f>
        <v/>
      </c>
      <c r="F465" s="50"/>
      <c r="G465" s="49"/>
      <c r="H465" s="49"/>
      <c r="I465" s="49"/>
      <c r="J465" s="51" t="str">
        <f t="shared" si="16"/>
        <v/>
      </c>
      <c r="K465" s="79"/>
      <c r="L465" s="49"/>
      <c r="M465" s="52"/>
      <c r="N465" s="53" t="str">
        <f>IF(OR($G465="",$L465=""),"",ROUND(IF($F465="Long",(L465-G465),(G465-L465)) * POWER(10, VLOOKUP($D465,'Currency Pairs'!$A:$C,3,FALSE)),0))</f>
        <v/>
      </c>
      <c r="O465" s="99" t="str">
        <f>IF($P465="","",(($P465+$Q465+$R465)/LOOKUP(2,1/($V$3:$V464&lt;&gt;""),$V$3:$V464)))</f>
        <v/>
      </c>
      <c r="P465" s="54"/>
      <c r="Q465" s="54"/>
      <c r="R465" s="54"/>
      <c r="S465" s="42" t="str">
        <f t="shared" si="15"/>
        <v/>
      </c>
      <c r="T465" s="66"/>
      <c r="U465" s="66"/>
      <c r="V465" s="41" t="str">
        <f>IF($P465="","",$P465+$Q465+LOOKUP(2,1/($V$3:$V464&lt;&gt;""),$V$3:$V464))</f>
        <v/>
      </c>
      <c r="W465" s="42"/>
      <c r="X465" s="42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</row>
    <row r="466" spans="1:258" x14ac:dyDescent="0.25">
      <c r="A466" s="26">
        <f>LOOKUP(2,1/($A$3:$A465&lt;&gt;""),$A$3:$A465)+1</f>
        <v>459</v>
      </c>
      <c r="B466" s="27"/>
      <c r="C466" s="44"/>
      <c r="D466" s="28" t="str">
        <f ca="1">IFERROR(IF($E466="","",VLOOKUP($E466,'Currency Pairs'!$B$3:$D$1000,3,FALSE)),"")</f>
        <v/>
      </c>
      <c r="E466" s="43" t="str">
        <f ca="1">IFERROR(IF($D466="","",VLOOKUP($D466,'Currency Pairs'!$A$3:$B$1000,2,FALSE)),"")</f>
        <v/>
      </c>
      <c r="F466" s="44"/>
      <c r="G466" s="43"/>
      <c r="H466" s="43"/>
      <c r="I466" s="43"/>
      <c r="J466" s="45" t="str">
        <f t="shared" si="16"/>
        <v/>
      </c>
      <c r="K466" s="78"/>
      <c r="L466" s="43"/>
      <c r="M466" s="46"/>
      <c r="N466" s="47" t="str">
        <f>IF(OR($G466="",$L466=""),"",ROUND(IF($F466="Long",(L466-G466),(G466-L466)) * POWER(10, VLOOKUP($D466,'Currency Pairs'!$A:$C,3,FALSE)),0))</f>
        <v/>
      </c>
      <c r="O466" s="94" t="str">
        <f>IF($P466="","",(($P466+$Q466+$R466)/LOOKUP(2,1/($V$3:$V465&lt;&gt;""),$V$3:$V465)))</f>
        <v/>
      </c>
      <c r="P466" s="48"/>
      <c r="Q466" s="48"/>
      <c r="R466" s="48"/>
      <c r="S466" s="33" t="str">
        <f t="shared" ref="S466:S529" si="17">IF(AND(B466&lt;&gt;"",M466&lt;&gt;""),IF(DATEDIF(B466,M466,"d")&gt;0,DATEDIF(B466,M466,"d"),"")&amp;
IF(DATEDIF(B466,M466,"d")=1," day",IF(DATEDIF(B466,M466,"d")=0, "Intraday"," days")),"")</f>
        <v/>
      </c>
      <c r="T466" s="65"/>
      <c r="U466" s="65"/>
      <c r="V466" s="32" t="str">
        <f>IF($P466="","",$P466+$Q466+LOOKUP(2,1/($V$3:$V465&lt;&gt;""),$V$3:$V465))</f>
        <v/>
      </c>
      <c r="W466" s="33"/>
      <c r="X466" s="33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  <c r="IQ466" s="34"/>
      <c r="IR466" s="34"/>
      <c r="IS466" s="34"/>
      <c r="IT466" s="34"/>
      <c r="IU466" s="34"/>
      <c r="IV466" s="34"/>
      <c r="IW466" s="34"/>
      <c r="IX466" s="34"/>
    </row>
    <row r="467" spans="1:258" x14ac:dyDescent="0.25">
      <c r="A467" s="35">
        <f>LOOKUP(2,1/($A$3:$A466&lt;&gt;""),$A$3:$A466)+1</f>
        <v>460</v>
      </c>
      <c r="B467" s="36"/>
      <c r="C467" s="50"/>
      <c r="D467" s="37" t="str">
        <f ca="1">IFERROR(IF($E467="","",VLOOKUP($E467,'Currency Pairs'!$B$3:$D$1000,3,FALSE)),"")</f>
        <v/>
      </c>
      <c r="E467" s="49" t="str">
        <f ca="1">IFERROR(IF($D467="","",VLOOKUP($D467,'Currency Pairs'!$A$3:$B$1000,2,FALSE)),"")</f>
        <v/>
      </c>
      <c r="F467" s="50"/>
      <c r="G467" s="49"/>
      <c r="H467" s="49"/>
      <c r="I467" s="49"/>
      <c r="J467" s="51" t="str">
        <f t="shared" si="16"/>
        <v/>
      </c>
      <c r="K467" s="79"/>
      <c r="L467" s="49"/>
      <c r="M467" s="52"/>
      <c r="N467" s="53" t="str">
        <f>IF(OR($G467="",$L467=""),"",ROUND(IF($F467="Long",(L467-G467),(G467-L467)) * POWER(10, VLOOKUP($D467,'Currency Pairs'!$A:$C,3,FALSE)),0))</f>
        <v/>
      </c>
      <c r="O467" s="99" t="str">
        <f>IF($P467="","",(($P467+$Q467+$R467)/LOOKUP(2,1/($V$3:$V466&lt;&gt;""),$V$3:$V466)))</f>
        <v/>
      </c>
      <c r="P467" s="54"/>
      <c r="Q467" s="54"/>
      <c r="R467" s="54"/>
      <c r="S467" s="42" t="str">
        <f t="shared" si="17"/>
        <v/>
      </c>
      <c r="T467" s="66"/>
      <c r="U467" s="66"/>
      <c r="V467" s="41" t="str">
        <f>IF($P467="","",$P467+$Q467+LOOKUP(2,1/($V$3:$V466&lt;&gt;""),$V$3:$V466))</f>
        <v/>
      </c>
      <c r="W467" s="42"/>
      <c r="X467" s="42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</row>
    <row r="468" spans="1:258" x14ac:dyDescent="0.25">
      <c r="A468" s="26">
        <f>LOOKUP(2,1/($A$3:$A467&lt;&gt;""),$A$3:$A467)+1</f>
        <v>461</v>
      </c>
      <c r="B468" s="27"/>
      <c r="C468" s="44"/>
      <c r="D468" s="28" t="str">
        <f ca="1">IFERROR(IF($E468="","",VLOOKUP($E468,'Currency Pairs'!$B$3:$D$1000,3,FALSE)),"")</f>
        <v/>
      </c>
      <c r="E468" s="43" t="str">
        <f ca="1">IFERROR(IF($D468="","",VLOOKUP($D468,'Currency Pairs'!$A$3:$B$1000,2,FALSE)),"")</f>
        <v/>
      </c>
      <c r="F468" s="44"/>
      <c r="G468" s="43"/>
      <c r="H468" s="43"/>
      <c r="I468" s="43"/>
      <c r="J468" s="45" t="str">
        <f t="shared" si="16"/>
        <v/>
      </c>
      <c r="K468" s="78"/>
      <c r="L468" s="43"/>
      <c r="M468" s="46"/>
      <c r="N468" s="47" t="str">
        <f>IF(OR($G468="",$L468=""),"",ROUND(IF($F468="Long",(L468-G468),(G468-L468)) * POWER(10, VLOOKUP($D468,'Currency Pairs'!$A:$C,3,FALSE)),0))</f>
        <v/>
      </c>
      <c r="O468" s="94" t="str">
        <f>IF($P468="","",(($P468+$Q468+$R468)/LOOKUP(2,1/($V$3:$V467&lt;&gt;""),$V$3:$V467)))</f>
        <v/>
      </c>
      <c r="P468" s="48"/>
      <c r="Q468" s="48"/>
      <c r="R468" s="48"/>
      <c r="S468" s="33" t="str">
        <f t="shared" si="17"/>
        <v/>
      </c>
      <c r="T468" s="65"/>
      <c r="U468" s="65"/>
      <c r="V468" s="32" t="str">
        <f>IF($P468="","",$P468+$Q468+LOOKUP(2,1/($V$3:$V467&lt;&gt;""),$V$3:$V467))</f>
        <v/>
      </c>
      <c r="W468" s="33"/>
      <c r="X468" s="33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  <c r="IQ468" s="34"/>
      <c r="IR468" s="34"/>
      <c r="IS468" s="34"/>
      <c r="IT468" s="34"/>
      <c r="IU468" s="34"/>
      <c r="IV468" s="34"/>
      <c r="IW468" s="34"/>
      <c r="IX468" s="34"/>
    </row>
    <row r="469" spans="1:258" x14ac:dyDescent="0.25">
      <c r="A469" s="35">
        <f>LOOKUP(2,1/($A$3:$A468&lt;&gt;""),$A$3:$A468)+1</f>
        <v>462</v>
      </c>
      <c r="B469" s="36"/>
      <c r="C469" s="50"/>
      <c r="D469" s="37" t="str">
        <f ca="1">IFERROR(IF($E469="","",VLOOKUP($E469,'Currency Pairs'!$B$3:$D$1000,3,FALSE)),"")</f>
        <v/>
      </c>
      <c r="E469" s="49" t="str">
        <f ca="1">IFERROR(IF($D469="","",VLOOKUP($D469,'Currency Pairs'!$A$3:$B$1000,2,FALSE)),"")</f>
        <v/>
      </c>
      <c r="F469" s="50"/>
      <c r="G469" s="49"/>
      <c r="H469" s="49"/>
      <c r="I469" s="49"/>
      <c r="J469" s="51" t="str">
        <f t="shared" si="16"/>
        <v/>
      </c>
      <c r="K469" s="79"/>
      <c r="L469" s="49"/>
      <c r="M469" s="52"/>
      <c r="N469" s="53" t="str">
        <f>IF(OR($G469="",$L469=""),"",ROUND(IF($F469="Long",(L469-G469),(G469-L469)) * POWER(10, VLOOKUP($D469,'Currency Pairs'!$A:$C,3,FALSE)),0))</f>
        <v/>
      </c>
      <c r="O469" s="99" t="str">
        <f>IF($P469="","",(($P469+$Q469+$R469)/LOOKUP(2,1/($V$3:$V468&lt;&gt;""),$V$3:$V468)))</f>
        <v/>
      </c>
      <c r="P469" s="54"/>
      <c r="Q469" s="54"/>
      <c r="R469" s="54"/>
      <c r="S469" s="42" t="str">
        <f t="shared" si="17"/>
        <v/>
      </c>
      <c r="T469" s="66"/>
      <c r="U469" s="66"/>
      <c r="V469" s="41" t="str">
        <f>IF($P469="","",$P469+$Q469+LOOKUP(2,1/($V$3:$V468&lt;&gt;""),$V$3:$V468))</f>
        <v/>
      </c>
      <c r="W469" s="42"/>
      <c r="X469" s="42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</row>
    <row r="470" spans="1:258" x14ac:dyDescent="0.25">
      <c r="A470" s="26">
        <f>LOOKUP(2,1/($A$3:$A469&lt;&gt;""),$A$3:$A469)+1</f>
        <v>463</v>
      </c>
      <c r="B470" s="27"/>
      <c r="C470" s="44"/>
      <c r="D470" s="28" t="str">
        <f ca="1">IFERROR(IF($E470="","",VLOOKUP($E470,'Currency Pairs'!$B$3:$D$1000,3,FALSE)),"")</f>
        <v/>
      </c>
      <c r="E470" s="43" t="str">
        <f ca="1">IFERROR(IF($D470="","",VLOOKUP($D470,'Currency Pairs'!$A$3:$B$1000,2,FALSE)),"")</f>
        <v/>
      </c>
      <c r="F470" s="44"/>
      <c r="G470" s="43"/>
      <c r="H470" s="43"/>
      <c r="I470" s="43"/>
      <c r="J470" s="45" t="str">
        <f t="shared" si="16"/>
        <v/>
      </c>
      <c r="K470" s="78"/>
      <c r="L470" s="43"/>
      <c r="M470" s="46"/>
      <c r="N470" s="47" t="str">
        <f>IF(OR($G470="",$L470=""),"",ROUND(IF($F470="Long",(L470-G470),(G470-L470)) * POWER(10, VLOOKUP($D470,'Currency Pairs'!$A:$C,3,FALSE)),0))</f>
        <v/>
      </c>
      <c r="O470" s="94" t="str">
        <f>IF($P470="","",(($P470+$Q470+$R470)/LOOKUP(2,1/($V$3:$V469&lt;&gt;""),$V$3:$V469)))</f>
        <v/>
      </c>
      <c r="P470" s="48"/>
      <c r="Q470" s="48"/>
      <c r="R470" s="48"/>
      <c r="S470" s="33" t="str">
        <f t="shared" si="17"/>
        <v/>
      </c>
      <c r="T470" s="65"/>
      <c r="U470" s="65"/>
      <c r="V470" s="32" t="str">
        <f>IF($P470="","",$P470+$Q470+LOOKUP(2,1/($V$3:$V469&lt;&gt;""),$V$3:$V469))</f>
        <v/>
      </c>
      <c r="W470" s="33"/>
      <c r="X470" s="33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  <c r="IP470" s="34"/>
      <c r="IQ470" s="34"/>
      <c r="IR470" s="34"/>
      <c r="IS470" s="34"/>
      <c r="IT470" s="34"/>
      <c r="IU470" s="34"/>
      <c r="IV470" s="34"/>
      <c r="IW470" s="34"/>
      <c r="IX470" s="34"/>
    </row>
    <row r="471" spans="1:258" x14ac:dyDescent="0.25">
      <c r="A471" s="35">
        <f>LOOKUP(2,1/($A$3:$A470&lt;&gt;""),$A$3:$A470)+1</f>
        <v>464</v>
      </c>
      <c r="B471" s="36"/>
      <c r="C471" s="50"/>
      <c r="D471" s="37" t="str">
        <f ca="1">IFERROR(IF($E471="","",VLOOKUP($E471,'Currency Pairs'!$B$3:$D$1000,3,FALSE)),"")</f>
        <v/>
      </c>
      <c r="E471" s="49" t="str">
        <f ca="1">IFERROR(IF($D471="","",VLOOKUP($D471,'Currency Pairs'!$A$3:$B$1000,2,FALSE)),"")</f>
        <v/>
      </c>
      <c r="F471" s="50"/>
      <c r="G471" s="49"/>
      <c r="H471" s="49"/>
      <c r="I471" s="49"/>
      <c r="J471" s="51" t="str">
        <f t="shared" si="16"/>
        <v/>
      </c>
      <c r="K471" s="79"/>
      <c r="L471" s="49"/>
      <c r="M471" s="52"/>
      <c r="N471" s="53" t="str">
        <f>IF(OR($G471="",$L471=""),"",ROUND(IF($F471="Long",(L471-G471),(G471-L471)) * POWER(10, VLOOKUP($D471,'Currency Pairs'!$A:$C,3,FALSE)),0))</f>
        <v/>
      </c>
      <c r="O471" s="99" t="str">
        <f>IF($P471="","",(($P471+$Q471+$R471)/LOOKUP(2,1/($V$3:$V470&lt;&gt;""),$V$3:$V470)))</f>
        <v/>
      </c>
      <c r="P471" s="54"/>
      <c r="Q471" s="54"/>
      <c r="R471" s="54"/>
      <c r="S471" s="42" t="str">
        <f t="shared" si="17"/>
        <v/>
      </c>
      <c r="T471" s="66"/>
      <c r="U471" s="66"/>
      <c r="V471" s="41" t="str">
        <f>IF($P471="","",$P471+$Q471+LOOKUP(2,1/($V$3:$V470&lt;&gt;""),$V$3:$V470))</f>
        <v/>
      </c>
      <c r="W471" s="42"/>
      <c r="X471" s="42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</row>
    <row r="472" spans="1:258" x14ac:dyDescent="0.25">
      <c r="A472" s="26">
        <f>LOOKUP(2,1/($A$3:$A471&lt;&gt;""),$A$3:$A471)+1</f>
        <v>465</v>
      </c>
      <c r="B472" s="27"/>
      <c r="C472" s="44"/>
      <c r="D472" s="28" t="str">
        <f ca="1">IFERROR(IF($E472="","",VLOOKUP($E472,'Currency Pairs'!$B$3:$D$1000,3,FALSE)),"")</f>
        <v/>
      </c>
      <c r="E472" s="43" t="str">
        <f ca="1">IFERROR(IF($D472="","",VLOOKUP($D472,'Currency Pairs'!$A$3:$B$1000,2,FALSE)),"")</f>
        <v/>
      </c>
      <c r="F472" s="44"/>
      <c r="G472" s="43"/>
      <c r="H472" s="43"/>
      <c r="I472" s="43"/>
      <c r="J472" s="45" t="str">
        <f t="shared" si="16"/>
        <v/>
      </c>
      <c r="K472" s="78"/>
      <c r="L472" s="43"/>
      <c r="M472" s="46"/>
      <c r="N472" s="47" t="str">
        <f>IF(OR($G472="",$L472=""),"",ROUND(IF($F472="Long",(L472-G472),(G472-L472)) * POWER(10, VLOOKUP($D472,'Currency Pairs'!$A:$C,3,FALSE)),0))</f>
        <v/>
      </c>
      <c r="O472" s="94" t="str">
        <f>IF($P472="","",(($P472+$Q472+$R472)/LOOKUP(2,1/($V$3:$V471&lt;&gt;""),$V$3:$V471)))</f>
        <v/>
      </c>
      <c r="P472" s="48"/>
      <c r="Q472" s="48"/>
      <c r="R472" s="48"/>
      <c r="S472" s="33" t="str">
        <f t="shared" si="17"/>
        <v/>
      </c>
      <c r="T472" s="65"/>
      <c r="U472" s="65"/>
      <c r="V472" s="32" t="str">
        <f>IF($P472="","",$P472+$Q472+LOOKUP(2,1/($V$3:$V471&lt;&gt;""),$V$3:$V471))</f>
        <v/>
      </c>
      <c r="W472" s="33"/>
      <c r="X472" s="33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  <c r="IQ472" s="34"/>
      <c r="IR472" s="34"/>
      <c r="IS472" s="34"/>
      <c r="IT472" s="34"/>
      <c r="IU472" s="34"/>
      <c r="IV472" s="34"/>
      <c r="IW472" s="34"/>
      <c r="IX472" s="34"/>
    </row>
    <row r="473" spans="1:258" x14ac:dyDescent="0.25">
      <c r="A473" s="35">
        <f>LOOKUP(2,1/($A$3:$A472&lt;&gt;""),$A$3:$A472)+1</f>
        <v>466</v>
      </c>
      <c r="B473" s="36"/>
      <c r="C473" s="50"/>
      <c r="D473" s="37" t="str">
        <f ca="1">IFERROR(IF($E473="","",VLOOKUP($E473,'Currency Pairs'!$B$3:$D$1000,3,FALSE)),"")</f>
        <v/>
      </c>
      <c r="E473" s="49" t="str">
        <f ca="1">IFERROR(IF($D473="","",VLOOKUP($D473,'Currency Pairs'!$A$3:$B$1000,2,FALSE)),"")</f>
        <v/>
      </c>
      <c r="F473" s="50"/>
      <c r="G473" s="49"/>
      <c r="H473" s="49"/>
      <c r="I473" s="49"/>
      <c r="J473" s="51" t="str">
        <f t="shared" si="16"/>
        <v/>
      </c>
      <c r="K473" s="79"/>
      <c r="L473" s="49"/>
      <c r="M473" s="52"/>
      <c r="N473" s="53" t="str">
        <f>IF(OR($G473="",$L473=""),"",ROUND(IF($F473="Long",(L473-G473),(G473-L473)) * POWER(10, VLOOKUP($D473,'Currency Pairs'!$A:$C,3,FALSE)),0))</f>
        <v/>
      </c>
      <c r="O473" s="99" t="str">
        <f>IF($P473="","",(($P473+$Q473+$R473)/LOOKUP(2,1/($V$3:$V472&lt;&gt;""),$V$3:$V472)))</f>
        <v/>
      </c>
      <c r="P473" s="54"/>
      <c r="Q473" s="54"/>
      <c r="R473" s="54"/>
      <c r="S473" s="42" t="str">
        <f t="shared" si="17"/>
        <v/>
      </c>
      <c r="T473" s="66"/>
      <c r="U473" s="66"/>
      <c r="V473" s="41" t="str">
        <f>IF($P473="","",$P473+$Q473+LOOKUP(2,1/($V$3:$V472&lt;&gt;""),$V$3:$V472))</f>
        <v/>
      </c>
      <c r="W473" s="42"/>
      <c r="X473" s="42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</row>
    <row r="474" spans="1:258" x14ac:dyDescent="0.25">
      <c r="A474" s="26">
        <f>LOOKUP(2,1/($A$3:$A473&lt;&gt;""),$A$3:$A473)+1</f>
        <v>467</v>
      </c>
      <c r="B474" s="27"/>
      <c r="C474" s="44"/>
      <c r="D474" s="28" t="str">
        <f ca="1">IFERROR(IF($E474="","",VLOOKUP($E474,'Currency Pairs'!$B$3:$D$1000,3,FALSE)),"")</f>
        <v/>
      </c>
      <c r="E474" s="43" t="str">
        <f ca="1">IFERROR(IF($D474="","",VLOOKUP($D474,'Currency Pairs'!$A$3:$B$1000,2,FALSE)),"")</f>
        <v/>
      </c>
      <c r="F474" s="44"/>
      <c r="G474" s="43"/>
      <c r="H474" s="43"/>
      <c r="I474" s="43"/>
      <c r="J474" s="45" t="str">
        <f t="shared" si="16"/>
        <v/>
      </c>
      <c r="K474" s="78"/>
      <c r="L474" s="43"/>
      <c r="M474" s="46"/>
      <c r="N474" s="47" t="str">
        <f>IF(OR($G474="",$L474=""),"",ROUND(IF($F474="Long",(L474-G474),(G474-L474)) * POWER(10, VLOOKUP($D474,'Currency Pairs'!$A:$C,3,FALSE)),0))</f>
        <v/>
      </c>
      <c r="O474" s="94" t="str">
        <f>IF($P474="","",(($P474+$Q474+$R474)/LOOKUP(2,1/($V$3:$V473&lt;&gt;""),$V$3:$V473)))</f>
        <v/>
      </c>
      <c r="P474" s="48"/>
      <c r="Q474" s="48"/>
      <c r="R474" s="48"/>
      <c r="S474" s="33" t="str">
        <f t="shared" si="17"/>
        <v/>
      </c>
      <c r="T474" s="65"/>
      <c r="U474" s="65"/>
      <c r="V474" s="32" t="str">
        <f>IF($P474="","",$P474+$Q474+LOOKUP(2,1/($V$3:$V473&lt;&gt;""),$V$3:$V473))</f>
        <v/>
      </c>
      <c r="W474" s="33"/>
      <c r="X474" s="33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  <c r="IQ474" s="34"/>
      <c r="IR474" s="34"/>
      <c r="IS474" s="34"/>
      <c r="IT474" s="34"/>
      <c r="IU474" s="34"/>
      <c r="IV474" s="34"/>
      <c r="IW474" s="34"/>
      <c r="IX474" s="34"/>
    </row>
    <row r="475" spans="1:258" x14ac:dyDescent="0.25">
      <c r="A475" s="35">
        <f>LOOKUP(2,1/($A$3:$A474&lt;&gt;""),$A$3:$A474)+1</f>
        <v>468</v>
      </c>
      <c r="B475" s="36"/>
      <c r="C475" s="50"/>
      <c r="D475" s="37" t="str">
        <f ca="1">IFERROR(IF($E475="","",VLOOKUP($E475,'Currency Pairs'!$B$3:$D$1000,3,FALSE)),"")</f>
        <v/>
      </c>
      <c r="E475" s="49" t="str">
        <f ca="1">IFERROR(IF($D475="","",VLOOKUP($D475,'Currency Pairs'!$A$3:$B$1000,2,FALSE)),"")</f>
        <v/>
      </c>
      <c r="F475" s="50"/>
      <c r="G475" s="49"/>
      <c r="H475" s="49"/>
      <c r="I475" s="49"/>
      <c r="J475" s="51" t="str">
        <f t="shared" si="16"/>
        <v/>
      </c>
      <c r="K475" s="79"/>
      <c r="L475" s="49"/>
      <c r="M475" s="52"/>
      <c r="N475" s="53" t="str">
        <f>IF(OR($G475="",$L475=""),"",ROUND(IF($F475="Long",(L475-G475),(G475-L475)) * POWER(10, VLOOKUP($D475,'Currency Pairs'!$A:$C,3,FALSE)),0))</f>
        <v/>
      </c>
      <c r="O475" s="99" t="str">
        <f>IF($P475="","",(($P475+$Q475+$R475)/LOOKUP(2,1/($V$3:$V474&lt;&gt;""),$V$3:$V474)))</f>
        <v/>
      </c>
      <c r="P475" s="54"/>
      <c r="Q475" s="54"/>
      <c r="R475" s="54"/>
      <c r="S475" s="42" t="str">
        <f t="shared" si="17"/>
        <v/>
      </c>
      <c r="T475" s="66"/>
      <c r="U475" s="66"/>
      <c r="V475" s="41" t="str">
        <f>IF($P475="","",$P475+$Q475+LOOKUP(2,1/($V$3:$V474&lt;&gt;""),$V$3:$V474))</f>
        <v/>
      </c>
      <c r="W475" s="42"/>
      <c r="X475" s="42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</row>
    <row r="476" spans="1:258" x14ac:dyDescent="0.25">
      <c r="A476" s="26">
        <f>LOOKUP(2,1/($A$3:$A475&lt;&gt;""),$A$3:$A475)+1</f>
        <v>469</v>
      </c>
      <c r="B476" s="27"/>
      <c r="C476" s="44"/>
      <c r="D476" s="28" t="str">
        <f ca="1">IFERROR(IF($E476="","",VLOOKUP($E476,'Currency Pairs'!$B$3:$D$1000,3,FALSE)),"")</f>
        <v/>
      </c>
      <c r="E476" s="43" t="str">
        <f ca="1">IFERROR(IF($D476="","",VLOOKUP($D476,'Currency Pairs'!$A$3:$B$1000,2,FALSE)),"")</f>
        <v/>
      </c>
      <c r="F476" s="44"/>
      <c r="G476" s="43"/>
      <c r="H476" s="43"/>
      <c r="I476" s="43"/>
      <c r="J476" s="45" t="str">
        <f t="shared" si="16"/>
        <v/>
      </c>
      <c r="K476" s="78"/>
      <c r="L476" s="43"/>
      <c r="M476" s="46"/>
      <c r="N476" s="47" t="str">
        <f>IF(OR($G476="",$L476=""),"",ROUND(IF($F476="Long",(L476-G476),(G476-L476)) * POWER(10, VLOOKUP($D476,'Currency Pairs'!$A:$C,3,FALSE)),0))</f>
        <v/>
      </c>
      <c r="O476" s="94" t="str">
        <f>IF($P476="","",(($P476+$Q476+$R476)/LOOKUP(2,1/($V$3:$V475&lt;&gt;""),$V$3:$V475)))</f>
        <v/>
      </c>
      <c r="P476" s="48"/>
      <c r="Q476" s="48"/>
      <c r="R476" s="48"/>
      <c r="S476" s="33" t="str">
        <f t="shared" si="17"/>
        <v/>
      </c>
      <c r="T476" s="65"/>
      <c r="U476" s="65"/>
      <c r="V476" s="32" t="str">
        <f>IF($P476="","",$P476+$Q476+LOOKUP(2,1/($V$3:$V475&lt;&gt;""),$V$3:$V475))</f>
        <v/>
      </c>
      <c r="W476" s="33"/>
      <c r="X476" s="33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  <c r="IP476" s="34"/>
      <c r="IQ476" s="34"/>
      <c r="IR476" s="34"/>
      <c r="IS476" s="34"/>
      <c r="IT476" s="34"/>
      <c r="IU476" s="34"/>
      <c r="IV476" s="34"/>
      <c r="IW476" s="34"/>
      <c r="IX476" s="34"/>
    </row>
    <row r="477" spans="1:258" x14ac:dyDescent="0.25">
      <c r="A477" s="35">
        <f>LOOKUP(2,1/($A$3:$A476&lt;&gt;""),$A$3:$A476)+1</f>
        <v>470</v>
      </c>
      <c r="B477" s="36"/>
      <c r="C477" s="50"/>
      <c r="D477" s="37" t="str">
        <f ca="1">IFERROR(IF($E477="","",VLOOKUP($E477,'Currency Pairs'!$B$3:$D$1000,3,FALSE)),"")</f>
        <v/>
      </c>
      <c r="E477" s="49" t="str">
        <f ca="1">IFERROR(IF($D477="","",VLOOKUP($D477,'Currency Pairs'!$A$3:$B$1000,2,FALSE)),"")</f>
        <v/>
      </c>
      <c r="F477" s="50"/>
      <c r="G477" s="49"/>
      <c r="H477" s="49"/>
      <c r="I477" s="49"/>
      <c r="J477" s="51" t="str">
        <f t="shared" si="16"/>
        <v/>
      </c>
      <c r="K477" s="79"/>
      <c r="L477" s="49"/>
      <c r="M477" s="52"/>
      <c r="N477" s="53" t="str">
        <f>IF(OR($G477="",$L477=""),"",ROUND(IF($F477="Long",(L477-G477),(G477-L477)) * POWER(10, VLOOKUP($D477,'Currency Pairs'!$A:$C,3,FALSE)),0))</f>
        <v/>
      </c>
      <c r="O477" s="99" t="str">
        <f>IF($P477="","",(($P477+$Q477+$R477)/LOOKUP(2,1/($V$3:$V476&lt;&gt;""),$V$3:$V476)))</f>
        <v/>
      </c>
      <c r="P477" s="54"/>
      <c r="Q477" s="54"/>
      <c r="R477" s="54"/>
      <c r="S477" s="42" t="str">
        <f t="shared" si="17"/>
        <v/>
      </c>
      <c r="T477" s="66"/>
      <c r="U477" s="66"/>
      <c r="V477" s="41" t="str">
        <f>IF($P477="","",$P477+$Q477+LOOKUP(2,1/($V$3:$V476&lt;&gt;""),$V$3:$V476))</f>
        <v/>
      </c>
      <c r="W477" s="42"/>
      <c r="X477" s="42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</row>
    <row r="478" spans="1:258" x14ac:dyDescent="0.25">
      <c r="A478" s="26">
        <f>LOOKUP(2,1/($A$3:$A477&lt;&gt;""),$A$3:$A477)+1</f>
        <v>471</v>
      </c>
      <c r="B478" s="27"/>
      <c r="C478" s="44"/>
      <c r="D478" s="28" t="str">
        <f ca="1">IFERROR(IF($E478="","",VLOOKUP($E478,'Currency Pairs'!$B$3:$D$1000,3,FALSE)),"")</f>
        <v/>
      </c>
      <c r="E478" s="43" t="str">
        <f ca="1">IFERROR(IF($D478="","",VLOOKUP($D478,'Currency Pairs'!$A$3:$B$1000,2,FALSE)),"")</f>
        <v/>
      </c>
      <c r="F478" s="44"/>
      <c r="G478" s="43"/>
      <c r="H478" s="43"/>
      <c r="I478" s="43"/>
      <c r="J478" s="45" t="str">
        <f t="shared" si="16"/>
        <v/>
      </c>
      <c r="K478" s="78"/>
      <c r="L478" s="43"/>
      <c r="M478" s="46"/>
      <c r="N478" s="47" t="str">
        <f>IF(OR($G478="",$L478=""),"",ROUND(IF($F478="Long",(L478-G478),(G478-L478)) * POWER(10, VLOOKUP($D478,'Currency Pairs'!$A:$C,3,FALSE)),0))</f>
        <v/>
      </c>
      <c r="O478" s="94" t="str">
        <f>IF($P478="","",(($P478+$Q478+$R478)/LOOKUP(2,1/($V$3:$V477&lt;&gt;""),$V$3:$V477)))</f>
        <v/>
      </c>
      <c r="P478" s="48"/>
      <c r="Q478" s="48"/>
      <c r="R478" s="48"/>
      <c r="S478" s="33" t="str">
        <f t="shared" si="17"/>
        <v/>
      </c>
      <c r="T478" s="65"/>
      <c r="U478" s="65"/>
      <c r="V478" s="32" t="str">
        <f>IF($P478="","",$P478+$Q478+LOOKUP(2,1/($V$3:$V477&lt;&gt;""),$V$3:$V477))</f>
        <v/>
      </c>
      <c r="W478" s="33"/>
      <c r="X478" s="33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  <c r="IP478" s="34"/>
      <c r="IQ478" s="34"/>
      <c r="IR478" s="34"/>
      <c r="IS478" s="34"/>
      <c r="IT478" s="34"/>
      <c r="IU478" s="34"/>
      <c r="IV478" s="34"/>
      <c r="IW478" s="34"/>
      <c r="IX478" s="34"/>
    </row>
    <row r="479" spans="1:258" x14ac:dyDescent="0.25">
      <c r="A479" s="35">
        <f>LOOKUP(2,1/($A$3:$A478&lt;&gt;""),$A$3:$A478)+1</f>
        <v>472</v>
      </c>
      <c r="B479" s="36"/>
      <c r="C479" s="50"/>
      <c r="D479" s="37" t="str">
        <f ca="1">IFERROR(IF($E479="","",VLOOKUP($E479,'Currency Pairs'!$B$3:$D$1000,3,FALSE)),"")</f>
        <v/>
      </c>
      <c r="E479" s="49" t="str">
        <f ca="1">IFERROR(IF($D479="","",VLOOKUP($D479,'Currency Pairs'!$A$3:$B$1000,2,FALSE)),"")</f>
        <v/>
      </c>
      <c r="F479" s="50"/>
      <c r="G479" s="49"/>
      <c r="H479" s="49"/>
      <c r="I479" s="49"/>
      <c r="J479" s="51" t="str">
        <f t="shared" si="16"/>
        <v/>
      </c>
      <c r="K479" s="79"/>
      <c r="L479" s="49"/>
      <c r="M479" s="52"/>
      <c r="N479" s="53" t="str">
        <f>IF(OR($G479="",$L479=""),"",ROUND(IF($F479="Long",(L479-G479),(G479-L479)) * POWER(10, VLOOKUP($D479,'Currency Pairs'!$A:$C,3,FALSE)),0))</f>
        <v/>
      </c>
      <c r="O479" s="99" t="str">
        <f>IF($P479="","",(($P479+$Q479+$R479)/LOOKUP(2,1/($V$3:$V478&lt;&gt;""),$V$3:$V478)))</f>
        <v/>
      </c>
      <c r="P479" s="54"/>
      <c r="Q479" s="54"/>
      <c r="R479" s="54"/>
      <c r="S479" s="42" t="str">
        <f t="shared" si="17"/>
        <v/>
      </c>
      <c r="T479" s="66"/>
      <c r="U479" s="66"/>
      <c r="V479" s="41" t="str">
        <f>IF($P479="","",$P479+$Q479+LOOKUP(2,1/($V$3:$V478&lt;&gt;""),$V$3:$V478))</f>
        <v/>
      </c>
      <c r="W479" s="42"/>
      <c r="X479" s="42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</row>
    <row r="480" spans="1:258" x14ac:dyDescent="0.25">
      <c r="A480" s="26">
        <f>LOOKUP(2,1/($A$3:$A479&lt;&gt;""),$A$3:$A479)+1</f>
        <v>473</v>
      </c>
      <c r="B480" s="27"/>
      <c r="C480" s="44"/>
      <c r="D480" s="28" t="str">
        <f ca="1">IFERROR(IF($E480="","",VLOOKUP($E480,'Currency Pairs'!$B$3:$D$1000,3,FALSE)),"")</f>
        <v/>
      </c>
      <c r="E480" s="43" t="str">
        <f ca="1">IFERROR(IF($D480="","",VLOOKUP($D480,'Currency Pairs'!$A$3:$B$1000,2,FALSE)),"")</f>
        <v/>
      </c>
      <c r="F480" s="44"/>
      <c r="G480" s="43"/>
      <c r="H480" s="43"/>
      <c r="I480" s="43"/>
      <c r="J480" s="45" t="str">
        <f t="shared" si="16"/>
        <v/>
      </c>
      <c r="K480" s="78"/>
      <c r="L480" s="43"/>
      <c r="M480" s="46"/>
      <c r="N480" s="47" t="str">
        <f>IF(OR($G480="",$L480=""),"",ROUND(IF($F480="Long",(L480-G480),(G480-L480)) * POWER(10, VLOOKUP($D480,'Currency Pairs'!$A:$C,3,FALSE)),0))</f>
        <v/>
      </c>
      <c r="O480" s="94" t="str">
        <f>IF($P480="","",(($P480+$Q480+$R480)/LOOKUP(2,1/($V$3:$V479&lt;&gt;""),$V$3:$V479)))</f>
        <v/>
      </c>
      <c r="P480" s="48"/>
      <c r="Q480" s="48"/>
      <c r="R480" s="48"/>
      <c r="S480" s="33" t="str">
        <f t="shared" si="17"/>
        <v/>
      </c>
      <c r="T480" s="65"/>
      <c r="U480" s="65"/>
      <c r="V480" s="32" t="str">
        <f>IF($P480="","",$P480+$Q480+LOOKUP(2,1/($V$3:$V479&lt;&gt;""),$V$3:$V479))</f>
        <v/>
      </c>
      <c r="W480" s="33"/>
      <c r="X480" s="33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  <c r="IP480" s="34"/>
      <c r="IQ480" s="34"/>
      <c r="IR480" s="34"/>
      <c r="IS480" s="34"/>
      <c r="IT480" s="34"/>
      <c r="IU480" s="34"/>
      <c r="IV480" s="34"/>
      <c r="IW480" s="34"/>
      <c r="IX480" s="34"/>
    </row>
    <row r="481" spans="1:258" x14ac:dyDescent="0.25">
      <c r="A481" s="35">
        <f>LOOKUP(2,1/($A$3:$A480&lt;&gt;""),$A$3:$A480)+1</f>
        <v>474</v>
      </c>
      <c r="B481" s="36"/>
      <c r="C481" s="50"/>
      <c r="D481" s="37" t="str">
        <f ca="1">IFERROR(IF($E481="","",VLOOKUP($E481,'Currency Pairs'!$B$3:$D$1000,3,FALSE)),"")</f>
        <v/>
      </c>
      <c r="E481" s="49" t="str">
        <f ca="1">IFERROR(IF($D481="","",VLOOKUP($D481,'Currency Pairs'!$A$3:$B$1000,2,FALSE)),"")</f>
        <v/>
      </c>
      <c r="F481" s="50"/>
      <c r="G481" s="49"/>
      <c r="H481" s="49"/>
      <c r="I481" s="49"/>
      <c r="J481" s="51" t="str">
        <f t="shared" si="16"/>
        <v/>
      </c>
      <c r="K481" s="79"/>
      <c r="L481" s="49"/>
      <c r="M481" s="52"/>
      <c r="N481" s="53" t="str">
        <f>IF(OR($G481="",$L481=""),"",ROUND(IF($F481="Long",(L481-G481),(G481-L481)) * POWER(10, VLOOKUP($D481,'Currency Pairs'!$A:$C,3,FALSE)),0))</f>
        <v/>
      </c>
      <c r="O481" s="99" t="str">
        <f>IF($P481="","",(($P481+$Q481+$R481)/LOOKUP(2,1/($V$3:$V480&lt;&gt;""),$V$3:$V480)))</f>
        <v/>
      </c>
      <c r="P481" s="54"/>
      <c r="Q481" s="54"/>
      <c r="R481" s="54"/>
      <c r="S481" s="42" t="str">
        <f t="shared" si="17"/>
        <v/>
      </c>
      <c r="T481" s="66"/>
      <c r="U481" s="66"/>
      <c r="V481" s="41" t="str">
        <f>IF($P481="","",$P481+$Q481+LOOKUP(2,1/($V$3:$V480&lt;&gt;""),$V$3:$V480))</f>
        <v/>
      </c>
      <c r="W481" s="42"/>
      <c r="X481" s="42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</row>
    <row r="482" spans="1:258" x14ac:dyDescent="0.25">
      <c r="A482" s="26">
        <f>LOOKUP(2,1/($A$3:$A481&lt;&gt;""),$A$3:$A481)+1</f>
        <v>475</v>
      </c>
      <c r="B482" s="27"/>
      <c r="C482" s="44"/>
      <c r="D482" s="28" t="str">
        <f ca="1">IFERROR(IF($E482="","",VLOOKUP($E482,'Currency Pairs'!$B$3:$D$1000,3,FALSE)),"")</f>
        <v/>
      </c>
      <c r="E482" s="43" t="str">
        <f ca="1">IFERROR(IF($D482="","",VLOOKUP($D482,'Currency Pairs'!$A$3:$B$1000,2,FALSE)),"")</f>
        <v/>
      </c>
      <c r="F482" s="44"/>
      <c r="G482" s="43"/>
      <c r="H482" s="43"/>
      <c r="I482" s="43"/>
      <c r="J482" s="45" t="str">
        <f t="shared" si="16"/>
        <v/>
      </c>
      <c r="K482" s="78"/>
      <c r="L482" s="43"/>
      <c r="M482" s="46"/>
      <c r="N482" s="47" t="str">
        <f>IF(OR($G482="",$L482=""),"",ROUND(IF($F482="Long",(L482-G482),(G482-L482)) * POWER(10, VLOOKUP($D482,'Currency Pairs'!$A:$C,3,FALSE)),0))</f>
        <v/>
      </c>
      <c r="O482" s="94" t="str">
        <f>IF($P482="","",(($P482+$Q482+$R482)/LOOKUP(2,1/($V$3:$V481&lt;&gt;""),$V$3:$V481)))</f>
        <v/>
      </c>
      <c r="P482" s="48"/>
      <c r="Q482" s="48"/>
      <c r="R482" s="48"/>
      <c r="S482" s="33" t="str">
        <f t="shared" si="17"/>
        <v/>
      </c>
      <c r="T482" s="65"/>
      <c r="U482" s="65"/>
      <c r="V482" s="32" t="str">
        <f>IF($P482="","",$P482+$Q482+LOOKUP(2,1/($V$3:$V481&lt;&gt;""),$V$3:$V481))</f>
        <v/>
      </c>
      <c r="W482" s="33"/>
      <c r="X482" s="33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  <c r="IP482" s="34"/>
      <c r="IQ482" s="34"/>
      <c r="IR482" s="34"/>
      <c r="IS482" s="34"/>
      <c r="IT482" s="34"/>
      <c r="IU482" s="34"/>
      <c r="IV482" s="34"/>
      <c r="IW482" s="34"/>
      <c r="IX482" s="34"/>
    </row>
    <row r="483" spans="1:258" x14ac:dyDescent="0.25">
      <c r="A483" s="35">
        <f>LOOKUP(2,1/($A$3:$A482&lt;&gt;""),$A$3:$A482)+1</f>
        <v>476</v>
      </c>
      <c r="B483" s="36"/>
      <c r="C483" s="50"/>
      <c r="D483" s="37" t="str">
        <f ca="1">IFERROR(IF($E483="","",VLOOKUP($E483,'Currency Pairs'!$B$3:$D$1000,3,FALSE)),"")</f>
        <v/>
      </c>
      <c r="E483" s="49" t="str">
        <f ca="1">IFERROR(IF($D483="","",VLOOKUP($D483,'Currency Pairs'!$A$3:$B$1000,2,FALSE)),"")</f>
        <v/>
      </c>
      <c r="F483" s="50"/>
      <c r="G483" s="49"/>
      <c r="H483" s="49"/>
      <c r="I483" s="49"/>
      <c r="J483" s="51" t="str">
        <f t="shared" si="16"/>
        <v/>
      </c>
      <c r="K483" s="79"/>
      <c r="L483" s="49"/>
      <c r="M483" s="52"/>
      <c r="N483" s="53" t="str">
        <f>IF(OR($G483="",$L483=""),"",ROUND(IF($F483="Long",(L483-G483),(G483-L483)) * POWER(10, VLOOKUP($D483,'Currency Pairs'!$A:$C,3,FALSE)),0))</f>
        <v/>
      </c>
      <c r="O483" s="99" t="str">
        <f>IF($P483="","",(($P483+$Q483+$R483)/LOOKUP(2,1/($V$3:$V482&lt;&gt;""),$V$3:$V482)))</f>
        <v/>
      </c>
      <c r="P483" s="54"/>
      <c r="Q483" s="54"/>
      <c r="R483" s="54"/>
      <c r="S483" s="42" t="str">
        <f t="shared" si="17"/>
        <v/>
      </c>
      <c r="T483" s="66"/>
      <c r="U483" s="66"/>
      <c r="V483" s="41" t="str">
        <f>IF($P483="","",$P483+$Q483+LOOKUP(2,1/($V$3:$V482&lt;&gt;""),$V$3:$V482))</f>
        <v/>
      </c>
      <c r="W483" s="42"/>
      <c r="X483" s="42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</row>
    <row r="484" spans="1:258" x14ac:dyDescent="0.25">
      <c r="A484" s="26">
        <f>LOOKUP(2,1/($A$3:$A483&lt;&gt;""),$A$3:$A483)+1</f>
        <v>477</v>
      </c>
      <c r="B484" s="27"/>
      <c r="C484" s="44"/>
      <c r="D484" s="28" t="str">
        <f ca="1">IFERROR(IF($E484="","",VLOOKUP($E484,'Currency Pairs'!$B$3:$D$1000,3,FALSE)),"")</f>
        <v/>
      </c>
      <c r="E484" s="43" t="str">
        <f ca="1">IFERROR(IF($D484="","",VLOOKUP($D484,'Currency Pairs'!$A$3:$B$1000,2,FALSE)),"")</f>
        <v/>
      </c>
      <c r="F484" s="44"/>
      <c r="G484" s="43"/>
      <c r="H484" s="43"/>
      <c r="I484" s="43"/>
      <c r="J484" s="45" t="str">
        <f t="shared" si="16"/>
        <v/>
      </c>
      <c r="K484" s="78"/>
      <c r="L484" s="43"/>
      <c r="M484" s="46"/>
      <c r="N484" s="47" t="str">
        <f>IF(OR($G484="",$L484=""),"",ROUND(IF($F484="Long",(L484-G484),(G484-L484)) * POWER(10, VLOOKUP($D484,'Currency Pairs'!$A:$C,3,FALSE)),0))</f>
        <v/>
      </c>
      <c r="O484" s="94" t="str">
        <f>IF($P484="","",(($P484+$Q484+$R484)/LOOKUP(2,1/($V$3:$V483&lt;&gt;""),$V$3:$V483)))</f>
        <v/>
      </c>
      <c r="P484" s="48"/>
      <c r="Q484" s="48"/>
      <c r="R484" s="48"/>
      <c r="S484" s="33" t="str">
        <f t="shared" si="17"/>
        <v/>
      </c>
      <c r="T484" s="65"/>
      <c r="U484" s="65"/>
      <c r="V484" s="32" t="str">
        <f>IF($P484="","",$P484+$Q484+LOOKUP(2,1/($V$3:$V483&lt;&gt;""),$V$3:$V483))</f>
        <v/>
      </c>
      <c r="W484" s="33"/>
      <c r="X484" s="33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  <c r="IP484" s="34"/>
      <c r="IQ484" s="34"/>
      <c r="IR484" s="34"/>
      <c r="IS484" s="34"/>
      <c r="IT484" s="34"/>
      <c r="IU484" s="34"/>
      <c r="IV484" s="34"/>
      <c r="IW484" s="34"/>
      <c r="IX484" s="34"/>
    </row>
    <row r="485" spans="1:258" x14ac:dyDescent="0.25">
      <c r="A485" s="35">
        <f>LOOKUP(2,1/($A$3:$A484&lt;&gt;""),$A$3:$A484)+1</f>
        <v>478</v>
      </c>
      <c r="B485" s="36"/>
      <c r="C485" s="50"/>
      <c r="D485" s="37" t="str">
        <f ca="1">IFERROR(IF($E485="","",VLOOKUP($E485,'Currency Pairs'!$B$3:$D$1000,3,FALSE)),"")</f>
        <v/>
      </c>
      <c r="E485" s="49" t="str">
        <f ca="1">IFERROR(IF($D485="","",VLOOKUP($D485,'Currency Pairs'!$A$3:$B$1000,2,FALSE)),"")</f>
        <v/>
      </c>
      <c r="F485" s="50"/>
      <c r="G485" s="49"/>
      <c r="H485" s="49"/>
      <c r="I485" s="49"/>
      <c r="J485" s="51" t="str">
        <f t="shared" si="16"/>
        <v/>
      </c>
      <c r="K485" s="79"/>
      <c r="L485" s="49"/>
      <c r="M485" s="52"/>
      <c r="N485" s="53" t="str">
        <f>IF(OR($G485="",$L485=""),"",ROUND(IF($F485="Long",(L485-G485),(G485-L485)) * POWER(10, VLOOKUP($D485,'Currency Pairs'!$A:$C,3,FALSE)),0))</f>
        <v/>
      </c>
      <c r="O485" s="99" t="str">
        <f>IF($P485="","",(($P485+$Q485+$R485)/LOOKUP(2,1/($V$3:$V484&lt;&gt;""),$V$3:$V484)))</f>
        <v/>
      </c>
      <c r="P485" s="54"/>
      <c r="Q485" s="54"/>
      <c r="R485" s="54"/>
      <c r="S485" s="42" t="str">
        <f t="shared" si="17"/>
        <v/>
      </c>
      <c r="T485" s="66"/>
      <c r="U485" s="66"/>
      <c r="V485" s="41" t="str">
        <f>IF($P485="","",$P485+$Q485+LOOKUP(2,1/($V$3:$V484&lt;&gt;""),$V$3:$V484))</f>
        <v/>
      </c>
      <c r="W485" s="42"/>
      <c r="X485" s="42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</row>
    <row r="486" spans="1:258" x14ac:dyDescent="0.25">
      <c r="A486" s="26">
        <f>LOOKUP(2,1/($A$3:$A485&lt;&gt;""),$A$3:$A485)+1</f>
        <v>479</v>
      </c>
      <c r="B486" s="27"/>
      <c r="C486" s="44"/>
      <c r="D486" s="28" t="str">
        <f ca="1">IFERROR(IF($E486="","",VLOOKUP($E486,'Currency Pairs'!$B$3:$D$1000,3,FALSE)),"")</f>
        <v/>
      </c>
      <c r="E486" s="43" t="str">
        <f ca="1">IFERROR(IF($D486="","",VLOOKUP($D486,'Currency Pairs'!$A$3:$B$1000,2,FALSE)),"")</f>
        <v/>
      </c>
      <c r="F486" s="44"/>
      <c r="G486" s="43"/>
      <c r="H486" s="43"/>
      <c r="I486" s="43"/>
      <c r="J486" s="45" t="str">
        <f t="shared" si="16"/>
        <v/>
      </c>
      <c r="K486" s="78"/>
      <c r="L486" s="43"/>
      <c r="M486" s="46"/>
      <c r="N486" s="47" t="str">
        <f>IF(OR($G486="",$L486=""),"",ROUND(IF($F486="Long",(L486-G486),(G486-L486)) * POWER(10, VLOOKUP($D486,'Currency Pairs'!$A:$C,3,FALSE)),0))</f>
        <v/>
      </c>
      <c r="O486" s="94" t="str">
        <f>IF($P486="","",(($P486+$Q486+$R486)/LOOKUP(2,1/($V$3:$V485&lt;&gt;""),$V$3:$V485)))</f>
        <v/>
      </c>
      <c r="P486" s="48"/>
      <c r="Q486" s="48"/>
      <c r="R486" s="48"/>
      <c r="S486" s="33" t="str">
        <f t="shared" si="17"/>
        <v/>
      </c>
      <c r="T486" s="65"/>
      <c r="U486" s="65"/>
      <c r="V486" s="32" t="str">
        <f>IF($P486="","",$P486+$Q486+LOOKUP(2,1/($V$3:$V485&lt;&gt;""),$V$3:$V485))</f>
        <v/>
      </c>
      <c r="W486" s="33"/>
      <c r="X486" s="33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  <c r="IQ486" s="34"/>
      <c r="IR486" s="34"/>
      <c r="IS486" s="34"/>
      <c r="IT486" s="34"/>
      <c r="IU486" s="34"/>
      <c r="IV486" s="34"/>
      <c r="IW486" s="34"/>
      <c r="IX486" s="34"/>
    </row>
    <row r="487" spans="1:258" x14ac:dyDescent="0.25">
      <c r="A487" s="35">
        <f>LOOKUP(2,1/($A$3:$A486&lt;&gt;""),$A$3:$A486)+1</f>
        <v>480</v>
      </c>
      <c r="B487" s="36"/>
      <c r="C487" s="50"/>
      <c r="D487" s="37" t="str">
        <f ca="1">IFERROR(IF($E487="","",VLOOKUP($E487,'Currency Pairs'!$B$3:$D$1000,3,FALSE)),"")</f>
        <v/>
      </c>
      <c r="E487" s="49" t="str">
        <f ca="1">IFERROR(IF($D487="","",VLOOKUP($D487,'Currency Pairs'!$A$3:$B$1000,2,FALSE)),"")</f>
        <v/>
      </c>
      <c r="F487" s="50"/>
      <c r="G487" s="49"/>
      <c r="H487" s="49"/>
      <c r="I487" s="49"/>
      <c r="J487" s="51" t="str">
        <f t="shared" si="16"/>
        <v/>
      </c>
      <c r="K487" s="79"/>
      <c r="L487" s="49"/>
      <c r="M487" s="52"/>
      <c r="N487" s="53" t="str">
        <f>IF(OR($G487="",$L487=""),"",ROUND(IF($F487="Long",(L487-G487),(G487-L487)) * POWER(10, VLOOKUP($D487,'Currency Pairs'!$A:$C,3,FALSE)),0))</f>
        <v/>
      </c>
      <c r="O487" s="99" t="str">
        <f>IF($P487="","",(($P487+$Q487+$R487)/LOOKUP(2,1/($V$3:$V486&lt;&gt;""),$V$3:$V486)))</f>
        <v/>
      </c>
      <c r="P487" s="54"/>
      <c r="Q487" s="54"/>
      <c r="R487" s="54"/>
      <c r="S487" s="42" t="str">
        <f t="shared" si="17"/>
        <v/>
      </c>
      <c r="T487" s="66"/>
      <c r="U487" s="66"/>
      <c r="V487" s="41" t="str">
        <f>IF($P487="","",$P487+$Q487+LOOKUP(2,1/($V$3:$V486&lt;&gt;""),$V$3:$V486))</f>
        <v/>
      </c>
      <c r="W487" s="42"/>
      <c r="X487" s="42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</row>
    <row r="488" spans="1:258" x14ac:dyDescent="0.25">
      <c r="A488" s="26">
        <f>LOOKUP(2,1/($A$3:$A487&lt;&gt;""),$A$3:$A487)+1</f>
        <v>481</v>
      </c>
      <c r="B488" s="27"/>
      <c r="C488" s="44"/>
      <c r="D488" s="28" t="str">
        <f ca="1">IFERROR(IF($E488="","",VLOOKUP($E488,'Currency Pairs'!$B$3:$D$1000,3,FALSE)),"")</f>
        <v/>
      </c>
      <c r="E488" s="43" t="str">
        <f ca="1">IFERROR(IF($D488="","",VLOOKUP($D488,'Currency Pairs'!$A$3:$B$1000,2,FALSE)),"")</f>
        <v/>
      </c>
      <c r="F488" s="44"/>
      <c r="G488" s="43"/>
      <c r="H488" s="43"/>
      <c r="I488" s="43"/>
      <c r="J488" s="45" t="str">
        <f t="shared" si="16"/>
        <v/>
      </c>
      <c r="K488" s="78"/>
      <c r="L488" s="43"/>
      <c r="M488" s="46"/>
      <c r="N488" s="47" t="str">
        <f>IF(OR($G488="",$L488=""),"",ROUND(IF($F488="Long",(L488-G488),(G488-L488)) * POWER(10, VLOOKUP($D488,'Currency Pairs'!$A:$C,3,FALSE)),0))</f>
        <v/>
      </c>
      <c r="O488" s="94" t="str">
        <f>IF($P488="","",(($P488+$Q488+$R488)/LOOKUP(2,1/($V$3:$V487&lt;&gt;""),$V$3:$V487)))</f>
        <v/>
      </c>
      <c r="P488" s="48"/>
      <c r="Q488" s="48"/>
      <c r="R488" s="48"/>
      <c r="S488" s="33" t="str">
        <f t="shared" si="17"/>
        <v/>
      </c>
      <c r="T488" s="65"/>
      <c r="U488" s="65"/>
      <c r="V488" s="32" t="str">
        <f>IF($P488="","",$P488+$Q488+LOOKUP(2,1/($V$3:$V487&lt;&gt;""),$V$3:$V487))</f>
        <v/>
      </c>
      <c r="W488" s="33"/>
      <c r="X488" s="33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  <c r="IQ488" s="34"/>
      <c r="IR488" s="34"/>
      <c r="IS488" s="34"/>
      <c r="IT488" s="34"/>
      <c r="IU488" s="34"/>
      <c r="IV488" s="34"/>
      <c r="IW488" s="34"/>
      <c r="IX488" s="34"/>
    </row>
    <row r="489" spans="1:258" x14ac:dyDescent="0.25">
      <c r="A489" s="35">
        <f>LOOKUP(2,1/($A$3:$A488&lt;&gt;""),$A$3:$A488)+1</f>
        <v>482</v>
      </c>
      <c r="B489" s="36"/>
      <c r="C489" s="50"/>
      <c r="D489" s="37" t="str">
        <f ca="1">IFERROR(IF($E489="","",VLOOKUP($E489,'Currency Pairs'!$B$3:$D$1000,3,FALSE)),"")</f>
        <v/>
      </c>
      <c r="E489" s="49" t="str">
        <f ca="1">IFERROR(IF($D489="","",VLOOKUP($D489,'Currency Pairs'!$A$3:$B$1000,2,FALSE)),"")</f>
        <v/>
      </c>
      <c r="F489" s="50"/>
      <c r="G489" s="49"/>
      <c r="H489" s="49"/>
      <c r="I489" s="49"/>
      <c r="J489" s="51" t="str">
        <f t="shared" si="16"/>
        <v/>
      </c>
      <c r="K489" s="79"/>
      <c r="L489" s="49"/>
      <c r="M489" s="52"/>
      <c r="N489" s="53" t="str">
        <f>IF(OR($G489="",$L489=""),"",ROUND(IF($F489="Long",(L489-G489),(G489-L489)) * POWER(10, VLOOKUP($D489,'Currency Pairs'!$A:$C,3,FALSE)),0))</f>
        <v/>
      </c>
      <c r="O489" s="99" t="str">
        <f>IF($P489="","",(($P489+$Q489+$R489)/LOOKUP(2,1/($V$3:$V488&lt;&gt;""),$V$3:$V488)))</f>
        <v/>
      </c>
      <c r="P489" s="54"/>
      <c r="Q489" s="54"/>
      <c r="R489" s="54"/>
      <c r="S489" s="42" t="str">
        <f t="shared" si="17"/>
        <v/>
      </c>
      <c r="T489" s="66"/>
      <c r="U489" s="66"/>
      <c r="V489" s="41" t="str">
        <f>IF($P489="","",$P489+$Q489+LOOKUP(2,1/($V$3:$V488&lt;&gt;""),$V$3:$V488))</f>
        <v/>
      </c>
      <c r="W489" s="42"/>
      <c r="X489" s="42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</row>
    <row r="490" spans="1:258" x14ac:dyDescent="0.25">
      <c r="A490" s="26">
        <f>LOOKUP(2,1/($A$3:$A489&lt;&gt;""),$A$3:$A489)+1</f>
        <v>483</v>
      </c>
      <c r="B490" s="27"/>
      <c r="C490" s="44"/>
      <c r="D490" s="28" t="str">
        <f ca="1">IFERROR(IF($E490="","",VLOOKUP($E490,'Currency Pairs'!$B$3:$D$1000,3,FALSE)),"")</f>
        <v/>
      </c>
      <c r="E490" s="43" t="str">
        <f ca="1">IFERROR(IF($D490="","",VLOOKUP($D490,'Currency Pairs'!$A$3:$B$1000,2,FALSE)),"")</f>
        <v/>
      </c>
      <c r="F490" s="44"/>
      <c r="G490" s="43"/>
      <c r="H490" s="43"/>
      <c r="I490" s="43"/>
      <c r="J490" s="45" t="str">
        <f t="shared" si="16"/>
        <v/>
      </c>
      <c r="K490" s="78"/>
      <c r="L490" s="43"/>
      <c r="M490" s="46"/>
      <c r="N490" s="47" t="str">
        <f>IF(OR($G490="",$L490=""),"",ROUND(IF($F490="Long",(L490-G490),(G490-L490)) * POWER(10, VLOOKUP($D490,'Currency Pairs'!$A:$C,3,FALSE)),0))</f>
        <v/>
      </c>
      <c r="O490" s="94" t="str">
        <f>IF($P490="","",(($P490+$Q490+$R490)/LOOKUP(2,1/($V$3:$V489&lt;&gt;""),$V$3:$V489)))</f>
        <v/>
      </c>
      <c r="P490" s="48"/>
      <c r="Q490" s="48"/>
      <c r="R490" s="48"/>
      <c r="S490" s="33" t="str">
        <f t="shared" si="17"/>
        <v/>
      </c>
      <c r="T490" s="65"/>
      <c r="U490" s="65"/>
      <c r="V490" s="32" t="str">
        <f>IF($P490="","",$P490+$Q490+LOOKUP(2,1/($V$3:$V489&lt;&gt;""),$V$3:$V489))</f>
        <v/>
      </c>
      <c r="W490" s="33"/>
      <c r="X490" s="33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  <c r="IP490" s="34"/>
      <c r="IQ490" s="34"/>
      <c r="IR490" s="34"/>
      <c r="IS490" s="34"/>
      <c r="IT490" s="34"/>
      <c r="IU490" s="34"/>
      <c r="IV490" s="34"/>
      <c r="IW490" s="34"/>
      <c r="IX490" s="34"/>
    </row>
    <row r="491" spans="1:258" x14ac:dyDescent="0.25">
      <c r="A491" s="35">
        <f>LOOKUP(2,1/($A$3:$A490&lt;&gt;""),$A$3:$A490)+1</f>
        <v>484</v>
      </c>
      <c r="B491" s="36"/>
      <c r="C491" s="50"/>
      <c r="D491" s="37" t="str">
        <f ca="1">IFERROR(IF($E491="","",VLOOKUP($E491,'Currency Pairs'!$B$3:$D$1000,3,FALSE)),"")</f>
        <v/>
      </c>
      <c r="E491" s="49" t="str">
        <f ca="1">IFERROR(IF($D491="","",VLOOKUP($D491,'Currency Pairs'!$A$3:$B$1000,2,FALSE)),"")</f>
        <v/>
      </c>
      <c r="F491" s="50"/>
      <c r="G491" s="49"/>
      <c r="H491" s="49"/>
      <c r="I491" s="49"/>
      <c r="J491" s="51" t="str">
        <f t="shared" si="16"/>
        <v/>
      </c>
      <c r="K491" s="79"/>
      <c r="L491" s="49"/>
      <c r="M491" s="52"/>
      <c r="N491" s="53" t="str">
        <f>IF(OR($G491="",$L491=""),"",ROUND(IF($F491="Long",(L491-G491),(G491-L491)) * POWER(10, VLOOKUP($D491,'Currency Pairs'!$A:$C,3,FALSE)),0))</f>
        <v/>
      </c>
      <c r="O491" s="99" t="str">
        <f>IF($P491="","",(($P491+$Q491+$R491)/LOOKUP(2,1/($V$3:$V490&lt;&gt;""),$V$3:$V490)))</f>
        <v/>
      </c>
      <c r="P491" s="54"/>
      <c r="Q491" s="54"/>
      <c r="R491" s="54"/>
      <c r="S491" s="42" t="str">
        <f t="shared" si="17"/>
        <v/>
      </c>
      <c r="T491" s="66"/>
      <c r="U491" s="66"/>
      <c r="V491" s="41" t="str">
        <f>IF($P491="","",$P491+$Q491+LOOKUP(2,1/($V$3:$V490&lt;&gt;""),$V$3:$V490))</f>
        <v/>
      </c>
      <c r="W491" s="42"/>
      <c r="X491" s="42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</row>
    <row r="492" spans="1:258" x14ac:dyDescent="0.25">
      <c r="A492" s="26">
        <f>LOOKUP(2,1/($A$3:$A491&lt;&gt;""),$A$3:$A491)+1</f>
        <v>485</v>
      </c>
      <c r="B492" s="27"/>
      <c r="C492" s="44"/>
      <c r="D492" s="28" t="str">
        <f ca="1">IFERROR(IF($E492="","",VLOOKUP($E492,'Currency Pairs'!$B$3:$D$1000,3,FALSE)),"")</f>
        <v/>
      </c>
      <c r="E492" s="43" t="str">
        <f ca="1">IFERROR(IF($D492="","",VLOOKUP($D492,'Currency Pairs'!$A$3:$B$1000,2,FALSE)),"")</f>
        <v/>
      </c>
      <c r="F492" s="44"/>
      <c r="G492" s="43"/>
      <c r="H492" s="43"/>
      <c r="I492" s="43"/>
      <c r="J492" s="45" t="str">
        <f t="shared" si="16"/>
        <v/>
      </c>
      <c r="K492" s="78"/>
      <c r="L492" s="43"/>
      <c r="M492" s="46"/>
      <c r="N492" s="47" t="str">
        <f>IF(OR($G492="",$L492=""),"",ROUND(IF($F492="Long",(L492-G492),(G492-L492)) * POWER(10, VLOOKUP($D492,'Currency Pairs'!$A:$C,3,FALSE)),0))</f>
        <v/>
      </c>
      <c r="O492" s="94" t="str">
        <f>IF($P492="","",(($P492+$Q492+$R492)/LOOKUP(2,1/($V$3:$V491&lt;&gt;""),$V$3:$V491)))</f>
        <v/>
      </c>
      <c r="P492" s="48"/>
      <c r="Q492" s="48"/>
      <c r="R492" s="48"/>
      <c r="S492" s="33" t="str">
        <f t="shared" si="17"/>
        <v/>
      </c>
      <c r="T492" s="65"/>
      <c r="U492" s="65"/>
      <c r="V492" s="32" t="str">
        <f>IF($P492="","",$P492+$Q492+LOOKUP(2,1/($V$3:$V491&lt;&gt;""),$V$3:$V491))</f>
        <v/>
      </c>
      <c r="W492" s="33"/>
      <c r="X492" s="33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  <c r="IQ492" s="34"/>
      <c r="IR492" s="34"/>
      <c r="IS492" s="34"/>
      <c r="IT492" s="34"/>
      <c r="IU492" s="34"/>
      <c r="IV492" s="34"/>
      <c r="IW492" s="34"/>
      <c r="IX492" s="34"/>
    </row>
    <row r="493" spans="1:258" x14ac:dyDescent="0.25">
      <c r="A493" s="35">
        <f>LOOKUP(2,1/($A$3:$A492&lt;&gt;""),$A$3:$A492)+1</f>
        <v>486</v>
      </c>
      <c r="B493" s="36"/>
      <c r="C493" s="50"/>
      <c r="D493" s="37" t="str">
        <f ca="1">IFERROR(IF($E493="","",VLOOKUP($E493,'Currency Pairs'!$B$3:$D$1000,3,FALSE)),"")</f>
        <v/>
      </c>
      <c r="E493" s="49" t="str">
        <f ca="1">IFERROR(IF($D493="","",VLOOKUP($D493,'Currency Pairs'!$A$3:$B$1000,2,FALSE)),"")</f>
        <v/>
      </c>
      <c r="F493" s="50"/>
      <c r="G493" s="49"/>
      <c r="H493" s="49"/>
      <c r="I493" s="49"/>
      <c r="J493" s="51" t="str">
        <f t="shared" si="16"/>
        <v/>
      </c>
      <c r="K493" s="79"/>
      <c r="L493" s="49"/>
      <c r="M493" s="52"/>
      <c r="N493" s="53" t="str">
        <f>IF(OR($G493="",$L493=""),"",ROUND(IF($F493="Long",(L493-G493),(G493-L493)) * POWER(10, VLOOKUP($D493,'Currency Pairs'!$A:$C,3,FALSE)),0))</f>
        <v/>
      </c>
      <c r="O493" s="99" t="str">
        <f>IF($P493="","",(($P493+$Q493+$R493)/LOOKUP(2,1/($V$3:$V492&lt;&gt;""),$V$3:$V492)))</f>
        <v/>
      </c>
      <c r="P493" s="54"/>
      <c r="Q493" s="54"/>
      <c r="R493" s="54"/>
      <c r="S493" s="42" t="str">
        <f t="shared" si="17"/>
        <v/>
      </c>
      <c r="T493" s="66"/>
      <c r="U493" s="66"/>
      <c r="V493" s="41" t="str">
        <f>IF($P493="","",$P493+$Q493+LOOKUP(2,1/($V$3:$V492&lt;&gt;""),$V$3:$V492))</f>
        <v/>
      </c>
      <c r="W493" s="42"/>
      <c r="X493" s="42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</row>
    <row r="494" spans="1:258" x14ac:dyDescent="0.25">
      <c r="A494" s="26">
        <f>LOOKUP(2,1/($A$3:$A493&lt;&gt;""),$A$3:$A493)+1</f>
        <v>487</v>
      </c>
      <c r="B494" s="27"/>
      <c r="C494" s="44"/>
      <c r="D494" s="28" t="str">
        <f ca="1">IFERROR(IF($E494="","",VLOOKUP($E494,'Currency Pairs'!$B$3:$D$1000,3,FALSE)),"")</f>
        <v/>
      </c>
      <c r="E494" s="43" t="str">
        <f ca="1">IFERROR(IF($D494="","",VLOOKUP($D494,'Currency Pairs'!$A$3:$B$1000,2,FALSE)),"")</f>
        <v/>
      </c>
      <c r="F494" s="44"/>
      <c r="G494" s="43"/>
      <c r="H494" s="43"/>
      <c r="I494" s="43"/>
      <c r="J494" s="45" t="str">
        <f t="shared" si="16"/>
        <v/>
      </c>
      <c r="K494" s="78"/>
      <c r="L494" s="43"/>
      <c r="M494" s="46"/>
      <c r="N494" s="47" t="str">
        <f>IF(OR($G494="",$L494=""),"",ROUND(IF($F494="Long",(L494-G494),(G494-L494)) * POWER(10, VLOOKUP($D494,'Currency Pairs'!$A:$C,3,FALSE)),0))</f>
        <v/>
      </c>
      <c r="O494" s="94" t="str">
        <f>IF($P494="","",(($P494+$Q494+$R494)/LOOKUP(2,1/($V$3:$V493&lt;&gt;""),$V$3:$V493)))</f>
        <v/>
      </c>
      <c r="P494" s="48"/>
      <c r="Q494" s="48"/>
      <c r="R494" s="48"/>
      <c r="S494" s="33" t="str">
        <f t="shared" si="17"/>
        <v/>
      </c>
      <c r="T494" s="65"/>
      <c r="U494" s="65"/>
      <c r="V494" s="32" t="str">
        <f>IF($P494="","",$P494+$Q494+LOOKUP(2,1/($V$3:$V493&lt;&gt;""),$V$3:$V493))</f>
        <v/>
      </c>
      <c r="W494" s="33"/>
      <c r="X494" s="33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  <c r="IP494" s="34"/>
      <c r="IQ494" s="34"/>
      <c r="IR494" s="34"/>
      <c r="IS494" s="34"/>
      <c r="IT494" s="34"/>
      <c r="IU494" s="34"/>
      <c r="IV494" s="34"/>
      <c r="IW494" s="34"/>
      <c r="IX494" s="34"/>
    </row>
    <row r="495" spans="1:258" x14ac:dyDescent="0.25">
      <c r="A495" s="35">
        <f>LOOKUP(2,1/($A$3:$A494&lt;&gt;""),$A$3:$A494)+1</f>
        <v>488</v>
      </c>
      <c r="B495" s="36"/>
      <c r="C495" s="50"/>
      <c r="D495" s="37" t="str">
        <f ca="1">IFERROR(IF($E495="","",VLOOKUP($E495,'Currency Pairs'!$B$3:$D$1000,3,FALSE)),"")</f>
        <v/>
      </c>
      <c r="E495" s="49" t="str">
        <f ca="1">IFERROR(IF($D495="","",VLOOKUP($D495,'Currency Pairs'!$A$3:$B$1000,2,FALSE)),"")</f>
        <v/>
      </c>
      <c r="F495" s="50"/>
      <c r="G495" s="49"/>
      <c r="H495" s="49"/>
      <c r="I495" s="49"/>
      <c r="J495" s="51" t="str">
        <f t="shared" si="16"/>
        <v/>
      </c>
      <c r="K495" s="79"/>
      <c r="L495" s="49"/>
      <c r="M495" s="52"/>
      <c r="N495" s="53" t="str">
        <f>IF(OR($G495="",$L495=""),"",ROUND(IF($F495="Long",(L495-G495),(G495-L495)) * POWER(10, VLOOKUP($D495,'Currency Pairs'!$A:$C,3,FALSE)),0))</f>
        <v/>
      </c>
      <c r="O495" s="99" t="str">
        <f>IF($P495="","",(($P495+$Q495+$R495)/LOOKUP(2,1/($V$3:$V494&lt;&gt;""),$V$3:$V494)))</f>
        <v/>
      </c>
      <c r="P495" s="54"/>
      <c r="Q495" s="54"/>
      <c r="R495" s="54"/>
      <c r="S495" s="42" t="str">
        <f t="shared" si="17"/>
        <v/>
      </c>
      <c r="T495" s="66"/>
      <c r="U495" s="66"/>
      <c r="V495" s="41" t="str">
        <f>IF($P495="","",$P495+$Q495+LOOKUP(2,1/($V$3:$V494&lt;&gt;""),$V$3:$V494))</f>
        <v/>
      </c>
      <c r="W495" s="42"/>
      <c r="X495" s="42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</row>
    <row r="496" spans="1:258" x14ac:dyDescent="0.25">
      <c r="A496" s="26">
        <f>LOOKUP(2,1/($A$3:$A495&lt;&gt;""),$A$3:$A495)+1</f>
        <v>489</v>
      </c>
      <c r="B496" s="27"/>
      <c r="C496" s="44"/>
      <c r="D496" s="28" t="str">
        <f ca="1">IFERROR(IF($E496="","",VLOOKUP($E496,'Currency Pairs'!$B$3:$D$1000,3,FALSE)),"")</f>
        <v/>
      </c>
      <c r="E496" s="43" t="str">
        <f ca="1">IFERROR(IF($D496="","",VLOOKUP($D496,'Currency Pairs'!$A$3:$B$1000,2,FALSE)),"")</f>
        <v/>
      </c>
      <c r="F496" s="44"/>
      <c r="G496" s="43"/>
      <c r="H496" s="43"/>
      <c r="I496" s="43"/>
      <c r="J496" s="45" t="str">
        <f t="shared" si="16"/>
        <v/>
      </c>
      <c r="K496" s="78"/>
      <c r="L496" s="43"/>
      <c r="M496" s="46"/>
      <c r="N496" s="47" t="str">
        <f>IF(OR($G496="",$L496=""),"",ROUND(IF($F496="Long",(L496-G496),(G496-L496)) * POWER(10, VLOOKUP($D496,'Currency Pairs'!$A:$C,3,FALSE)),0))</f>
        <v/>
      </c>
      <c r="O496" s="94" t="str">
        <f>IF($P496="","",(($P496+$Q496+$R496)/LOOKUP(2,1/($V$3:$V495&lt;&gt;""),$V$3:$V495)))</f>
        <v/>
      </c>
      <c r="P496" s="48"/>
      <c r="Q496" s="48"/>
      <c r="R496" s="48"/>
      <c r="S496" s="33" t="str">
        <f t="shared" si="17"/>
        <v/>
      </c>
      <c r="T496" s="65"/>
      <c r="U496" s="65"/>
      <c r="V496" s="32" t="str">
        <f>IF($P496="","",$P496+$Q496+LOOKUP(2,1/($V$3:$V495&lt;&gt;""),$V$3:$V495))</f>
        <v/>
      </c>
      <c r="W496" s="33"/>
      <c r="X496" s="33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  <c r="IP496" s="34"/>
      <c r="IQ496" s="34"/>
      <c r="IR496" s="34"/>
      <c r="IS496" s="34"/>
      <c r="IT496" s="34"/>
      <c r="IU496" s="34"/>
      <c r="IV496" s="34"/>
      <c r="IW496" s="34"/>
      <c r="IX496" s="34"/>
    </row>
    <row r="497" spans="1:258" x14ac:dyDescent="0.25">
      <c r="A497" s="35">
        <f>LOOKUP(2,1/($A$3:$A496&lt;&gt;""),$A$3:$A496)+1</f>
        <v>490</v>
      </c>
      <c r="B497" s="36"/>
      <c r="C497" s="50"/>
      <c r="D497" s="37" t="str">
        <f ca="1">IFERROR(IF($E497="","",VLOOKUP($E497,'Currency Pairs'!$B$3:$D$1000,3,FALSE)),"")</f>
        <v/>
      </c>
      <c r="E497" s="49" t="str">
        <f ca="1">IFERROR(IF($D497="","",VLOOKUP($D497,'Currency Pairs'!$A$3:$B$1000,2,FALSE)),"")</f>
        <v/>
      </c>
      <c r="F497" s="50"/>
      <c r="G497" s="49"/>
      <c r="H497" s="49"/>
      <c r="I497" s="49"/>
      <c r="J497" s="51" t="str">
        <f t="shared" si="16"/>
        <v/>
      </c>
      <c r="K497" s="79"/>
      <c r="L497" s="49"/>
      <c r="M497" s="52"/>
      <c r="N497" s="53" t="str">
        <f>IF(OR($G497="",$L497=""),"",ROUND(IF($F497="Long",(L497-G497),(G497-L497)) * POWER(10, VLOOKUP($D497,'Currency Pairs'!$A:$C,3,FALSE)),0))</f>
        <v/>
      </c>
      <c r="O497" s="99" t="str">
        <f>IF($P497="","",(($P497+$Q497+$R497)/LOOKUP(2,1/($V$3:$V496&lt;&gt;""),$V$3:$V496)))</f>
        <v/>
      </c>
      <c r="P497" s="54"/>
      <c r="Q497" s="54"/>
      <c r="R497" s="54"/>
      <c r="S497" s="42" t="str">
        <f t="shared" si="17"/>
        <v/>
      </c>
      <c r="T497" s="66"/>
      <c r="U497" s="66"/>
      <c r="V497" s="41" t="str">
        <f>IF($P497="","",$P497+$Q497+LOOKUP(2,1/($V$3:$V496&lt;&gt;""),$V$3:$V496))</f>
        <v/>
      </c>
      <c r="W497" s="42"/>
      <c r="X497" s="42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</row>
    <row r="498" spans="1:258" x14ac:dyDescent="0.25">
      <c r="A498" s="26">
        <f>LOOKUP(2,1/($A$3:$A497&lt;&gt;""),$A$3:$A497)+1</f>
        <v>491</v>
      </c>
      <c r="B498" s="27"/>
      <c r="C498" s="44"/>
      <c r="D498" s="28" t="str">
        <f ca="1">IFERROR(IF($E498="","",VLOOKUP($E498,'Currency Pairs'!$B$3:$D$1000,3,FALSE)),"")</f>
        <v/>
      </c>
      <c r="E498" s="43" t="str">
        <f ca="1">IFERROR(IF($D498="","",VLOOKUP($D498,'Currency Pairs'!$A$3:$B$1000,2,FALSE)),"")</f>
        <v/>
      </c>
      <c r="F498" s="44"/>
      <c r="G498" s="43"/>
      <c r="H498" s="43"/>
      <c r="I498" s="43"/>
      <c r="J498" s="45" t="str">
        <f t="shared" si="16"/>
        <v/>
      </c>
      <c r="K498" s="78"/>
      <c r="L498" s="43"/>
      <c r="M498" s="46"/>
      <c r="N498" s="47" t="str">
        <f>IF(OR($G498="",$L498=""),"",ROUND(IF($F498="Long",(L498-G498),(G498-L498)) * POWER(10, VLOOKUP($D498,'Currency Pairs'!$A:$C,3,FALSE)),0))</f>
        <v/>
      </c>
      <c r="O498" s="94" t="str">
        <f>IF($P498="","",(($P498+$Q498+$R498)/LOOKUP(2,1/($V$3:$V497&lt;&gt;""),$V$3:$V497)))</f>
        <v/>
      </c>
      <c r="P498" s="48"/>
      <c r="Q498" s="48"/>
      <c r="R498" s="48"/>
      <c r="S498" s="33" t="str">
        <f t="shared" si="17"/>
        <v/>
      </c>
      <c r="T498" s="65"/>
      <c r="U498" s="65"/>
      <c r="V498" s="32" t="str">
        <f>IF($P498="","",$P498+$Q498+LOOKUP(2,1/($V$3:$V497&lt;&gt;""),$V$3:$V497))</f>
        <v/>
      </c>
      <c r="W498" s="33"/>
      <c r="X498" s="33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  <c r="IQ498" s="34"/>
      <c r="IR498" s="34"/>
      <c r="IS498" s="34"/>
      <c r="IT498" s="34"/>
      <c r="IU498" s="34"/>
      <c r="IV498" s="34"/>
      <c r="IW498" s="34"/>
      <c r="IX498" s="34"/>
    </row>
    <row r="499" spans="1:258" x14ac:dyDescent="0.25">
      <c r="A499" s="35">
        <f>LOOKUP(2,1/($A$3:$A498&lt;&gt;""),$A$3:$A498)+1</f>
        <v>492</v>
      </c>
      <c r="B499" s="36"/>
      <c r="C499" s="50"/>
      <c r="D499" s="37" t="str">
        <f ca="1">IFERROR(IF($E499="","",VLOOKUP($E499,'Currency Pairs'!$B$3:$D$1000,3,FALSE)),"")</f>
        <v/>
      </c>
      <c r="E499" s="49" t="str">
        <f ca="1">IFERROR(IF($D499="","",VLOOKUP($D499,'Currency Pairs'!$A$3:$B$1000,2,FALSE)),"")</f>
        <v/>
      </c>
      <c r="F499" s="50"/>
      <c r="G499" s="49"/>
      <c r="H499" s="49"/>
      <c r="I499" s="49"/>
      <c r="J499" s="51" t="str">
        <f t="shared" si="16"/>
        <v/>
      </c>
      <c r="K499" s="79"/>
      <c r="L499" s="49"/>
      <c r="M499" s="52"/>
      <c r="N499" s="53" t="str">
        <f>IF(OR($G499="",$L499=""),"",ROUND(IF($F499="Long",(L499-G499),(G499-L499)) * POWER(10, VLOOKUP($D499,'Currency Pairs'!$A:$C,3,FALSE)),0))</f>
        <v/>
      </c>
      <c r="O499" s="99" t="str">
        <f>IF($P499="","",(($P499+$Q499+$R499)/LOOKUP(2,1/($V$3:$V498&lt;&gt;""),$V$3:$V498)))</f>
        <v/>
      </c>
      <c r="P499" s="54"/>
      <c r="Q499" s="54"/>
      <c r="R499" s="54"/>
      <c r="S499" s="42" t="str">
        <f t="shared" si="17"/>
        <v/>
      </c>
      <c r="T499" s="66"/>
      <c r="U499" s="66"/>
      <c r="V499" s="41" t="str">
        <f>IF($P499="","",$P499+$Q499+LOOKUP(2,1/($V$3:$V498&lt;&gt;""),$V$3:$V498))</f>
        <v/>
      </c>
      <c r="W499" s="42"/>
      <c r="X499" s="42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</row>
    <row r="500" spans="1:258" x14ac:dyDescent="0.25">
      <c r="A500" s="26">
        <f>LOOKUP(2,1/($A$3:$A499&lt;&gt;""),$A$3:$A499)+1</f>
        <v>493</v>
      </c>
      <c r="B500" s="27"/>
      <c r="C500" s="44"/>
      <c r="D500" s="28" t="str">
        <f ca="1">IFERROR(IF($E500="","",VLOOKUP($E500,'Currency Pairs'!$B$3:$D$1000,3,FALSE)),"")</f>
        <v/>
      </c>
      <c r="E500" s="43" t="str">
        <f ca="1">IFERROR(IF($D500="","",VLOOKUP($D500,'Currency Pairs'!$A$3:$B$1000,2,FALSE)),"")</f>
        <v/>
      </c>
      <c r="F500" s="44"/>
      <c r="G500" s="43"/>
      <c r="H500" s="43"/>
      <c r="I500" s="43"/>
      <c r="J500" s="45" t="str">
        <f t="shared" si="16"/>
        <v/>
      </c>
      <c r="K500" s="78"/>
      <c r="L500" s="43"/>
      <c r="M500" s="46"/>
      <c r="N500" s="47" t="str">
        <f>IF(OR($G500="",$L500=""),"",ROUND(IF($F500="Long",(L500-G500),(G500-L500)) * POWER(10, VLOOKUP($D500,'Currency Pairs'!$A:$C,3,FALSE)),0))</f>
        <v/>
      </c>
      <c r="O500" s="94" t="str">
        <f>IF($P500="","",(($P500+$Q500+$R500)/LOOKUP(2,1/($V$3:$V499&lt;&gt;""),$V$3:$V499)))</f>
        <v/>
      </c>
      <c r="P500" s="48"/>
      <c r="Q500" s="48"/>
      <c r="R500" s="48"/>
      <c r="S500" s="33" t="str">
        <f t="shared" si="17"/>
        <v/>
      </c>
      <c r="T500" s="65"/>
      <c r="U500" s="65"/>
      <c r="V500" s="32" t="str">
        <f>IF($P500="","",$P500+$Q500+LOOKUP(2,1/($V$3:$V499&lt;&gt;""),$V$3:$V499))</f>
        <v/>
      </c>
      <c r="W500" s="33"/>
      <c r="X500" s="33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  <c r="IQ500" s="34"/>
      <c r="IR500" s="34"/>
      <c r="IS500" s="34"/>
      <c r="IT500" s="34"/>
      <c r="IU500" s="34"/>
      <c r="IV500" s="34"/>
      <c r="IW500" s="34"/>
      <c r="IX500" s="34"/>
    </row>
    <row r="501" spans="1:258" x14ac:dyDescent="0.25">
      <c r="A501" s="35">
        <f>LOOKUP(2,1/($A$3:$A500&lt;&gt;""),$A$3:$A500)+1</f>
        <v>494</v>
      </c>
      <c r="B501" s="36"/>
      <c r="C501" s="50"/>
      <c r="D501" s="37" t="str">
        <f ca="1">IFERROR(IF($E501="","",VLOOKUP($E501,'Currency Pairs'!$B$3:$D$1000,3,FALSE)),"")</f>
        <v/>
      </c>
      <c r="E501" s="49" t="str">
        <f ca="1">IFERROR(IF($D501="","",VLOOKUP($D501,'Currency Pairs'!$A$3:$B$1000,2,FALSE)),"")</f>
        <v/>
      </c>
      <c r="F501" s="50"/>
      <c r="G501" s="49"/>
      <c r="H501" s="49"/>
      <c r="I501" s="49"/>
      <c r="J501" s="51" t="str">
        <f t="shared" si="16"/>
        <v/>
      </c>
      <c r="K501" s="79"/>
      <c r="L501" s="49"/>
      <c r="M501" s="52"/>
      <c r="N501" s="53" t="str">
        <f>IF(OR($G501="",$L501=""),"",ROUND(IF($F501="Long",(L501-G501),(G501-L501)) * POWER(10, VLOOKUP($D501,'Currency Pairs'!$A:$C,3,FALSE)),0))</f>
        <v/>
      </c>
      <c r="O501" s="99" t="str">
        <f>IF($P501="","",(($P501+$Q501+$R501)/LOOKUP(2,1/($V$3:$V500&lt;&gt;""),$V$3:$V500)))</f>
        <v/>
      </c>
      <c r="P501" s="54"/>
      <c r="Q501" s="54"/>
      <c r="R501" s="54"/>
      <c r="S501" s="42" t="str">
        <f t="shared" si="17"/>
        <v/>
      </c>
      <c r="T501" s="66"/>
      <c r="U501" s="66"/>
      <c r="V501" s="41" t="str">
        <f>IF($P501="","",$P501+$Q501+LOOKUP(2,1/($V$3:$V500&lt;&gt;""),$V$3:$V500))</f>
        <v/>
      </c>
      <c r="W501" s="42"/>
      <c r="X501" s="42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</row>
    <row r="502" spans="1:258" x14ac:dyDescent="0.25">
      <c r="A502" s="26">
        <f>LOOKUP(2,1/($A$3:$A501&lt;&gt;""),$A$3:$A501)+1</f>
        <v>495</v>
      </c>
      <c r="B502" s="27"/>
      <c r="C502" s="44"/>
      <c r="D502" s="28" t="str">
        <f ca="1">IFERROR(IF($E502="","",VLOOKUP($E502,'Currency Pairs'!$B$3:$D$1000,3,FALSE)),"")</f>
        <v/>
      </c>
      <c r="E502" s="43" t="str">
        <f ca="1">IFERROR(IF($D502="","",VLOOKUP($D502,'Currency Pairs'!$A$3:$B$1000,2,FALSE)),"")</f>
        <v/>
      </c>
      <c r="F502" s="44"/>
      <c r="G502" s="43"/>
      <c r="H502" s="43"/>
      <c r="I502" s="43"/>
      <c r="J502" s="45" t="str">
        <f t="shared" si="16"/>
        <v/>
      </c>
      <c r="K502" s="78"/>
      <c r="L502" s="43"/>
      <c r="M502" s="46"/>
      <c r="N502" s="47" t="str">
        <f>IF(OR($G502="",$L502=""),"",ROUND(IF($F502="Long",(L502-G502),(G502-L502)) * POWER(10, VLOOKUP($D502,'Currency Pairs'!$A:$C,3,FALSE)),0))</f>
        <v/>
      </c>
      <c r="O502" s="94" t="str">
        <f>IF($P502="","",(($P502+$Q502+$R502)/LOOKUP(2,1/($V$3:$V501&lt;&gt;""),$V$3:$V501)))</f>
        <v/>
      </c>
      <c r="P502" s="48"/>
      <c r="Q502" s="48"/>
      <c r="R502" s="48"/>
      <c r="S502" s="33" t="str">
        <f t="shared" si="17"/>
        <v/>
      </c>
      <c r="T502" s="65"/>
      <c r="U502" s="65"/>
      <c r="V502" s="32" t="str">
        <f>IF($P502="","",$P502+$Q502+LOOKUP(2,1/($V$3:$V501&lt;&gt;""),$V$3:$V501))</f>
        <v/>
      </c>
      <c r="W502" s="33"/>
      <c r="X502" s="33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  <c r="IQ502" s="34"/>
      <c r="IR502" s="34"/>
      <c r="IS502" s="34"/>
      <c r="IT502" s="34"/>
      <c r="IU502" s="34"/>
      <c r="IV502" s="34"/>
      <c r="IW502" s="34"/>
      <c r="IX502" s="34"/>
    </row>
    <row r="503" spans="1:258" x14ac:dyDescent="0.25">
      <c r="A503" s="35">
        <f>LOOKUP(2,1/($A$3:$A502&lt;&gt;""),$A$3:$A502)+1</f>
        <v>496</v>
      </c>
      <c r="B503" s="36"/>
      <c r="C503" s="50"/>
      <c r="D503" s="37" t="str">
        <f ca="1">IFERROR(IF($E503="","",VLOOKUP($E503,'Currency Pairs'!$B$3:$D$1000,3,FALSE)),"")</f>
        <v/>
      </c>
      <c r="E503" s="49" t="str">
        <f ca="1">IFERROR(IF($D503="","",VLOOKUP($D503,'Currency Pairs'!$A$3:$B$1000,2,FALSE)),"")</f>
        <v/>
      </c>
      <c r="F503" s="50"/>
      <c r="G503" s="49"/>
      <c r="H503" s="49"/>
      <c r="I503" s="49"/>
      <c r="J503" s="51" t="str">
        <f t="shared" si="16"/>
        <v/>
      </c>
      <c r="K503" s="79"/>
      <c r="L503" s="49"/>
      <c r="M503" s="52"/>
      <c r="N503" s="53" t="str">
        <f>IF(OR($G503="",$L503=""),"",ROUND(IF($F503="Long",(L503-G503),(G503-L503)) * POWER(10, VLOOKUP($D503,'Currency Pairs'!$A:$C,3,FALSE)),0))</f>
        <v/>
      </c>
      <c r="O503" s="99" t="str">
        <f>IF($P503="","",(($P503+$Q503+$R503)/LOOKUP(2,1/($V$3:$V502&lt;&gt;""),$V$3:$V502)))</f>
        <v/>
      </c>
      <c r="P503" s="54"/>
      <c r="Q503" s="54"/>
      <c r="R503" s="54"/>
      <c r="S503" s="42" t="str">
        <f t="shared" si="17"/>
        <v/>
      </c>
      <c r="T503" s="66"/>
      <c r="U503" s="66"/>
      <c r="V503" s="41" t="str">
        <f>IF($P503="","",$P503+$Q503+LOOKUP(2,1/($V$3:$V502&lt;&gt;""),$V$3:$V502))</f>
        <v/>
      </c>
      <c r="W503" s="42"/>
      <c r="X503" s="42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</row>
    <row r="504" spans="1:258" x14ac:dyDescent="0.25">
      <c r="A504" s="26">
        <f>LOOKUP(2,1/($A$3:$A503&lt;&gt;""),$A$3:$A503)+1</f>
        <v>497</v>
      </c>
      <c r="B504" s="27"/>
      <c r="C504" s="44"/>
      <c r="D504" s="28" t="str">
        <f ca="1">IFERROR(IF($E504="","",VLOOKUP($E504,'Currency Pairs'!$B$3:$D$1000,3,FALSE)),"")</f>
        <v/>
      </c>
      <c r="E504" s="43" t="str">
        <f ca="1">IFERROR(IF($D504="","",VLOOKUP($D504,'Currency Pairs'!$A$3:$B$1000,2,FALSE)),"")</f>
        <v/>
      </c>
      <c r="F504" s="44"/>
      <c r="G504" s="43"/>
      <c r="H504" s="43"/>
      <c r="I504" s="43"/>
      <c r="J504" s="45" t="str">
        <f t="shared" si="16"/>
        <v/>
      </c>
      <c r="K504" s="78"/>
      <c r="L504" s="43"/>
      <c r="M504" s="46"/>
      <c r="N504" s="47" t="str">
        <f>IF(OR($G504="",$L504=""),"",ROUND(IF($F504="Long",(L504-G504),(G504-L504)) * POWER(10, VLOOKUP($D504,'Currency Pairs'!$A:$C,3,FALSE)),0))</f>
        <v/>
      </c>
      <c r="O504" s="94" t="str">
        <f>IF($P504="","",(($P504+$Q504+$R504)/LOOKUP(2,1/($V$3:$V503&lt;&gt;""),$V$3:$V503)))</f>
        <v/>
      </c>
      <c r="P504" s="48"/>
      <c r="Q504" s="48"/>
      <c r="R504" s="48"/>
      <c r="S504" s="33" t="str">
        <f t="shared" si="17"/>
        <v/>
      </c>
      <c r="T504" s="65"/>
      <c r="U504" s="65"/>
      <c r="V504" s="32" t="str">
        <f>IF($P504="","",$P504+$Q504+LOOKUP(2,1/($V$3:$V503&lt;&gt;""),$V$3:$V503))</f>
        <v/>
      </c>
      <c r="W504" s="33"/>
      <c r="X504" s="33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  <c r="IQ504" s="34"/>
      <c r="IR504" s="34"/>
      <c r="IS504" s="34"/>
      <c r="IT504" s="34"/>
      <c r="IU504" s="34"/>
      <c r="IV504" s="34"/>
      <c r="IW504" s="34"/>
      <c r="IX504" s="34"/>
    </row>
    <row r="505" spans="1:258" x14ac:dyDescent="0.25">
      <c r="A505" s="35">
        <f>LOOKUP(2,1/($A$3:$A504&lt;&gt;""),$A$3:$A504)+1</f>
        <v>498</v>
      </c>
      <c r="B505" s="36"/>
      <c r="C505" s="50"/>
      <c r="D505" s="37" t="str">
        <f ca="1">IFERROR(IF($E505="","",VLOOKUP($E505,'Currency Pairs'!$B$3:$D$1000,3,FALSE)),"")</f>
        <v/>
      </c>
      <c r="E505" s="49" t="str">
        <f ca="1">IFERROR(IF($D505="","",VLOOKUP($D505,'Currency Pairs'!$A$3:$B$1000,2,FALSE)),"")</f>
        <v/>
      </c>
      <c r="F505" s="50"/>
      <c r="G505" s="49"/>
      <c r="H505" s="49"/>
      <c r="I505" s="49"/>
      <c r="J505" s="51" t="str">
        <f t="shared" si="16"/>
        <v/>
      </c>
      <c r="K505" s="79"/>
      <c r="L505" s="49"/>
      <c r="M505" s="52"/>
      <c r="N505" s="53" t="str">
        <f>IF(OR($G505="",$L505=""),"",ROUND(IF($F505="Long",(L505-G505),(G505-L505)) * POWER(10, VLOOKUP($D505,'Currency Pairs'!$A:$C,3,FALSE)),0))</f>
        <v/>
      </c>
      <c r="O505" s="99" t="str">
        <f>IF($P505="","",(($P505+$Q505+$R505)/LOOKUP(2,1/($V$3:$V504&lt;&gt;""),$V$3:$V504)))</f>
        <v/>
      </c>
      <c r="P505" s="54"/>
      <c r="Q505" s="54"/>
      <c r="R505" s="54"/>
      <c r="S505" s="42" t="str">
        <f t="shared" si="17"/>
        <v/>
      </c>
      <c r="T505" s="66"/>
      <c r="U505" s="66"/>
      <c r="V505" s="41" t="str">
        <f>IF($P505="","",$P505+$Q505+LOOKUP(2,1/($V$3:$V504&lt;&gt;""),$V$3:$V504))</f>
        <v/>
      </c>
      <c r="W505" s="42"/>
      <c r="X505" s="42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</row>
    <row r="506" spans="1:258" x14ac:dyDescent="0.25">
      <c r="A506" s="26">
        <f>LOOKUP(2,1/($A$3:$A505&lt;&gt;""),$A$3:$A505)+1</f>
        <v>499</v>
      </c>
      <c r="B506" s="27"/>
      <c r="C506" s="44"/>
      <c r="D506" s="28" t="str">
        <f ca="1">IFERROR(IF($E506="","",VLOOKUP($E506,'Currency Pairs'!$B$3:$D$1000,3,FALSE)),"")</f>
        <v/>
      </c>
      <c r="E506" s="43" t="str">
        <f ca="1">IFERROR(IF($D506="","",VLOOKUP($D506,'Currency Pairs'!$A$3:$B$1000,2,FALSE)),"")</f>
        <v/>
      </c>
      <c r="F506" s="44"/>
      <c r="G506" s="43"/>
      <c r="H506" s="43"/>
      <c r="I506" s="43"/>
      <c r="J506" s="45" t="str">
        <f t="shared" si="16"/>
        <v/>
      </c>
      <c r="K506" s="78"/>
      <c r="L506" s="43"/>
      <c r="M506" s="46"/>
      <c r="N506" s="47" t="str">
        <f>IF(OR($G506="",$L506=""),"",ROUND(IF($F506="Long",(L506-G506),(G506-L506)) * POWER(10, VLOOKUP($D506,'Currency Pairs'!$A:$C,3,FALSE)),0))</f>
        <v/>
      </c>
      <c r="O506" s="94" t="str">
        <f>IF($P506="","",(($P506+$Q506+$R506)/LOOKUP(2,1/($V$3:$V505&lt;&gt;""),$V$3:$V505)))</f>
        <v/>
      </c>
      <c r="P506" s="48"/>
      <c r="Q506" s="48"/>
      <c r="R506" s="48"/>
      <c r="S506" s="33" t="str">
        <f t="shared" si="17"/>
        <v/>
      </c>
      <c r="T506" s="65"/>
      <c r="U506" s="65"/>
      <c r="V506" s="32" t="str">
        <f>IF($P506="","",$P506+$Q506+LOOKUP(2,1/($V$3:$V505&lt;&gt;""),$V$3:$V505))</f>
        <v/>
      </c>
      <c r="W506" s="33"/>
      <c r="X506" s="33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</row>
    <row r="507" spans="1:258" x14ac:dyDescent="0.25">
      <c r="A507" s="35">
        <f>LOOKUP(2,1/($A$3:$A506&lt;&gt;""),$A$3:$A506)+1</f>
        <v>500</v>
      </c>
      <c r="B507" s="36"/>
      <c r="C507" s="50"/>
      <c r="D507" s="37" t="str">
        <f ca="1">IFERROR(IF($E507="","",VLOOKUP($E507,'Currency Pairs'!$B$3:$D$1000,3,FALSE)),"")</f>
        <v/>
      </c>
      <c r="E507" s="49" t="str">
        <f ca="1">IFERROR(IF($D507="","",VLOOKUP($D507,'Currency Pairs'!$A$3:$B$1000,2,FALSE)),"")</f>
        <v/>
      </c>
      <c r="F507" s="50"/>
      <c r="G507" s="49"/>
      <c r="H507" s="49"/>
      <c r="I507" s="49"/>
      <c r="J507" s="51" t="str">
        <f t="shared" si="16"/>
        <v/>
      </c>
      <c r="K507" s="79"/>
      <c r="L507" s="49"/>
      <c r="M507" s="52"/>
      <c r="N507" s="53" t="str">
        <f>IF(OR($G507="",$L507=""),"",ROUND(IF($F507="Long",(L507-G507),(G507-L507)) * POWER(10, VLOOKUP($D507,'Currency Pairs'!$A:$C,3,FALSE)),0))</f>
        <v/>
      </c>
      <c r="O507" s="99" t="str">
        <f>IF($P507="","",(($P507+$Q507+$R507)/LOOKUP(2,1/($V$3:$V506&lt;&gt;""),$V$3:$V506)))</f>
        <v/>
      </c>
      <c r="P507" s="54"/>
      <c r="Q507" s="54"/>
      <c r="R507" s="54"/>
      <c r="S507" s="42" t="str">
        <f t="shared" si="17"/>
        <v/>
      </c>
      <c r="T507" s="66"/>
      <c r="U507" s="66"/>
      <c r="V507" s="41" t="str">
        <f>IF($P507="","",$P507+$Q507+LOOKUP(2,1/($V$3:$V506&lt;&gt;""),$V$3:$V506))</f>
        <v/>
      </c>
      <c r="W507" s="42"/>
      <c r="X507" s="42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</row>
    <row r="508" spans="1:258" x14ac:dyDescent="0.25">
      <c r="A508" s="26">
        <f>LOOKUP(2,1/($A$3:$A507&lt;&gt;""),$A$3:$A507)+1</f>
        <v>501</v>
      </c>
      <c r="B508" s="27"/>
      <c r="C508" s="44"/>
      <c r="D508" s="28" t="str">
        <f ca="1">IFERROR(IF($E508="","",VLOOKUP($E508,'Currency Pairs'!$B$3:$D$1000,3,FALSE)),"")</f>
        <v/>
      </c>
      <c r="E508" s="43" t="str">
        <f ca="1">IFERROR(IF($D508="","",VLOOKUP($D508,'Currency Pairs'!$A$3:$B$1000,2,FALSE)),"")</f>
        <v/>
      </c>
      <c r="F508" s="44"/>
      <c r="G508" s="43"/>
      <c r="H508" s="43"/>
      <c r="I508" s="43"/>
      <c r="J508" s="45" t="str">
        <f t="shared" si="16"/>
        <v/>
      </c>
      <c r="K508" s="78"/>
      <c r="L508" s="43"/>
      <c r="M508" s="46"/>
      <c r="N508" s="47" t="str">
        <f>IF(OR($G508="",$L508=""),"",ROUND(IF($F508="Long",(L508-G508),(G508-L508)) * POWER(10, VLOOKUP($D508,'Currency Pairs'!$A:$C,3,FALSE)),0))</f>
        <v/>
      </c>
      <c r="O508" s="94" t="str">
        <f>IF($P508="","",(($P508+$Q508+$R508)/LOOKUP(2,1/($V$3:$V507&lt;&gt;""),$V$3:$V507)))</f>
        <v/>
      </c>
      <c r="P508" s="48"/>
      <c r="Q508" s="48"/>
      <c r="R508" s="48"/>
      <c r="S508" s="33" t="str">
        <f t="shared" si="17"/>
        <v/>
      </c>
      <c r="T508" s="65"/>
      <c r="U508" s="65"/>
      <c r="V508" s="32" t="str">
        <f>IF($P508="","",$P508+$Q508+LOOKUP(2,1/($V$3:$V507&lt;&gt;""),$V$3:$V507))</f>
        <v/>
      </c>
      <c r="W508" s="33"/>
      <c r="X508" s="33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  <c r="IQ508" s="34"/>
      <c r="IR508" s="34"/>
      <c r="IS508" s="34"/>
      <c r="IT508" s="34"/>
      <c r="IU508" s="34"/>
      <c r="IV508" s="34"/>
      <c r="IW508" s="34"/>
      <c r="IX508" s="34"/>
    </row>
    <row r="509" spans="1:258" x14ac:dyDescent="0.25">
      <c r="A509" s="35">
        <f>LOOKUP(2,1/($A$3:$A508&lt;&gt;""),$A$3:$A508)+1</f>
        <v>502</v>
      </c>
      <c r="B509" s="36"/>
      <c r="C509" s="50"/>
      <c r="D509" s="37" t="str">
        <f ca="1">IFERROR(IF($E509="","",VLOOKUP($E509,'Currency Pairs'!$B$3:$D$1000,3,FALSE)),"")</f>
        <v/>
      </c>
      <c r="E509" s="49" t="str">
        <f ca="1">IFERROR(IF($D509="","",VLOOKUP($D509,'Currency Pairs'!$A$3:$B$1000,2,FALSE)),"")</f>
        <v/>
      </c>
      <c r="F509" s="50"/>
      <c r="G509" s="49"/>
      <c r="H509" s="49"/>
      <c r="I509" s="49"/>
      <c r="J509" s="51" t="str">
        <f t="shared" si="16"/>
        <v/>
      </c>
      <c r="K509" s="79"/>
      <c r="L509" s="49"/>
      <c r="M509" s="52"/>
      <c r="N509" s="53" t="str">
        <f>IF(OR($G509="",$L509=""),"",ROUND(IF($F509="Long",(L509-G509),(G509-L509)) * POWER(10, VLOOKUP($D509,'Currency Pairs'!$A:$C,3,FALSE)),0))</f>
        <v/>
      </c>
      <c r="O509" s="99" t="str">
        <f>IF($P509="","",(($P509+$Q509+$R509)/LOOKUP(2,1/($V$3:$V508&lt;&gt;""),$V$3:$V508)))</f>
        <v/>
      </c>
      <c r="P509" s="54"/>
      <c r="Q509" s="54"/>
      <c r="R509" s="54"/>
      <c r="S509" s="42" t="str">
        <f t="shared" si="17"/>
        <v/>
      </c>
      <c r="T509" s="66"/>
      <c r="U509" s="66"/>
      <c r="V509" s="41" t="str">
        <f>IF($P509="","",$P509+$Q509+LOOKUP(2,1/($V$3:$V508&lt;&gt;""),$V$3:$V508))</f>
        <v/>
      </c>
      <c r="W509" s="42"/>
      <c r="X509" s="42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</row>
    <row r="510" spans="1:258" x14ac:dyDescent="0.25">
      <c r="A510" s="26">
        <f>LOOKUP(2,1/($A$3:$A509&lt;&gt;""),$A$3:$A509)+1</f>
        <v>503</v>
      </c>
      <c r="B510" s="27"/>
      <c r="C510" s="44"/>
      <c r="D510" s="28" t="str">
        <f ca="1">IFERROR(IF($E510="","",VLOOKUP($E510,'Currency Pairs'!$B$3:$D$1000,3,FALSE)),"")</f>
        <v/>
      </c>
      <c r="E510" s="43" t="str">
        <f ca="1">IFERROR(IF($D510="","",VLOOKUP($D510,'Currency Pairs'!$A$3:$B$1000,2,FALSE)),"")</f>
        <v/>
      </c>
      <c r="F510" s="44"/>
      <c r="G510" s="43"/>
      <c r="H510" s="43"/>
      <c r="I510" s="43"/>
      <c r="J510" s="45" t="str">
        <f t="shared" si="16"/>
        <v/>
      </c>
      <c r="K510" s="78"/>
      <c r="L510" s="43"/>
      <c r="M510" s="46"/>
      <c r="N510" s="47" t="str">
        <f>IF(OR($G510="",$L510=""),"",ROUND(IF($F510="Long",(L510-G510),(G510-L510)) * POWER(10, VLOOKUP($D510,'Currency Pairs'!$A:$C,3,FALSE)),0))</f>
        <v/>
      </c>
      <c r="O510" s="94" t="str">
        <f>IF($P510="","",(($P510+$Q510+$R510)/LOOKUP(2,1/($V$3:$V509&lt;&gt;""),$V$3:$V509)))</f>
        <v/>
      </c>
      <c r="P510" s="48"/>
      <c r="Q510" s="48"/>
      <c r="R510" s="48"/>
      <c r="S510" s="33" t="str">
        <f t="shared" si="17"/>
        <v/>
      </c>
      <c r="T510" s="65"/>
      <c r="U510" s="65"/>
      <c r="V510" s="32" t="str">
        <f>IF($P510="","",$P510+$Q510+LOOKUP(2,1/($V$3:$V509&lt;&gt;""),$V$3:$V509))</f>
        <v/>
      </c>
      <c r="W510" s="33"/>
      <c r="X510" s="33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  <c r="IQ510" s="34"/>
      <c r="IR510" s="34"/>
      <c r="IS510" s="34"/>
      <c r="IT510" s="34"/>
      <c r="IU510" s="34"/>
      <c r="IV510" s="34"/>
      <c r="IW510" s="34"/>
      <c r="IX510" s="34"/>
    </row>
    <row r="511" spans="1:258" x14ac:dyDescent="0.25">
      <c r="A511" s="35">
        <f>LOOKUP(2,1/($A$3:$A510&lt;&gt;""),$A$3:$A510)+1</f>
        <v>504</v>
      </c>
      <c r="B511" s="36"/>
      <c r="C511" s="50"/>
      <c r="D511" s="37" t="str">
        <f ca="1">IFERROR(IF($E511="","",VLOOKUP($E511,'Currency Pairs'!$B$3:$D$1000,3,FALSE)),"")</f>
        <v/>
      </c>
      <c r="E511" s="49" t="str">
        <f ca="1">IFERROR(IF($D511="","",VLOOKUP($D511,'Currency Pairs'!$A$3:$B$1000,2,FALSE)),"")</f>
        <v/>
      </c>
      <c r="F511" s="50"/>
      <c r="G511" s="49"/>
      <c r="H511" s="49"/>
      <c r="I511" s="49"/>
      <c r="J511" s="51" t="str">
        <f t="shared" si="16"/>
        <v/>
      </c>
      <c r="K511" s="79"/>
      <c r="L511" s="49"/>
      <c r="M511" s="52"/>
      <c r="N511" s="53" t="str">
        <f>IF(OR($G511="",$L511=""),"",ROUND(IF($F511="Long",(L511-G511),(G511-L511)) * POWER(10, VLOOKUP($D511,'Currency Pairs'!$A:$C,3,FALSE)),0))</f>
        <v/>
      </c>
      <c r="O511" s="99" t="str">
        <f>IF($P511="","",(($P511+$Q511+$R511)/LOOKUP(2,1/($V$3:$V510&lt;&gt;""),$V$3:$V510)))</f>
        <v/>
      </c>
      <c r="P511" s="54"/>
      <c r="Q511" s="54"/>
      <c r="R511" s="54"/>
      <c r="S511" s="42" t="str">
        <f t="shared" si="17"/>
        <v/>
      </c>
      <c r="T511" s="66"/>
      <c r="U511" s="66"/>
      <c r="V511" s="41" t="str">
        <f>IF($P511="","",$P511+$Q511+LOOKUP(2,1/($V$3:$V510&lt;&gt;""),$V$3:$V510))</f>
        <v/>
      </c>
      <c r="W511" s="42"/>
      <c r="X511" s="42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</row>
    <row r="512" spans="1:258" x14ac:dyDescent="0.25">
      <c r="A512" s="26">
        <f>LOOKUP(2,1/($A$3:$A511&lt;&gt;""),$A$3:$A511)+1</f>
        <v>505</v>
      </c>
      <c r="B512" s="27"/>
      <c r="C512" s="44"/>
      <c r="D512" s="28" t="str">
        <f ca="1">IFERROR(IF($E512="","",VLOOKUP($E512,'Currency Pairs'!$B$3:$D$1000,3,FALSE)),"")</f>
        <v/>
      </c>
      <c r="E512" s="43" t="str">
        <f ca="1">IFERROR(IF($D512="","",VLOOKUP($D512,'Currency Pairs'!$A$3:$B$1000,2,FALSE)),"")</f>
        <v/>
      </c>
      <c r="F512" s="44"/>
      <c r="G512" s="43"/>
      <c r="H512" s="43"/>
      <c r="I512" s="43"/>
      <c r="J512" s="45" t="str">
        <f t="shared" si="16"/>
        <v/>
      </c>
      <c r="K512" s="78"/>
      <c r="L512" s="43"/>
      <c r="M512" s="46"/>
      <c r="N512" s="47" t="str">
        <f>IF(OR($G512="",$L512=""),"",ROUND(IF($F512="Long",(L512-G512),(G512-L512)) * POWER(10, VLOOKUP($D512,'Currency Pairs'!$A:$C,3,FALSE)),0))</f>
        <v/>
      </c>
      <c r="O512" s="94" t="str">
        <f>IF($P512="","",(($P512+$Q512+$R512)/LOOKUP(2,1/($V$3:$V511&lt;&gt;""),$V$3:$V511)))</f>
        <v/>
      </c>
      <c r="P512" s="48"/>
      <c r="Q512" s="48"/>
      <c r="R512" s="48"/>
      <c r="S512" s="33" t="str">
        <f t="shared" si="17"/>
        <v/>
      </c>
      <c r="T512" s="65"/>
      <c r="U512" s="65"/>
      <c r="V512" s="32" t="str">
        <f>IF($P512="","",$P512+$Q512+LOOKUP(2,1/($V$3:$V511&lt;&gt;""),$V$3:$V511))</f>
        <v/>
      </c>
      <c r="W512" s="33"/>
      <c r="X512" s="33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  <c r="IQ512" s="34"/>
      <c r="IR512" s="34"/>
      <c r="IS512" s="34"/>
      <c r="IT512" s="34"/>
      <c r="IU512" s="34"/>
      <c r="IV512" s="34"/>
      <c r="IW512" s="34"/>
      <c r="IX512" s="34"/>
    </row>
    <row r="513" spans="1:258" x14ac:dyDescent="0.25">
      <c r="A513" s="35">
        <f>LOOKUP(2,1/($A$3:$A512&lt;&gt;""),$A$3:$A512)+1</f>
        <v>506</v>
      </c>
      <c r="B513" s="36"/>
      <c r="C513" s="50"/>
      <c r="D513" s="37" t="str">
        <f ca="1">IFERROR(IF($E513="","",VLOOKUP($E513,'Currency Pairs'!$B$3:$D$1000,3,FALSE)),"")</f>
        <v/>
      </c>
      <c r="E513" s="49" t="str">
        <f ca="1">IFERROR(IF($D513="","",VLOOKUP($D513,'Currency Pairs'!$A$3:$B$1000,2,FALSE)),"")</f>
        <v/>
      </c>
      <c r="F513" s="50"/>
      <c r="G513" s="49"/>
      <c r="H513" s="49"/>
      <c r="I513" s="49"/>
      <c r="J513" s="51" t="str">
        <f t="shared" si="16"/>
        <v/>
      </c>
      <c r="K513" s="79"/>
      <c r="L513" s="49"/>
      <c r="M513" s="52"/>
      <c r="N513" s="53" t="str">
        <f>IF(OR($G513="",$L513=""),"",ROUND(IF($F513="Long",(L513-G513),(G513-L513)) * POWER(10, VLOOKUP($D513,'Currency Pairs'!$A:$C,3,FALSE)),0))</f>
        <v/>
      </c>
      <c r="O513" s="99" t="str">
        <f>IF($P513="","",(($P513+$Q513+$R513)/LOOKUP(2,1/($V$3:$V512&lt;&gt;""),$V$3:$V512)))</f>
        <v/>
      </c>
      <c r="P513" s="54"/>
      <c r="Q513" s="54"/>
      <c r="R513" s="54"/>
      <c r="S513" s="42" t="str">
        <f t="shared" si="17"/>
        <v/>
      </c>
      <c r="T513" s="66"/>
      <c r="U513" s="66"/>
      <c r="V513" s="41" t="str">
        <f>IF($P513="","",$P513+$Q513+LOOKUP(2,1/($V$3:$V512&lt;&gt;""),$V$3:$V512))</f>
        <v/>
      </c>
      <c r="W513" s="42"/>
      <c r="X513" s="42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</row>
    <row r="514" spans="1:258" x14ac:dyDescent="0.25">
      <c r="A514" s="26">
        <f>LOOKUP(2,1/($A$3:$A513&lt;&gt;""),$A$3:$A513)+1</f>
        <v>507</v>
      </c>
      <c r="B514" s="27"/>
      <c r="C514" s="44"/>
      <c r="D514" s="28" t="str">
        <f ca="1">IFERROR(IF($E514="","",VLOOKUP($E514,'Currency Pairs'!$B$3:$D$1000,3,FALSE)),"")</f>
        <v/>
      </c>
      <c r="E514" s="43" t="str">
        <f ca="1">IFERROR(IF($D514="","",VLOOKUP($D514,'Currency Pairs'!$A$3:$B$1000,2,FALSE)),"")</f>
        <v/>
      </c>
      <c r="F514" s="44"/>
      <c r="G514" s="43"/>
      <c r="H514" s="43"/>
      <c r="I514" s="43"/>
      <c r="J514" s="45" t="str">
        <f t="shared" si="16"/>
        <v/>
      </c>
      <c r="K514" s="78"/>
      <c r="L514" s="43"/>
      <c r="M514" s="46"/>
      <c r="N514" s="47" t="str">
        <f>IF(OR($G514="",$L514=""),"",ROUND(IF($F514="Long",(L514-G514),(G514-L514)) * POWER(10, VLOOKUP($D514,'Currency Pairs'!$A:$C,3,FALSE)),0))</f>
        <v/>
      </c>
      <c r="O514" s="94" t="str">
        <f>IF($P514="","",(($P514+$Q514+$R514)/LOOKUP(2,1/($V$3:$V513&lt;&gt;""),$V$3:$V513)))</f>
        <v/>
      </c>
      <c r="P514" s="48"/>
      <c r="Q514" s="48"/>
      <c r="R514" s="48"/>
      <c r="S514" s="33" t="str">
        <f t="shared" si="17"/>
        <v/>
      </c>
      <c r="T514" s="65"/>
      <c r="U514" s="65"/>
      <c r="V514" s="32" t="str">
        <f>IF($P514="","",$P514+$Q514+LOOKUP(2,1/($V$3:$V513&lt;&gt;""),$V$3:$V513))</f>
        <v/>
      </c>
      <c r="W514" s="33"/>
      <c r="X514" s="33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  <c r="IQ514" s="34"/>
      <c r="IR514" s="34"/>
      <c r="IS514" s="34"/>
      <c r="IT514" s="34"/>
      <c r="IU514" s="34"/>
      <c r="IV514" s="34"/>
      <c r="IW514" s="34"/>
      <c r="IX514" s="34"/>
    </row>
    <row r="515" spans="1:258" x14ac:dyDescent="0.25">
      <c r="A515" s="35">
        <f>LOOKUP(2,1/($A$3:$A514&lt;&gt;""),$A$3:$A514)+1</f>
        <v>508</v>
      </c>
      <c r="B515" s="36"/>
      <c r="C515" s="50"/>
      <c r="D515" s="37" t="str">
        <f ca="1">IFERROR(IF($E515="","",VLOOKUP($E515,'Currency Pairs'!$B$3:$D$1000,3,FALSE)),"")</f>
        <v/>
      </c>
      <c r="E515" s="49" t="str">
        <f ca="1">IFERROR(IF($D515="","",VLOOKUP($D515,'Currency Pairs'!$A$3:$B$1000,2,FALSE)),"")</f>
        <v/>
      </c>
      <c r="F515" s="50"/>
      <c r="G515" s="49"/>
      <c r="H515" s="49"/>
      <c r="I515" s="49"/>
      <c r="J515" s="51" t="str">
        <f t="shared" si="16"/>
        <v/>
      </c>
      <c r="K515" s="79"/>
      <c r="L515" s="49"/>
      <c r="M515" s="52"/>
      <c r="N515" s="53" t="str">
        <f>IF(OR($G515="",$L515=""),"",ROUND(IF($F515="Long",(L515-G515),(G515-L515)) * POWER(10, VLOOKUP($D515,'Currency Pairs'!$A:$C,3,FALSE)),0))</f>
        <v/>
      </c>
      <c r="O515" s="99" t="str">
        <f>IF($P515="","",(($P515+$Q515+$R515)/LOOKUP(2,1/($V$3:$V514&lt;&gt;""),$V$3:$V514)))</f>
        <v/>
      </c>
      <c r="P515" s="54"/>
      <c r="Q515" s="54"/>
      <c r="R515" s="54"/>
      <c r="S515" s="42" t="str">
        <f t="shared" si="17"/>
        <v/>
      </c>
      <c r="T515" s="66"/>
      <c r="U515" s="66"/>
      <c r="V515" s="41" t="str">
        <f>IF($P515="","",$P515+$Q515+LOOKUP(2,1/($V$3:$V514&lt;&gt;""),$V$3:$V514))</f>
        <v/>
      </c>
      <c r="W515" s="42"/>
      <c r="X515" s="42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</row>
    <row r="516" spans="1:258" x14ac:dyDescent="0.25">
      <c r="A516" s="26">
        <f>LOOKUP(2,1/($A$3:$A515&lt;&gt;""),$A$3:$A515)+1</f>
        <v>509</v>
      </c>
      <c r="B516" s="27"/>
      <c r="C516" s="44"/>
      <c r="D516" s="28" t="str">
        <f ca="1">IFERROR(IF($E516="","",VLOOKUP($E516,'Currency Pairs'!$B$3:$D$1000,3,FALSE)),"")</f>
        <v/>
      </c>
      <c r="E516" s="43" t="str">
        <f ca="1">IFERROR(IF($D516="","",VLOOKUP($D516,'Currency Pairs'!$A$3:$B$1000,2,FALSE)),"")</f>
        <v/>
      </c>
      <c r="F516" s="44"/>
      <c r="G516" s="43"/>
      <c r="H516" s="43"/>
      <c r="I516" s="43"/>
      <c r="J516" s="45" t="str">
        <f t="shared" si="16"/>
        <v/>
      </c>
      <c r="K516" s="78"/>
      <c r="L516" s="43"/>
      <c r="M516" s="46"/>
      <c r="N516" s="47" t="str">
        <f>IF(OR($G516="",$L516=""),"",ROUND(IF($F516="Long",(L516-G516),(G516-L516)) * POWER(10, VLOOKUP($D516,'Currency Pairs'!$A:$C,3,FALSE)),0))</f>
        <v/>
      </c>
      <c r="O516" s="94" t="str">
        <f>IF($P516="","",(($P516+$Q516+$R516)/LOOKUP(2,1/($V$3:$V515&lt;&gt;""),$V$3:$V515)))</f>
        <v/>
      </c>
      <c r="P516" s="48"/>
      <c r="Q516" s="48"/>
      <c r="R516" s="48"/>
      <c r="S516" s="33" t="str">
        <f t="shared" si="17"/>
        <v/>
      </c>
      <c r="T516" s="65"/>
      <c r="U516" s="65"/>
      <c r="V516" s="32" t="str">
        <f>IF($P516="","",$P516+$Q516+LOOKUP(2,1/($V$3:$V515&lt;&gt;""),$V$3:$V515))</f>
        <v/>
      </c>
      <c r="W516" s="33"/>
      <c r="X516" s="33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</row>
    <row r="517" spans="1:258" x14ac:dyDescent="0.25">
      <c r="A517" s="35">
        <f>LOOKUP(2,1/($A$3:$A516&lt;&gt;""),$A$3:$A516)+1</f>
        <v>510</v>
      </c>
      <c r="B517" s="36"/>
      <c r="C517" s="50"/>
      <c r="D517" s="37" t="str">
        <f ca="1">IFERROR(IF($E517="","",VLOOKUP($E517,'Currency Pairs'!$B$3:$D$1000,3,FALSE)),"")</f>
        <v/>
      </c>
      <c r="E517" s="49" t="str">
        <f ca="1">IFERROR(IF($D517="","",VLOOKUP($D517,'Currency Pairs'!$A$3:$B$1000,2,FALSE)),"")</f>
        <v/>
      </c>
      <c r="F517" s="50"/>
      <c r="G517" s="49"/>
      <c r="H517" s="49"/>
      <c r="I517" s="49"/>
      <c r="J517" s="51" t="str">
        <f t="shared" si="16"/>
        <v/>
      </c>
      <c r="K517" s="79"/>
      <c r="L517" s="49"/>
      <c r="M517" s="52"/>
      <c r="N517" s="53" t="str">
        <f>IF(OR($G517="",$L517=""),"",ROUND(IF($F517="Long",(L517-G517),(G517-L517)) * POWER(10, VLOOKUP($D517,'Currency Pairs'!$A:$C,3,FALSE)),0))</f>
        <v/>
      </c>
      <c r="O517" s="99" t="str">
        <f>IF($P517="","",(($P517+$Q517+$R517)/LOOKUP(2,1/($V$3:$V516&lt;&gt;""),$V$3:$V516)))</f>
        <v/>
      </c>
      <c r="P517" s="54"/>
      <c r="Q517" s="54"/>
      <c r="R517" s="54"/>
      <c r="S517" s="42" t="str">
        <f t="shared" si="17"/>
        <v/>
      </c>
      <c r="T517" s="66"/>
      <c r="U517" s="66"/>
      <c r="V517" s="41" t="str">
        <f>IF($P517="","",$P517+$Q517+LOOKUP(2,1/($V$3:$V516&lt;&gt;""),$V$3:$V516))</f>
        <v/>
      </c>
      <c r="W517" s="42"/>
      <c r="X517" s="42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</row>
    <row r="518" spans="1:258" x14ac:dyDescent="0.25">
      <c r="A518" s="26">
        <f>LOOKUP(2,1/($A$3:$A517&lt;&gt;""),$A$3:$A517)+1</f>
        <v>511</v>
      </c>
      <c r="B518" s="27"/>
      <c r="C518" s="44"/>
      <c r="D518" s="28" t="str">
        <f ca="1">IFERROR(IF($E518="","",VLOOKUP($E518,'Currency Pairs'!$B$3:$D$1000,3,FALSE)),"")</f>
        <v/>
      </c>
      <c r="E518" s="43" t="str">
        <f ca="1">IFERROR(IF($D518="","",VLOOKUP($D518,'Currency Pairs'!$A$3:$B$1000,2,FALSE)),"")</f>
        <v/>
      </c>
      <c r="F518" s="44"/>
      <c r="G518" s="43"/>
      <c r="H518" s="43"/>
      <c r="I518" s="43"/>
      <c r="J518" s="45" t="str">
        <f t="shared" si="16"/>
        <v/>
      </c>
      <c r="K518" s="78"/>
      <c r="L518" s="43"/>
      <c r="M518" s="46"/>
      <c r="N518" s="47" t="str">
        <f>IF(OR($G518="",$L518=""),"",ROUND(IF($F518="Long",(L518-G518),(G518-L518)) * POWER(10, VLOOKUP($D518,'Currency Pairs'!$A:$C,3,FALSE)),0))</f>
        <v/>
      </c>
      <c r="O518" s="94" t="str">
        <f>IF($P518="","",(($P518+$Q518+$R518)/LOOKUP(2,1/($V$3:$V517&lt;&gt;""),$V$3:$V517)))</f>
        <v/>
      </c>
      <c r="P518" s="48"/>
      <c r="Q518" s="48"/>
      <c r="R518" s="48"/>
      <c r="S518" s="33" t="str">
        <f t="shared" si="17"/>
        <v/>
      </c>
      <c r="T518" s="65"/>
      <c r="U518" s="65"/>
      <c r="V518" s="32" t="str">
        <f>IF($P518="","",$P518+$Q518+LOOKUP(2,1/($V$3:$V517&lt;&gt;""),$V$3:$V517))</f>
        <v/>
      </c>
      <c r="W518" s="33"/>
      <c r="X518" s="33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  <c r="IQ518" s="34"/>
      <c r="IR518" s="34"/>
      <c r="IS518" s="34"/>
      <c r="IT518" s="34"/>
      <c r="IU518" s="34"/>
      <c r="IV518" s="34"/>
      <c r="IW518" s="34"/>
      <c r="IX518" s="34"/>
    </row>
    <row r="519" spans="1:258" x14ac:dyDescent="0.25">
      <c r="A519" s="35">
        <f>LOOKUP(2,1/($A$3:$A518&lt;&gt;""),$A$3:$A518)+1</f>
        <v>512</v>
      </c>
      <c r="B519" s="36"/>
      <c r="C519" s="50"/>
      <c r="D519" s="37" t="str">
        <f ca="1">IFERROR(IF($E519="","",VLOOKUP($E519,'Currency Pairs'!$B$3:$D$1000,3,FALSE)),"")</f>
        <v/>
      </c>
      <c r="E519" s="49" t="str">
        <f ca="1">IFERROR(IF($D519="","",VLOOKUP($D519,'Currency Pairs'!$A$3:$B$1000,2,FALSE)),"")</f>
        <v/>
      </c>
      <c r="F519" s="50"/>
      <c r="G519" s="49"/>
      <c r="H519" s="49"/>
      <c r="I519" s="49"/>
      <c r="J519" s="51" t="str">
        <f t="shared" si="16"/>
        <v/>
      </c>
      <c r="K519" s="79"/>
      <c r="L519" s="49"/>
      <c r="M519" s="52"/>
      <c r="N519" s="53" t="str">
        <f>IF(OR($G519="",$L519=""),"",ROUND(IF($F519="Long",(L519-G519),(G519-L519)) * POWER(10, VLOOKUP($D519,'Currency Pairs'!$A:$C,3,FALSE)),0))</f>
        <v/>
      </c>
      <c r="O519" s="99" t="str">
        <f>IF($P519="","",(($P519+$Q519+$R519)/LOOKUP(2,1/($V$3:$V518&lt;&gt;""),$V$3:$V518)))</f>
        <v/>
      </c>
      <c r="P519" s="54"/>
      <c r="Q519" s="54"/>
      <c r="R519" s="54"/>
      <c r="S519" s="42" t="str">
        <f t="shared" si="17"/>
        <v/>
      </c>
      <c r="T519" s="66"/>
      <c r="U519" s="66"/>
      <c r="V519" s="41" t="str">
        <f>IF($P519="","",$P519+$Q519+LOOKUP(2,1/($V$3:$V518&lt;&gt;""),$V$3:$V518))</f>
        <v/>
      </c>
      <c r="W519" s="42"/>
      <c r="X519" s="42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</row>
    <row r="520" spans="1:258" x14ac:dyDescent="0.25">
      <c r="A520" s="26">
        <f>LOOKUP(2,1/($A$3:$A519&lt;&gt;""),$A$3:$A519)+1</f>
        <v>513</v>
      </c>
      <c r="B520" s="27"/>
      <c r="C520" s="44"/>
      <c r="D520" s="28" t="str">
        <f ca="1">IFERROR(IF($E520="","",VLOOKUP($E520,'Currency Pairs'!$B$3:$D$1000,3,FALSE)),"")</f>
        <v/>
      </c>
      <c r="E520" s="43" t="str">
        <f ca="1">IFERROR(IF($D520="","",VLOOKUP($D520,'Currency Pairs'!$A$3:$B$1000,2,FALSE)),"")</f>
        <v/>
      </c>
      <c r="F520" s="44"/>
      <c r="G520" s="43"/>
      <c r="H520" s="43"/>
      <c r="I520" s="43"/>
      <c r="J520" s="45" t="str">
        <f t="shared" si="16"/>
        <v/>
      </c>
      <c r="K520" s="78"/>
      <c r="L520" s="43"/>
      <c r="M520" s="46"/>
      <c r="N520" s="47" t="str">
        <f>IF(OR($G520="",$L520=""),"",ROUND(IF($F520="Long",(L520-G520),(G520-L520)) * POWER(10, VLOOKUP($D520,'Currency Pairs'!$A:$C,3,FALSE)),0))</f>
        <v/>
      </c>
      <c r="O520" s="94" t="str">
        <f>IF($P520="","",(($P520+$Q520+$R520)/LOOKUP(2,1/($V$3:$V519&lt;&gt;""),$V$3:$V519)))</f>
        <v/>
      </c>
      <c r="P520" s="48"/>
      <c r="Q520" s="48"/>
      <c r="R520" s="48"/>
      <c r="S520" s="33" t="str">
        <f t="shared" si="17"/>
        <v/>
      </c>
      <c r="T520" s="65"/>
      <c r="U520" s="65"/>
      <c r="V520" s="32" t="str">
        <f>IF($P520="","",$P520+$Q520+LOOKUP(2,1/($V$3:$V519&lt;&gt;""),$V$3:$V519))</f>
        <v/>
      </c>
      <c r="W520" s="33"/>
      <c r="X520" s="33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  <c r="IQ520" s="34"/>
      <c r="IR520" s="34"/>
      <c r="IS520" s="34"/>
      <c r="IT520" s="34"/>
      <c r="IU520" s="34"/>
      <c r="IV520" s="34"/>
      <c r="IW520" s="34"/>
      <c r="IX520" s="34"/>
    </row>
    <row r="521" spans="1:258" x14ac:dyDescent="0.25">
      <c r="A521" s="35">
        <f>LOOKUP(2,1/($A$3:$A520&lt;&gt;""),$A$3:$A520)+1</f>
        <v>514</v>
      </c>
      <c r="B521" s="36"/>
      <c r="C521" s="50"/>
      <c r="D521" s="37" t="str">
        <f ca="1">IFERROR(IF($E521="","",VLOOKUP($E521,'Currency Pairs'!$B$3:$D$1000,3,FALSE)),"")</f>
        <v/>
      </c>
      <c r="E521" s="49" t="str">
        <f ca="1">IFERROR(IF($D521="","",VLOOKUP($D521,'Currency Pairs'!$A$3:$B$1000,2,FALSE)),"")</f>
        <v/>
      </c>
      <c r="F521" s="50"/>
      <c r="G521" s="49"/>
      <c r="H521" s="49"/>
      <c r="I521" s="49"/>
      <c r="J521" s="51" t="str">
        <f t="shared" si="16"/>
        <v/>
      </c>
      <c r="K521" s="79"/>
      <c r="L521" s="49"/>
      <c r="M521" s="52"/>
      <c r="N521" s="53" t="str">
        <f>IF(OR($G521="",$L521=""),"",ROUND(IF($F521="Long",(L521-G521),(G521-L521)) * POWER(10, VLOOKUP($D521,'Currency Pairs'!$A:$C,3,FALSE)),0))</f>
        <v/>
      </c>
      <c r="O521" s="99" t="str">
        <f>IF($P521="","",(($P521+$Q521+$R521)/LOOKUP(2,1/($V$3:$V520&lt;&gt;""),$V$3:$V520)))</f>
        <v/>
      </c>
      <c r="P521" s="54"/>
      <c r="Q521" s="54"/>
      <c r="R521" s="54"/>
      <c r="S521" s="42" t="str">
        <f t="shared" si="17"/>
        <v/>
      </c>
      <c r="T521" s="66"/>
      <c r="U521" s="66"/>
      <c r="V521" s="41" t="str">
        <f>IF($P521="","",$P521+$Q521+LOOKUP(2,1/($V$3:$V520&lt;&gt;""),$V$3:$V520))</f>
        <v/>
      </c>
      <c r="W521" s="42"/>
      <c r="X521" s="42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</row>
    <row r="522" spans="1:258" x14ac:dyDescent="0.25">
      <c r="A522" s="26">
        <f>LOOKUP(2,1/($A$3:$A521&lt;&gt;""),$A$3:$A521)+1</f>
        <v>515</v>
      </c>
      <c r="B522" s="27"/>
      <c r="C522" s="44"/>
      <c r="D522" s="28" t="str">
        <f ca="1">IFERROR(IF($E522="","",VLOOKUP($E522,'Currency Pairs'!$B$3:$D$1000,3,FALSE)),"")</f>
        <v/>
      </c>
      <c r="E522" s="43" t="str">
        <f ca="1">IFERROR(IF($D522="","",VLOOKUP($D522,'Currency Pairs'!$A$3:$B$1000,2,FALSE)),"")</f>
        <v/>
      </c>
      <c r="F522" s="44"/>
      <c r="G522" s="43"/>
      <c r="H522" s="43"/>
      <c r="I522" s="43"/>
      <c r="J522" s="45" t="str">
        <f t="shared" si="16"/>
        <v/>
      </c>
      <c r="K522" s="78"/>
      <c r="L522" s="43"/>
      <c r="M522" s="46"/>
      <c r="N522" s="47" t="str">
        <f>IF(OR($G522="",$L522=""),"",ROUND(IF($F522="Long",(L522-G522),(G522-L522)) * POWER(10, VLOOKUP($D522,'Currency Pairs'!$A:$C,3,FALSE)),0))</f>
        <v/>
      </c>
      <c r="O522" s="94" t="str">
        <f>IF($P522="","",(($P522+$Q522+$R522)/LOOKUP(2,1/($V$3:$V521&lt;&gt;""),$V$3:$V521)))</f>
        <v/>
      </c>
      <c r="P522" s="48"/>
      <c r="Q522" s="48"/>
      <c r="R522" s="48"/>
      <c r="S522" s="33" t="str">
        <f t="shared" si="17"/>
        <v/>
      </c>
      <c r="T522" s="65"/>
      <c r="U522" s="65"/>
      <c r="V522" s="32" t="str">
        <f>IF($P522="","",$P522+$Q522+LOOKUP(2,1/($V$3:$V521&lt;&gt;""),$V$3:$V521))</f>
        <v/>
      </c>
      <c r="W522" s="33"/>
      <c r="X522" s="33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  <c r="IQ522" s="34"/>
      <c r="IR522" s="34"/>
      <c r="IS522" s="34"/>
      <c r="IT522" s="34"/>
      <c r="IU522" s="34"/>
      <c r="IV522" s="34"/>
      <c r="IW522" s="34"/>
      <c r="IX522" s="34"/>
    </row>
    <row r="523" spans="1:258" x14ac:dyDescent="0.25">
      <c r="A523" s="35">
        <f>LOOKUP(2,1/($A$3:$A522&lt;&gt;""),$A$3:$A522)+1</f>
        <v>516</v>
      </c>
      <c r="B523" s="36"/>
      <c r="C523" s="50"/>
      <c r="D523" s="37" t="str">
        <f ca="1">IFERROR(IF($E523="","",VLOOKUP($E523,'Currency Pairs'!$B$3:$D$1000,3,FALSE)),"")</f>
        <v/>
      </c>
      <c r="E523" s="49" t="str">
        <f ca="1">IFERROR(IF($D523="","",VLOOKUP($D523,'Currency Pairs'!$A$3:$B$1000,2,FALSE)),"")</f>
        <v/>
      </c>
      <c r="F523" s="50"/>
      <c r="G523" s="49"/>
      <c r="H523" s="49"/>
      <c r="I523" s="49"/>
      <c r="J523" s="51" t="str">
        <f t="shared" ref="J523:J586" si="18">IF(OR($G523="",$H523="",$I523=""),"",ROUND(ABS(($G523-$I523)/($G523-$H523)),2))</f>
        <v/>
      </c>
      <c r="K523" s="79"/>
      <c r="L523" s="49"/>
      <c r="M523" s="52"/>
      <c r="N523" s="53" t="str">
        <f>IF(OR($G523="",$L523=""),"",ROUND(IF($F523="Long",(L523-G523),(G523-L523)) * POWER(10, VLOOKUP($D523,'Currency Pairs'!$A:$C,3,FALSE)),0))</f>
        <v/>
      </c>
      <c r="O523" s="99" t="str">
        <f>IF($P523="","",(($P523+$Q523+$R523)/LOOKUP(2,1/($V$3:$V522&lt;&gt;""),$V$3:$V522)))</f>
        <v/>
      </c>
      <c r="P523" s="54"/>
      <c r="Q523" s="54"/>
      <c r="R523" s="54"/>
      <c r="S523" s="42" t="str">
        <f t="shared" si="17"/>
        <v/>
      </c>
      <c r="T523" s="66"/>
      <c r="U523" s="66"/>
      <c r="V523" s="41" t="str">
        <f>IF($P523="","",$P523+$Q523+LOOKUP(2,1/($V$3:$V522&lt;&gt;""),$V$3:$V522))</f>
        <v/>
      </c>
      <c r="W523" s="42"/>
      <c r="X523" s="42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</row>
    <row r="524" spans="1:258" x14ac:dyDescent="0.25">
      <c r="A524" s="26">
        <f>LOOKUP(2,1/($A$3:$A523&lt;&gt;""),$A$3:$A523)+1</f>
        <v>517</v>
      </c>
      <c r="B524" s="27"/>
      <c r="C524" s="44"/>
      <c r="D524" s="28" t="str">
        <f ca="1">IFERROR(IF($E524="","",VLOOKUP($E524,'Currency Pairs'!$B$3:$D$1000,3,FALSE)),"")</f>
        <v/>
      </c>
      <c r="E524" s="43" t="str">
        <f ca="1">IFERROR(IF($D524="","",VLOOKUP($D524,'Currency Pairs'!$A$3:$B$1000,2,FALSE)),"")</f>
        <v/>
      </c>
      <c r="F524" s="44"/>
      <c r="G524" s="43"/>
      <c r="H524" s="43"/>
      <c r="I524" s="43"/>
      <c r="J524" s="45" t="str">
        <f t="shared" si="18"/>
        <v/>
      </c>
      <c r="K524" s="78"/>
      <c r="L524" s="43"/>
      <c r="M524" s="46"/>
      <c r="N524" s="47" t="str">
        <f>IF(OR($G524="",$L524=""),"",ROUND(IF($F524="Long",(L524-G524),(G524-L524)) * POWER(10, VLOOKUP($D524,'Currency Pairs'!$A:$C,3,FALSE)),0))</f>
        <v/>
      </c>
      <c r="O524" s="94" t="str">
        <f>IF($P524="","",(($P524+$Q524+$R524)/LOOKUP(2,1/($V$3:$V523&lt;&gt;""),$V$3:$V523)))</f>
        <v/>
      </c>
      <c r="P524" s="48"/>
      <c r="Q524" s="48"/>
      <c r="R524" s="48"/>
      <c r="S524" s="33" t="str">
        <f t="shared" si="17"/>
        <v/>
      </c>
      <c r="T524" s="65"/>
      <c r="U524" s="65"/>
      <c r="V524" s="32" t="str">
        <f>IF($P524="","",$P524+$Q524+LOOKUP(2,1/($V$3:$V523&lt;&gt;""),$V$3:$V523))</f>
        <v/>
      </c>
      <c r="W524" s="33"/>
      <c r="X524" s="33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  <c r="IQ524" s="34"/>
      <c r="IR524" s="34"/>
      <c r="IS524" s="34"/>
      <c r="IT524" s="34"/>
      <c r="IU524" s="34"/>
      <c r="IV524" s="34"/>
      <c r="IW524" s="34"/>
      <c r="IX524" s="34"/>
    </row>
    <row r="525" spans="1:258" x14ac:dyDescent="0.25">
      <c r="A525" s="35">
        <f>LOOKUP(2,1/($A$3:$A524&lt;&gt;""),$A$3:$A524)+1</f>
        <v>518</v>
      </c>
      <c r="B525" s="36"/>
      <c r="C525" s="50"/>
      <c r="D525" s="37" t="str">
        <f ca="1">IFERROR(IF($E525="","",VLOOKUP($E525,'Currency Pairs'!$B$3:$D$1000,3,FALSE)),"")</f>
        <v/>
      </c>
      <c r="E525" s="49" t="str">
        <f ca="1">IFERROR(IF($D525="","",VLOOKUP($D525,'Currency Pairs'!$A$3:$B$1000,2,FALSE)),"")</f>
        <v/>
      </c>
      <c r="F525" s="50"/>
      <c r="G525" s="49"/>
      <c r="H525" s="49"/>
      <c r="I525" s="49"/>
      <c r="J525" s="51" t="str">
        <f t="shared" si="18"/>
        <v/>
      </c>
      <c r="K525" s="79"/>
      <c r="L525" s="49"/>
      <c r="M525" s="52"/>
      <c r="N525" s="53" t="str">
        <f>IF(OR($G525="",$L525=""),"",ROUND(IF($F525="Long",(L525-G525),(G525-L525)) * POWER(10, VLOOKUP($D525,'Currency Pairs'!$A:$C,3,FALSE)),0))</f>
        <v/>
      </c>
      <c r="O525" s="99" t="str">
        <f>IF($P525="","",(($P525+$Q525+$R525)/LOOKUP(2,1/($V$3:$V524&lt;&gt;""),$V$3:$V524)))</f>
        <v/>
      </c>
      <c r="P525" s="54"/>
      <c r="Q525" s="54"/>
      <c r="R525" s="54"/>
      <c r="S525" s="42" t="str">
        <f t="shared" si="17"/>
        <v/>
      </c>
      <c r="T525" s="66"/>
      <c r="U525" s="66"/>
      <c r="V525" s="41" t="str">
        <f>IF($P525="","",$P525+$Q525+LOOKUP(2,1/($V$3:$V524&lt;&gt;""),$V$3:$V524))</f>
        <v/>
      </c>
      <c r="W525" s="42"/>
      <c r="X525" s="42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</row>
    <row r="526" spans="1:258" x14ac:dyDescent="0.25">
      <c r="A526" s="26">
        <f>LOOKUP(2,1/($A$3:$A525&lt;&gt;""),$A$3:$A525)+1</f>
        <v>519</v>
      </c>
      <c r="B526" s="27"/>
      <c r="C526" s="44"/>
      <c r="D526" s="28" t="str">
        <f ca="1">IFERROR(IF($E526="","",VLOOKUP($E526,'Currency Pairs'!$B$3:$D$1000,3,FALSE)),"")</f>
        <v/>
      </c>
      <c r="E526" s="43" t="str">
        <f ca="1">IFERROR(IF($D526="","",VLOOKUP($D526,'Currency Pairs'!$A$3:$B$1000,2,FALSE)),"")</f>
        <v/>
      </c>
      <c r="F526" s="44"/>
      <c r="G526" s="43"/>
      <c r="H526" s="43"/>
      <c r="I526" s="43"/>
      <c r="J526" s="45" t="str">
        <f t="shared" si="18"/>
        <v/>
      </c>
      <c r="K526" s="78"/>
      <c r="L526" s="43"/>
      <c r="M526" s="46"/>
      <c r="N526" s="47" t="str">
        <f>IF(OR($G526="",$L526=""),"",ROUND(IF($F526="Long",(L526-G526),(G526-L526)) * POWER(10, VLOOKUP($D526,'Currency Pairs'!$A:$C,3,FALSE)),0))</f>
        <v/>
      </c>
      <c r="O526" s="94" t="str">
        <f>IF($P526="","",(($P526+$Q526+$R526)/LOOKUP(2,1/($V$3:$V525&lt;&gt;""),$V$3:$V525)))</f>
        <v/>
      </c>
      <c r="P526" s="48"/>
      <c r="Q526" s="48"/>
      <c r="R526" s="48"/>
      <c r="S526" s="33" t="str">
        <f t="shared" si="17"/>
        <v/>
      </c>
      <c r="T526" s="65"/>
      <c r="U526" s="65"/>
      <c r="V526" s="32" t="str">
        <f>IF($P526="","",$P526+$Q526+LOOKUP(2,1/($V$3:$V525&lt;&gt;""),$V$3:$V525))</f>
        <v/>
      </c>
      <c r="W526" s="33"/>
      <c r="X526" s="33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  <c r="IQ526" s="34"/>
      <c r="IR526" s="34"/>
      <c r="IS526" s="34"/>
      <c r="IT526" s="34"/>
      <c r="IU526" s="34"/>
      <c r="IV526" s="34"/>
      <c r="IW526" s="34"/>
      <c r="IX526" s="34"/>
    </row>
    <row r="527" spans="1:258" x14ac:dyDescent="0.25">
      <c r="A527" s="35">
        <f>LOOKUP(2,1/($A$3:$A526&lt;&gt;""),$A$3:$A526)+1</f>
        <v>520</v>
      </c>
      <c r="B527" s="36"/>
      <c r="C527" s="50"/>
      <c r="D527" s="37" t="str">
        <f ca="1">IFERROR(IF($E527="","",VLOOKUP($E527,'Currency Pairs'!$B$3:$D$1000,3,FALSE)),"")</f>
        <v/>
      </c>
      <c r="E527" s="49" t="str">
        <f ca="1">IFERROR(IF($D527="","",VLOOKUP($D527,'Currency Pairs'!$A$3:$B$1000,2,FALSE)),"")</f>
        <v/>
      </c>
      <c r="F527" s="50"/>
      <c r="G527" s="49"/>
      <c r="H527" s="49"/>
      <c r="I527" s="49"/>
      <c r="J527" s="51" t="str">
        <f t="shared" si="18"/>
        <v/>
      </c>
      <c r="K527" s="79"/>
      <c r="L527" s="49"/>
      <c r="M527" s="52"/>
      <c r="N527" s="53" t="str">
        <f>IF(OR($G527="",$L527=""),"",ROUND(IF($F527="Long",(L527-G527),(G527-L527)) * POWER(10, VLOOKUP($D527,'Currency Pairs'!$A:$C,3,FALSE)),0))</f>
        <v/>
      </c>
      <c r="O527" s="99" t="str">
        <f>IF($P527="","",(($P527+$Q527+$R527)/LOOKUP(2,1/($V$3:$V526&lt;&gt;""),$V$3:$V526)))</f>
        <v/>
      </c>
      <c r="P527" s="54"/>
      <c r="Q527" s="54"/>
      <c r="R527" s="54"/>
      <c r="S527" s="42" t="str">
        <f t="shared" si="17"/>
        <v/>
      </c>
      <c r="T527" s="66"/>
      <c r="U527" s="66"/>
      <c r="V527" s="41" t="str">
        <f>IF($P527="","",$P527+$Q527+LOOKUP(2,1/($V$3:$V526&lt;&gt;""),$V$3:$V526))</f>
        <v/>
      </c>
      <c r="W527" s="42"/>
      <c r="X527" s="42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</row>
    <row r="528" spans="1:258" x14ac:dyDescent="0.25">
      <c r="A528" s="26">
        <f>LOOKUP(2,1/($A$3:$A527&lt;&gt;""),$A$3:$A527)+1</f>
        <v>521</v>
      </c>
      <c r="B528" s="27"/>
      <c r="C528" s="44"/>
      <c r="D528" s="28" t="str">
        <f ca="1">IFERROR(IF($E528="","",VLOOKUP($E528,'Currency Pairs'!$B$3:$D$1000,3,FALSE)),"")</f>
        <v/>
      </c>
      <c r="E528" s="43" t="str">
        <f ca="1">IFERROR(IF($D528="","",VLOOKUP($D528,'Currency Pairs'!$A$3:$B$1000,2,FALSE)),"")</f>
        <v/>
      </c>
      <c r="F528" s="44"/>
      <c r="G528" s="43"/>
      <c r="H528" s="43"/>
      <c r="I528" s="43"/>
      <c r="J528" s="45" t="str">
        <f t="shared" si="18"/>
        <v/>
      </c>
      <c r="K528" s="78"/>
      <c r="L528" s="43"/>
      <c r="M528" s="46"/>
      <c r="N528" s="47" t="str">
        <f>IF(OR($G528="",$L528=""),"",ROUND(IF($F528="Long",(L528-G528),(G528-L528)) * POWER(10, VLOOKUP($D528,'Currency Pairs'!$A:$C,3,FALSE)),0))</f>
        <v/>
      </c>
      <c r="O528" s="94" t="str">
        <f>IF($P528="","",(($P528+$Q528+$R528)/LOOKUP(2,1/($V$3:$V527&lt;&gt;""),$V$3:$V527)))</f>
        <v/>
      </c>
      <c r="P528" s="48"/>
      <c r="Q528" s="48"/>
      <c r="R528" s="48"/>
      <c r="S528" s="33" t="str">
        <f t="shared" si="17"/>
        <v/>
      </c>
      <c r="T528" s="65"/>
      <c r="U528" s="65"/>
      <c r="V528" s="32" t="str">
        <f>IF($P528="","",$P528+$Q528+LOOKUP(2,1/($V$3:$V527&lt;&gt;""),$V$3:$V527))</f>
        <v/>
      </c>
      <c r="W528" s="33"/>
      <c r="X528" s="33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  <c r="IQ528" s="34"/>
      <c r="IR528" s="34"/>
      <c r="IS528" s="34"/>
      <c r="IT528" s="34"/>
      <c r="IU528" s="34"/>
      <c r="IV528" s="34"/>
      <c r="IW528" s="34"/>
      <c r="IX528" s="34"/>
    </row>
    <row r="529" spans="1:258" x14ac:dyDescent="0.25">
      <c r="A529" s="35">
        <f>LOOKUP(2,1/($A$3:$A528&lt;&gt;""),$A$3:$A528)+1</f>
        <v>522</v>
      </c>
      <c r="B529" s="36"/>
      <c r="C529" s="50"/>
      <c r="D529" s="37" t="str">
        <f ca="1">IFERROR(IF($E529="","",VLOOKUP($E529,'Currency Pairs'!$B$3:$D$1000,3,FALSE)),"")</f>
        <v/>
      </c>
      <c r="E529" s="49" t="str">
        <f ca="1">IFERROR(IF($D529="","",VLOOKUP($D529,'Currency Pairs'!$A$3:$B$1000,2,FALSE)),"")</f>
        <v/>
      </c>
      <c r="F529" s="50"/>
      <c r="G529" s="49"/>
      <c r="H529" s="49"/>
      <c r="I529" s="49"/>
      <c r="J529" s="51" t="str">
        <f t="shared" si="18"/>
        <v/>
      </c>
      <c r="K529" s="79"/>
      <c r="L529" s="49"/>
      <c r="M529" s="52"/>
      <c r="N529" s="53" t="str">
        <f>IF(OR($G529="",$L529=""),"",ROUND(IF($F529="Long",(L529-G529),(G529-L529)) * POWER(10, VLOOKUP($D529,'Currency Pairs'!$A:$C,3,FALSE)),0))</f>
        <v/>
      </c>
      <c r="O529" s="99" t="str">
        <f>IF($P529="","",(($P529+$Q529+$R529)/LOOKUP(2,1/($V$3:$V528&lt;&gt;""),$V$3:$V528)))</f>
        <v/>
      </c>
      <c r="P529" s="54"/>
      <c r="Q529" s="54"/>
      <c r="R529" s="54"/>
      <c r="S529" s="42" t="str">
        <f t="shared" si="17"/>
        <v/>
      </c>
      <c r="T529" s="66"/>
      <c r="U529" s="66"/>
      <c r="V529" s="41" t="str">
        <f>IF($P529="","",$P529+$Q529+LOOKUP(2,1/($V$3:$V528&lt;&gt;""),$V$3:$V528))</f>
        <v/>
      </c>
      <c r="W529" s="42"/>
      <c r="X529" s="42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</row>
    <row r="530" spans="1:258" x14ac:dyDescent="0.25">
      <c r="A530" s="26">
        <f>LOOKUP(2,1/($A$3:$A529&lt;&gt;""),$A$3:$A529)+1</f>
        <v>523</v>
      </c>
      <c r="B530" s="27"/>
      <c r="C530" s="44"/>
      <c r="D530" s="28" t="str">
        <f ca="1">IFERROR(IF($E530="","",VLOOKUP($E530,'Currency Pairs'!$B$3:$D$1000,3,FALSE)),"")</f>
        <v/>
      </c>
      <c r="E530" s="43" t="str">
        <f ca="1">IFERROR(IF($D530="","",VLOOKUP($D530,'Currency Pairs'!$A$3:$B$1000,2,FALSE)),"")</f>
        <v/>
      </c>
      <c r="F530" s="44"/>
      <c r="G530" s="43"/>
      <c r="H530" s="43"/>
      <c r="I530" s="43"/>
      <c r="J530" s="45" t="str">
        <f t="shared" si="18"/>
        <v/>
      </c>
      <c r="K530" s="78"/>
      <c r="L530" s="43"/>
      <c r="M530" s="46"/>
      <c r="N530" s="47" t="str">
        <f>IF(OR($G530="",$L530=""),"",ROUND(IF($F530="Long",(L530-G530),(G530-L530)) * POWER(10, VLOOKUP($D530,'Currency Pairs'!$A:$C,3,FALSE)),0))</f>
        <v/>
      </c>
      <c r="O530" s="94" t="str">
        <f>IF($P530="","",(($P530+$Q530+$R530)/LOOKUP(2,1/($V$3:$V529&lt;&gt;""),$V$3:$V529)))</f>
        <v/>
      </c>
      <c r="P530" s="48"/>
      <c r="Q530" s="48"/>
      <c r="R530" s="48"/>
      <c r="S530" s="33" t="str">
        <f t="shared" ref="S530:S593" si="19">IF(AND(B530&lt;&gt;"",M530&lt;&gt;""),IF(DATEDIF(B530,M530,"d")&gt;0,DATEDIF(B530,M530,"d"),"")&amp;
IF(DATEDIF(B530,M530,"d")=1," day",IF(DATEDIF(B530,M530,"d")=0, "Intraday"," days")),"")</f>
        <v/>
      </c>
      <c r="T530" s="65"/>
      <c r="U530" s="65"/>
      <c r="V530" s="32" t="str">
        <f>IF($P530="","",$P530+$Q530+LOOKUP(2,1/($V$3:$V529&lt;&gt;""),$V$3:$V529))</f>
        <v/>
      </c>
      <c r="W530" s="33"/>
      <c r="X530" s="33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  <c r="IQ530" s="34"/>
      <c r="IR530" s="34"/>
      <c r="IS530" s="34"/>
      <c r="IT530" s="34"/>
      <c r="IU530" s="34"/>
      <c r="IV530" s="34"/>
      <c r="IW530" s="34"/>
      <c r="IX530" s="34"/>
    </row>
    <row r="531" spans="1:258" x14ac:dyDescent="0.25">
      <c r="A531" s="35">
        <f>LOOKUP(2,1/($A$3:$A530&lt;&gt;""),$A$3:$A530)+1</f>
        <v>524</v>
      </c>
      <c r="B531" s="36"/>
      <c r="C531" s="50"/>
      <c r="D531" s="37" t="str">
        <f ca="1">IFERROR(IF($E531="","",VLOOKUP($E531,'Currency Pairs'!$B$3:$D$1000,3,FALSE)),"")</f>
        <v/>
      </c>
      <c r="E531" s="49" t="str">
        <f ca="1">IFERROR(IF($D531="","",VLOOKUP($D531,'Currency Pairs'!$A$3:$B$1000,2,FALSE)),"")</f>
        <v/>
      </c>
      <c r="F531" s="50"/>
      <c r="G531" s="49"/>
      <c r="H531" s="49"/>
      <c r="I531" s="49"/>
      <c r="J531" s="51" t="str">
        <f t="shared" si="18"/>
        <v/>
      </c>
      <c r="K531" s="79"/>
      <c r="L531" s="49"/>
      <c r="M531" s="52"/>
      <c r="N531" s="53" t="str">
        <f>IF(OR($G531="",$L531=""),"",ROUND(IF($F531="Long",(L531-G531),(G531-L531)) * POWER(10, VLOOKUP($D531,'Currency Pairs'!$A:$C,3,FALSE)),0))</f>
        <v/>
      </c>
      <c r="O531" s="99" t="str">
        <f>IF($P531="","",(($P531+$Q531+$R531)/LOOKUP(2,1/($V$3:$V530&lt;&gt;""),$V$3:$V530)))</f>
        <v/>
      </c>
      <c r="P531" s="54"/>
      <c r="Q531" s="54"/>
      <c r="R531" s="54"/>
      <c r="S531" s="42" t="str">
        <f t="shared" si="19"/>
        <v/>
      </c>
      <c r="T531" s="66"/>
      <c r="U531" s="66"/>
      <c r="V531" s="41" t="str">
        <f>IF($P531="","",$P531+$Q531+LOOKUP(2,1/($V$3:$V530&lt;&gt;""),$V$3:$V530))</f>
        <v/>
      </c>
      <c r="W531" s="42"/>
      <c r="X531" s="42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</row>
    <row r="532" spans="1:258" x14ac:dyDescent="0.25">
      <c r="A532" s="26">
        <f>LOOKUP(2,1/($A$3:$A531&lt;&gt;""),$A$3:$A531)+1</f>
        <v>525</v>
      </c>
      <c r="B532" s="27"/>
      <c r="C532" s="44"/>
      <c r="D532" s="28" t="str">
        <f ca="1">IFERROR(IF($E532="","",VLOOKUP($E532,'Currency Pairs'!$B$3:$D$1000,3,FALSE)),"")</f>
        <v/>
      </c>
      <c r="E532" s="43" t="str">
        <f ca="1">IFERROR(IF($D532="","",VLOOKUP($D532,'Currency Pairs'!$A$3:$B$1000,2,FALSE)),"")</f>
        <v/>
      </c>
      <c r="F532" s="44"/>
      <c r="G532" s="43"/>
      <c r="H532" s="43"/>
      <c r="I532" s="43"/>
      <c r="J532" s="45" t="str">
        <f t="shared" si="18"/>
        <v/>
      </c>
      <c r="K532" s="78"/>
      <c r="L532" s="43"/>
      <c r="M532" s="46"/>
      <c r="N532" s="47" t="str">
        <f>IF(OR($G532="",$L532=""),"",ROUND(IF($F532="Long",(L532-G532),(G532-L532)) * POWER(10, VLOOKUP($D532,'Currency Pairs'!$A:$C,3,FALSE)),0))</f>
        <v/>
      </c>
      <c r="O532" s="94" t="str">
        <f>IF($P532="","",(($P532+$Q532+$R532)/LOOKUP(2,1/($V$3:$V531&lt;&gt;""),$V$3:$V531)))</f>
        <v/>
      </c>
      <c r="P532" s="48"/>
      <c r="Q532" s="48"/>
      <c r="R532" s="48"/>
      <c r="S532" s="33" t="str">
        <f t="shared" si="19"/>
        <v/>
      </c>
      <c r="T532" s="65"/>
      <c r="U532" s="65"/>
      <c r="V532" s="32" t="str">
        <f>IF($P532="","",$P532+$Q532+LOOKUP(2,1/($V$3:$V531&lt;&gt;""),$V$3:$V531))</f>
        <v/>
      </c>
      <c r="W532" s="33"/>
      <c r="X532" s="33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  <c r="IQ532" s="34"/>
      <c r="IR532" s="34"/>
      <c r="IS532" s="34"/>
      <c r="IT532" s="34"/>
      <c r="IU532" s="34"/>
      <c r="IV532" s="34"/>
      <c r="IW532" s="34"/>
      <c r="IX532" s="34"/>
    </row>
    <row r="533" spans="1:258" x14ac:dyDescent="0.25">
      <c r="A533" s="35">
        <f>LOOKUP(2,1/($A$3:$A532&lt;&gt;""),$A$3:$A532)+1</f>
        <v>526</v>
      </c>
      <c r="B533" s="36"/>
      <c r="C533" s="50"/>
      <c r="D533" s="37" t="str">
        <f ca="1">IFERROR(IF($E533="","",VLOOKUP($E533,'Currency Pairs'!$B$3:$D$1000,3,FALSE)),"")</f>
        <v/>
      </c>
      <c r="E533" s="49" t="str">
        <f ca="1">IFERROR(IF($D533="","",VLOOKUP($D533,'Currency Pairs'!$A$3:$B$1000,2,FALSE)),"")</f>
        <v/>
      </c>
      <c r="F533" s="50"/>
      <c r="G533" s="49"/>
      <c r="H533" s="49"/>
      <c r="I533" s="49"/>
      <c r="J533" s="51" t="str">
        <f t="shared" si="18"/>
        <v/>
      </c>
      <c r="K533" s="79"/>
      <c r="L533" s="49"/>
      <c r="M533" s="52"/>
      <c r="N533" s="53" t="str">
        <f>IF(OR($G533="",$L533=""),"",ROUND(IF($F533="Long",(L533-G533),(G533-L533)) * POWER(10, VLOOKUP($D533,'Currency Pairs'!$A:$C,3,FALSE)),0))</f>
        <v/>
      </c>
      <c r="O533" s="99" t="str">
        <f>IF($P533="","",(($P533+$Q533+$R533)/LOOKUP(2,1/($V$3:$V532&lt;&gt;""),$V$3:$V532)))</f>
        <v/>
      </c>
      <c r="P533" s="54"/>
      <c r="Q533" s="54"/>
      <c r="R533" s="54"/>
      <c r="S533" s="42" t="str">
        <f t="shared" si="19"/>
        <v/>
      </c>
      <c r="T533" s="66"/>
      <c r="U533" s="66"/>
      <c r="V533" s="41" t="str">
        <f>IF($P533="","",$P533+$Q533+LOOKUP(2,1/($V$3:$V532&lt;&gt;""),$V$3:$V532))</f>
        <v/>
      </c>
      <c r="W533" s="42"/>
      <c r="X533" s="42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</row>
    <row r="534" spans="1:258" x14ac:dyDescent="0.25">
      <c r="A534" s="26">
        <f>LOOKUP(2,1/($A$3:$A533&lt;&gt;""),$A$3:$A533)+1</f>
        <v>527</v>
      </c>
      <c r="B534" s="27"/>
      <c r="C534" s="44"/>
      <c r="D534" s="28" t="str">
        <f ca="1">IFERROR(IF($E534="","",VLOOKUP($E534,'Currency Pairs'!$B$3:$D$1000,3,FALSE)),"")</f>
        <v/>
      </c>
      <c r="E534" s="43" t="str">
        <f ca="1">IFERROR(IF($D534="","",VLOOKUP($D534,'Currency Pairs'!$A$3:$B$1000,2,FALSE)),"")</f>
        <v/>
      </c>
      <c r="F534" s="44"/>
      <c r="G534" s="43"/>
      <c r="H534" s="43"/>
      <c r="I534" s="43"/>
      <c r="J534" s="45" t="str">
        <f t="shared" si="18"/>
        <v/>
      </c>
      <c r="K534" s="78"/>
      <c r="L534" s="43"/>
      <c r="M534" s="46"/>
      <c r="N534" s="47" t="str">
        <f>IF(OR($G534="",$L534=""),"",ROUND(IF($F534="Long",(L534-G534),(G534-L534)) * POWER(10, VLOOKUP($D534,'Currency Pairs'!$A:$C,3,FALSE)),0))</f>
        <v/>
      </c>
      <c r="O534" s="94" t="str">
        <f>IF($P534="","",(($P534+$Q534+$R534)/LOOKUP(2,1/($V$3:$V533&lt;&gt;""),$V$3:$V533)))</f>
        <v/>
      </c>
      <c r="P534" s="48"/>
      <c r="Q534" s="48"/>
      <c r="R534" s="48"/>
      <c r="S534" s="33" t="str">
        <f t="shared" si="19"/>
        <v/>
      </c>
      <c r="T534" s="65"/>
      <c r="U534" s="65"/>
      <c r="V534" s="32" t="str">
        <f>IF($P534="","",$P534+$Q534+LOOKUP(2,1/($V$3:$V533&lt;&gt;""),$V$3:$V533))</f>
        <v/>
      </c>
      <c r="W534" s="33"/>
      <c r="X534" s="33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  <c r="IQ534" s="34"/>
      <c r="IR534" s="34"/>
      <c r="IS534" s="34"/>
      <c r="IT534" s="34"/>
      <c r="IU534" s="34"/>
      <c r="IV534" s="34"/>
      <c r="IW534" s="34"/>
      <c r="IX534" s="34"/>
    </row>
    <row r="535" spans="1:258" x14ac:dyDescent="0.25">
      <c r="A535" s="35">
        <f>LOOKUP(2,1/($A$3:$A534&lt;&gt;""),$A$3:$A534)+1</f>
        <v>528</v>
      </c>
      <c r="B535" s="36"/>
      <c r="C535" s="50"/>
      <c r="D535" s="37" t="str">
        <f ca="1">IFERROR(IF($E535="","",VLOOKUP($E535,'Currency Pairs'!$B$3:$D$1000,3,FALSE)),"")</f>
        <v/>
      </c>
      <c r="E535" s="49" t="str">
        <f ca="1">IFERROR(IF($D535="","",VLOOKUP($D535,'Currency Pairs'!$A$3:$B$1000,2,FALSE)),"")</f>
        <v/>
      </c>
      <c r="F535" s="50"/>
      <c r="G535" s="49"/>
      <c r="H535" s="49"/>
      <c r="I535" s="49"/>
      <c r="J535" s="51" t="str">
        <f t="shared" si="18"/>
        <v/>
      </c>
      <c r="K535" s="79"/>
      <c r="L535" s="49"/>
      <c r="M535" s="52"/>
      <c r="N535" s="53" t="str">
        <f>IF(OR($G535="",$L535=""),"",ROUND(IF($F535="Long",(L535-G535),(G535-L535)) * POWER(10, VLOOKUP($D535,'Currency Pairs'!$A:$C,3,FALSE)),0))</f>
        <v/>
      </c>
      <c r="O535" s="99" t="str">
        <f>IF($P535="","",(($P535+$Q535+$R535)/LOOKUP(2,1/($V$3:$V534&lt;&gt;""),$V$3:$V534)))</f>
        <v/>
      </c>
      <c r="P535" s="54"/>
      <c r="Q535" s="54"/>
      <c r="R535" s="54"/>
      <c r="S535" s="42" t="str">
        <f t="shared" si="19"/>
        <v/>
      </c>
      <c r="T535" s="66"/>
      <c r="U535" s="66"/>
      <c r="V535" s="41" t="str">
        <f>IF($P535="","",$P535+$Q535+LOOKUP(2,1/($V$3:$V534&lt;&gt;""),$V$3:$V534))</f>
        <v/>
      </c>
      <c r="W535" s="42"/>
      <c r="X535" s="42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</row>
    <row r="536" spans="1:258" x14ac:dyDescent="0.25">
      <c r="A536" s="26">
        <f>LOOKUP(2,1/($A$3:$A535&lt;&gt;""),$A$3:$A535)+1</f>
        <v>529</v>
      </c>
      <c r="B536" s="27"/>
      <c r="C536" s="44"/>
      <c r="D536" s="28" t="str">
        <f ca="1">IFERROR(IF($E536="","",VLOOKUP($E536,'Currency Pairs'!$B$3:$D$1000,3,FALSE)),"")</f>
        <v/>
      </c>
      <c r="E536" s="43" t="str">
        <f ca="1">IFERROR(IF($D536="","",VLOOKUP($D536,'Currency Pairs'!$A$3:$B$1000,2,FALSE)),"")</f>
        <v/>
      </c>
      <c r="F536" s="44"/>
      <c r="G536" s="43"/>
      <c r="H536" s="43"/>
      <c r="I536" s="43"/>
      <c r="J536" s="45" t="str">
        <f t="shared" si="18"/>
        <v/>
      </c>
      <c r="K536" s="78"/>
      <c r="L536" s="43"/>
      <c r="M536" s="46"/>
      <c r="N536" s="47" t="str">
        <f>IF(OR($G536="",$L536=""),"",ROUND(IF($F536="Long",(L536-G536),(G536-L536)) * POWER(10, VLOOKUP($D536,'Currency Pairs'!$A:$C,3,FALSE)),0))</f>
        <v/>
      </c>
      <c r="O536" s="94" t="str">
        <f>IF($P536="","",(($P536+$Q536+$R536)/LOOKUP(2,1/($V$3:$V535&lt;&gt;""),$V$3:$V535)))</f>
        <v/>
      </c>
      <c r="P536" s="48"/>
      <c r="Q536" s="48"/>
      <c r="R536" s="48"/>
      <c r="S536" s="33" t="str">
        <f t="shared" si="19"/>
        <v/>
      </c>
      <c r="T536" s="65"/>
      <c r="U536" s="65"/>
      <c r="V536" s="32" t="str">
        <f>IF($P536="","",$P536+$Q536+LOOKUP(2,1/($V$3:$V535&lt;&gt;""),$V$3:$V535))</f>
        <v/>
      </c>
      <c r="W536" s="33"/>
      <c r="X536" s="33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  <c r="IQ536" s="34"/>
      <c r="IR536" s="34"/>
      <c r="IS536" s="34"/>
      <c r="IT536" s="34"/>
      <c r="IU536" s="34"/>
      <c r="IV536" s="34"/>
      <c r="IW536" s="34"/>
      <c r="IX536" s="34"/>
    </row>
    <row r="537" spans="1:258" x14ac:dyDescent="0.25">
      <c r="A537" s="35">
        <f>LOOKUP(2,1/($A$3:$A536&lt;&gt;""),$A$3:$A536)+1</f>
        <v>530</v>
      </c>
      <c r="B537" s="36"/>
      <c r="C537" s="50"/>
      <c r="D537" s="37" t="str">
        <f ca="1">IFERROR(IF($E537="","",VLOOKUP($E537,'Currency Pairs'!$B$3:$D$1000,3,FALSE)),"")</f>
        <v/>
      </c>
      <c r="E537" s="49" t="str">
        <f ca="1">IFERROR(IF($D537="","",VLOOKUP($D537,'Currency Pairs'!$A$3:$B$1000,2,FALSE)),"")</f>
        <v/>
      </c>
      <c r="F537" s="50"/>
      <c r="G537" s="49"/>
      <c r="H537" s="49"/>
      <c r="I537" s="49"/>
      <c r="J537" s="51" t="str">
        <f t="shared" si="18"/>
        <v/>
      </c>
      <c r="K537" s="79"/>
      <c r="L537" s="49"/>
      <c r="M537" s="52"/>
      <c r="N537" s="53" t="str">
        <f>IF(OR($G537="",$L537=""),"",ROUND(IF($F537="Long",(L537-G537),(G537-L537)) * POWER(10, VLOOKUP($D537,'Currency Pairs'!$A:$C,3,FALSE)),0))</f>
        <v/>
      </c>
      <c r="O537" s="99" t="str">
        <f>IF($P537="","",(($P537+$Q537+$R537)/LOOKUP(2,1/($V$3:$V536&lt;&gt;""),$V$3:$V536)))</f>
        <v/>
      </c>
      <c r="P537" s="54"/>
      <c r="Q537" s="54"/>
      <c r="R537" s="54"/>
      <c r="S537" s="42" t="str">
        <f t="shared" si="19"/>
        <v/>
      </c>
      <c r="T537" s="66"/>
      <c r="U537" s="66"/>
      <c r="V537" s="41" t="str">
        <f>IF($P537="","",$P537+$Q537+LOOKUP(2,1/($V$3:$V536&lt;&gt;""),$V$3:$V536))</f>
        <v/>
      </c>
      <c r="W537" s="42"/>
      <c r="X537" s="42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</row>
    <row r="538" spans="1:258" x14ac:dyDescent="0.25">
      <c r="A538" s="26">
        <f>LOOKUP(2,1/($A$3:$A537&lt;&gt;""),$A$3:$A537)+1</f>
        <v>531</v>
      </c>
      <c r="B538" s="27"/>
      <c r="C538" s="44"/>
      <c r="D538" s="28" t="str">
        <f ca="1">IFERROR(IF($E538="","",VLOOKUP($E538,'Currency Pairs'!$B$3:$D$1000,3,FALSE)),"")</f>
        <v/>
      </c>
      <c r="E538" s="43" t="str">
        <f ca="1">IFERROR(IF($D538="","",VLOOKUP($D538,'Currency Pairs'!$A$3:$B$1000,2,FALSE)),"")</f>
        <v/>
      </c>
      <c r="F538" s="44"/>
      <c r="G538" s="43"/>
      <c r="H538" s="43"/>
      <c r="I538" s="43"/>
      <c r="J538" s="45" t="str">
        <f t="shared" si="18"/>
        <v/>
      </c>
      <c r="K538" s="78"/>
      <c r="L538" s="43"/>
      <c r="M538" s="46"/>
      <c r="N538" s="47" t="str">
        <f>IF(OR($G538="",$L538=""),"",ROUND(IF($F538="Long",(L538-G538),(G538-L538)) * POWER(10, VLOOKUP($D538,'Currency Pairs'!$A:$C,3,FALSE)),0))</f>
        <v/>
      </c>
      <c r="O538" s="94" t="str">
        <f>IF($P538="","",(($P538+$Q538+$R538)/LOOKUP(2,1/($V$3:$V537&lt;&gt;""),$V$3:$V537)))</f>
        <v/>
      </c>
      <c r="P538" s="48"/>
      <c r="Q538" s="48"/>
      <c r="R538" s="48"/>
      <c r="S538" s="33" t="str">
        <f t="shared" si="19"/>
        <v/>
      </c>
      <c r="T538" s="65"/>
      <c r="U538" s="65"/>
      <c r="V538" s="32" t="str">
        <f>IF($P538="","",$P538+$Q538+LOOKUP(2,1/($V$3:$V537&lt;&gt;""),$V$3:$V537))</f>
        <v/>
      </c>
      <c r="W538" s="33"/>
      <c r="X538" s="33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  <c r="IQ538" s="34"/>
      <c r="IR538" s="34"/>
      <c r="IS538" s="34"/>
      <c r="IT538" s="34"/>
      <c r="IU538" s="34"/>
      <c r="IV538" s="34"/>
      <c r="IW538" s="34"/>
      <c r="IX538" s="34"/>
    </row>
    <row r="539" spans="1:258" x14ac:dyDescent="0.25">
      <c r="A539" s="35">
        <f>LOOKUP(2,1/($A$3:$A538&lt;&gt;""),$A$3:$A538)+1</f>
        <v>532</v>
      </c>
      <c r="B539" s="36"/>
      <c r="C539" s="50"/>
      <c r="D539" s="37" t="str">
        <f ca="1">IFERROR(IF($E539="","",VLOOKUP($E539,'Currency Pairs'!$B$3:$D$1000,3,FALSE)),"")</f>
        <v/>
      </c>
      <c r="E539" s="49" t="str">
        <f ca="1">IFERROR(IF($D539="","",VLOOKUP($D539,'Currency Pairs'!$A$3:$B$1000,2,FALSE)),"")</f>
        <v/>
      </c>
      <c r="F539" s="50"/>
      <c r="G539" s="49"/>
      <c r="H539" s="49"/>
      <c r="I539" s="49"/>
      <c r="J539" s="51" t="str">
        <f t="shared" si="18"/>
        <v/>
      </c>
      <c r="K539" s="79"/>
      <c r="L539" s="49"/>
      <c r="M539" s="52"/>
      <c r="N539" s="53" t="str">
        <f>IF(OR($G539="",$L539=""),"",ROUND(IF($F539="Long",(L539-G539),(G539-L539)) * POWER(10, VLOOKUP($D539,'Currency Pairs'!$A:$C,3,FALSE)),0))</f>
        <v/>
      </c>
      <c r="O539" s="99" t="str">
        <f>IF($P539="","",(($P539+$Q539+$R539)/LOOKUP(2,1/($V$3:$V538&lt;&gt;""),$V$3:$V538)))</f>
        <v/>
      </c>
      <c r="P539" s="54"/>
      <c r="Q539" s="54"/>
      <c r="R539" s="54"/>
      <c r="S539" s="42" t="str">
        <f t="shared" si="19"/>
        <v/>
      </c>
      <c r="T539" s="66"/>
      <c r="U539" s="66"/>
      <c r="V539" s="41" t="str">
        <f>IF($P539="","",$P539+$Q539+LOOKUP(2,1/($V$3:$V538&lt;&gt;""),$V$3:$V538))</f>
        <v/>
      </c>
      <c r="W539" s="42"/>
      <c r="X539" s="42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</row>
    <row r="540" spans="1:258" x14ac:dyDescent="0.25">
      <c r="A540" s="26">
        <f>LOOKUP(2,1/($A$3:$A539&lt;&gt;""),$A$3:$A539)+1</f>
        <v>533</v>
      </c>
      <c r="B540" s="27"/>
      <c r="C540" s="44"/>
      <c r="D540" s="28" t="str">
        <f ca="1">IFERROR(IF($E540="","",VLOOKUP($E540,'Currency Pairs'!$B$3:$D$1000,3,FALSE)),"")</f>
        <v/>
      </c>
      <c r="E540" s="43" t="str">
        <f ca="1">IFERROR(IF($D540="","",VLOOKUP($D540,'Currency Pairs'!$A$3:$B$1000,2,FALSE)),"")</f>
        <v/>
      </c>
      <c r="F540" s="44"/>
      <c r="G540" s="43"/>
      <c r="H540" s="43"/>
      <c r="I540" s="43"/>
      <c r="J540" s="45" t="str">
        <f t="shared" si="18"/>
        <v/>
      </c>
      <c r="K540" s="78"/>
      <c r="L540" s="43"/>
      <c r="M540" s="46"/>
      <c r="N540" s="47" t="str">
        <f>IF(OR($G540="",$L540=""),"",ROUND(IF($F540="Long",(L540-G540),(G540-L540)) * POWER(10, VLOOKUP($D540,'Currency Pairs'!$A:$C,3,FALSE)),0))</f>
        <v/>
      </c>
      <c r="O540" s="94" t="str">
        <f>IF($P540="","",(($P540+$Q540+$R540)/LOOKUP(2,1/($V$3:$V539&lt;&gt;""),$V$3:$V539)))</f>
        <v/>
      </c>
      <c r="P540" s="48"/>
      <c r="Q540" s="48"/>
      <c r="R540" s="48"/>
      <c r="S540" s="33" t="str">
        <f t="shared" si="19"/>
        <v/>
      </c>
      <c r="T540" s="65"/>
      <c r="U540" s="65"/>
      <c r="V540" s="32" t="str">
        <f>IF($P540="","",$P540+$Q540+LOOKUP(2,1/($V$3:$V539&lt;&gt;""),$V$3:$V539))</f>
        <v/>
      </c>
      <c r="W540" s="33"/>
      <c r="X540" s="33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  <c r="IP540" s="34"/>
      <c r="IQ540" s="34"/>
      <c r="IR540" s="34"/>
      <c r="IS540" s="34"/>
      <c r="IT540" s="34"/>
      <c r="IU540" s="34"/>
      <c r="IV540" s="34"/>
      <c r="IW540" s="34"/>
      <c r="IX540" s="34"/>
    </row>
    <row r="541" spans="1:258" x14ac:dyDescent="0.25">
      <c r="A541" s="35">
        <f>LOOKUP(2,1/($A$3:$A540&lt;&gt;""),$A$3:$A540)+1</f>
        <v>534</v>
      </c>
      <c r="B541" s="36"/>
      <c r="C541" s="50"/>
      <c r="D541" s="37" t="str">
        <f ca="1">IFERROR(IF($E541="","",VLOOKUP($E541,'Currency Pairs'!$B$3:$D$1000,3,FALSE)),"")</f>
        <v/>
      </c>
      <c r="E541" s="49" t="str">
        <f ca="1">IFERROR(IF($D541="","",VLOOKUP($D541,'Currency Pairs'!$A$3:$B$1000,2,FALSE)),"")</f>
        <v/>
      </c>
      <c r="F541" s="50"/>
      <c r="G541" s="49"/>
      <c r="H541" s="49"/>
      <c r="I541" s="49"/>
      <c r="J541" s="51" t="str">
        <f t="shared" si="18"/>
        <v/>
      </c>
      <c r="K541" s="79"/>
      <c r="L541" s="49"/>
      <c r="M541" s="52"/>
      <c r="N541" s="53" t="str">
        <f>IF(OR($G541="",$L541=""),"",ROUND(IF($F541="Long",(L541-G541),(G541-L541)) * POWER(10, VLOOKUP($D541,'Currency Pairs'!$A:$C,3,FALSE)),0))</f>
        <v/>
      </c>
      <c r="O541" s="99" t="str">
        <f>IF($P541="","",(($P541+$Q541+$R541)/LOOKUP(2,1/($V$3:$V540&lt;&gt;""),$V$3:$V540)))</f>
        <v/>
      </c>
      <c r="P541" s="54"/>
      <c r="Q541" s="54"/>
      <c r="R541" s="54"/>
      <c r="S541" s="42" t="str">
        <f t="shared" si="19"/>
        <v/>
      </c>
      <c r="T541" s="66"/>
      <c r="U541" s="66"/>
      <c r="V541" s="41" t="str">
        <f>IF($P541="","",$P541+$Q541+LOOKUP(2,1/($V$3:$V540&lt;&gt;""),$V$3:$V540))</f>
        <v/>
      </c>
      <c r="W541" s="42"/>
      <c r="X541" s="42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</row>
    <row r="542" spans="1:258" x14ac:dyDescent="0.25">
      <c r="A542" s="26">
        <f>LOOKUP(2,1/($A$3:$A541&lt;&gt;""),$A$3:$A541)+1</f>
        <v>535</v>
      </c>
      <c r="B542" s="27"/>
      <c r="C542" s="44"/>
      <c r="D542" s="28" t="str">
        <f ca="1">IFERROR(IF($E542="","",VLOOKUP($E542,'Currency Pairs'!$B$3:$D$1000,3,FALSE)),"")</f>
        <v/>
      </c>
      <c r="E542" s="43" t="str">
        <f ca="1">IFERROR(IF($D542="","",VLOOKUP($D542,'Currency Pairs'!$A$3:$B$1000,2,FALSE)),"")</f>
        <v/>
      </c>
      <c r="F542" s="44"/>
      <c r="G542" s="43"/>
      <c r="H542" s="43"/>
      <c r="I542" s="43"/>
      <c r="J542" s="45" t="str">
        <f t="shared" si="18"/>
        <v/>
      </c>
      <c r="K542" s="78"/>
      <c r="L542" s="43"/>
      <c r="M542" s="46"/>
      <c r="N542" s="47" t="str">
        <f>IF(OR($G542="",$L542=""),"",ROUND(IF($F542="Long",(L542-G542),(G542-L542)) * POWER(10, VLOOKUP($D542,'Currency Pairs'!$A:$C,3,FALSE)),0))</f>
        <v/>
      </c>
      <c r="O542" s="94" t="str">
        <f>IF($P542="","",(($P542+$Q542+$R542)/LOOKUP(2,1/($V$3:$V541&lt;&gt;""),$V$3:$V541)))</f>
        <v/>
      </c>
      <c r="P542" s="48"/>
      <c r="Q542" s="48"/>
      <c r="R542" s="48"/>
      <c r="S542" s="33" t="str">
        <f t="shared" si="19"/>
        <v/>
      </c>
      <c r="T542" s="65"/>
      <c r="U542" s="65"/>
      <c r="V542" s="32" t="str">
        <f>IF($P542="","",$P542+$Q542+LOOKUP(2,1/($V$3:$V541&lt;&gt;""),$V$3:$V541))</f>
        <v/>
      </c>
      <c r="W542" s="33"/>
      <c r="X542" s="33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  <c r="IP542" s="34"/>
      <c r="IQ542" s="34"/>
      <c r="IR542" s="34"/>
      <c r="IS542" s="34"/>
      <c r="IT542" s="34"/>
      <c r="IU542" s="34"/>
      <c r="IV542" s="34"/>
      <c r="IW542" s="34"/>
      <c r="IX542" s="34"/>
    </row>
    <row r="543" spans="1:258" x14ac:dyDescent="0.25">
      <c r="A543" s="35">
        <f>LOOKUP(2,1/($A$3:$A542&lt;&gt;""),$A$3:$A542)+1</f>
        <v>536</v>
      </c>
      <c r="B543" s="36"/>
      <c r="C543" s="50"/>
      <c r="D543" s="37" t="str">
        <f ca="1">IFERROR(IF($E543="","",VLOOKUP($E543,'Currency Pairs'!$B$3:$D$1000,3,FALSE)),"")</f>
        <v/>
      </c>
      <c r="E543" s="49" t="str">
        <f ca="1">IFERROR(IF($D543="","",VLOOKUP($D543,'Currency Pairs'!$A$3:$B$1000,2,FALSE)),"")</f>
        <v/>
      </c>
      <c r="F543" s="50"/>
      <c r="G543" s="49"/>
      <c r="H543" s="49"/>
      <c r="I543" s="49"/>
      <c r="J543" s="51" t="str">
        <f t="shared" si="18"/>
        <v/>
      </c>
      <c r="K543" s="79"/>
      <c r="L543" s="49"/>
      <c r="M543" s="52"/>
      <c r="N543" s="53" t="str">
        <f>IF(OR($G543="",$L543=""),"",ROUND(IF($F543="Long",(L543-G543),(G543-L543)) * POWER(10, VLOOKUP($D543,'Currency Pairs'!$A:$C,3,FALSE)),0))</f>
        <v/>
      </c>
      <c r="O543" s="99" t="str">
        <f>IF($P543="","",(($P543+$Q543+$R543)/LOOKUP(2,1/($V$3:$V542&lt;&gt;""),$V$3:$V542)))</f>
        <v/>
      </c>
      <c r="P543" s="54"/>
      <c r="Q543" s="54"/>
      <c r="R543" s="54"/>
      <c r="S543" s="42" t="str">
        <f t="shared" si="19"/>
        <v/>
      </c>
      <c r="T543" s="66"/>
      <c r="U543" s="66"/>
      <c r="V543" s="41" t="str">
        <f>IF($P543="","",$P543+$Q543+LOOKUP(2,1/($V$3:$V542&lt;&gt;""),$V$3:$V542))</f>
        <v/>
      </c>
      <c r="W543" s="42"/>
      <c r="X543" s="42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</row>
    <row r="544" spans="1:258" x14ac:dyDescent="0.25">
      <c r="A544" s="26">
        <f>LOOKUP(2,1/($A$3:$A543&lt;&gt;""),$A$3:$A543)+1</f>
        <v>537</v>
      </c>
      <c r="B544" s="27"/>
      <c r="C544" s="44"/>
      <c r="D544" s="28" t="str">
        <f ca="1">IFERROR(IF($E544="","",VLOOKUP($E544,'Currency Pairs'!$B$3:$D$1000,3,FALSE)),"")</f>
        <v/>
      </c>
      <c r="E544" s="43" t="str">
        <f ca="1">IFERROR(IF($D544="","",VLOOKUP($D544,'Currency Pairs'!$A$3:$B$1000,2,FALSE)),"")</f>
        <v/>
      </c>
      <c r="F544" s="44"/>
      <c r="G544" s="43"/>
      <c r="H544" s="43"/>
      <c r="I544" s="43"/>
      <c r="J544" s="45" t="str">
        <f t="shared" si="18"/>
        <v/>
      </c>
      <c r="K544" s="78"/>
      <c r="L544" s="43"/>
      <c r="M544" s="46"/>
      <c r="N544" s="47" t="str">
        <f>IF(OR($G544="",$L544=""),"",ROUND(IF($F544="Long",(L544-G544),(G544-L544)) * POWER(10, VLOOKUP($D544,'Currency Pairs'!$A:$C,3,FALSE)),0))</f>
        <v/>
      </c>
      <c r="O544" s="94" t="str">
        <f>IF($P544="","",(($P544+$Q544+$R544)/LOOKUP(2,1/($V$3:$V543&lt;&gt;""),$V$3:$V543)))</f>
        <v/>
      </c>
      <c r="P544" s="48"/>
      <c r="Q544" s="48"/>
      <c r="R544" s="48"/>
      <c r="S544" s="33" t="str">
        <f t="shared" si="19"/>
        <v/>
      </c>
      <c r="T544" s="65"/>
      <c r="U544" s="65"/>
      <c r="V544" s="32" t="str">
        <f>IF($P544="","",$P544+$Q544+LOOKUP(2,1/($V$3:$V543&lt;&gt;""),$V$3:$V543))</f>
        <v/>
      </c>
      <c r="W544" s="33"/>
      <c r="X544" s="33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  <c r="IP544" s="34"/>
      <c r="IQ544" s="34"/>
      <c r="IR544" s="34"/>
      <c r="IS544" s="34"/>
      <c r="IT544" s="34"/>
      <c r="IU544" s="34"/>
      <c r="IV544" s="34"/>
      <c r="IW544" s="34"/>
      <c r="IX544" s="34"/>
    </row>
    <row r="545" spans="1:258" x14ac:dyDescent="0.25">
      <c r="A545" s="35">
        <f>LOOKUP(2,1/($A$3:$A544&lt;&gt;""),$A$3:$A544)+1</f>
        <v>538</v>
      </c>
      <c r="B545" s="36"/>
      <c r="C545" s="50"/>
      <c r="D545" s="37" t="str">
        <f ca="1">IFERROR(IF($E545="","",VLOOKUP($E545,'Currency Pairs'!$B$3:$D$1000,3,FALSE)),"")</f>
        <v/>
      </c>
      <c r="E545" s="49" t="str">
        <f ca="1">IFERROR(IF($D545="","",VLOOKUP($D545,'Currency Pairs'!$A$3:$B$1000,2,FALSE)),"")</f>
        <v/>
      </c>
      <c r="F545" s="50"/>
      <c r="G545" s="49"/>
      <c r="H545" s="49"/>
      <c r="I545" s="49"/>
      <c r="J545" s="51" t="str">
        <f t="shared" si="18"/>
        <v/>
      </c>
      <c r="K545" s="79"/>
      <c r="L545" s="49"/>
      <c r="M545" s="52"/>
      <c r="N545" s="53" t="str">
        <f>IF(OR($G545="",$L545=""),"",ROUND(IF($F545="Long",(L545-G545),(G545-L545)) * POWER(10, VLOOKUP($D545,'Currency Pairs'!$A:$C,3,FALSE)),0))</f>
        <v/>
      </c>
      <c r="O545" s="99" t="str">
        <f>IF($P545="","",(($P545+$Q545+$R545)/LOOKUP(2,1/($V$3:$V544&lt;&gt;""),$V$3:$V544)))</f>
        <v/>
      </c>
      <c r="P545" s="54"/>
      <c r="Q545" s="54"/>
      <c r="R545" s="54"/>
      <c r="S545" s="42" t="str">
        <f t="shared" si="19"/>
        <v/>
      </c>
      <c r="T545" s="66"/>
      <c r="U545" s="66"/>
      <c r="V545" s="41" t="str">
        <f>IF($P545="","",$P545+$Q545+LOOKUP(2,1/($V$3:$V544&lt;&gt;""),$V$3:$V544))</f>
        <v/>
      </c>
      <c r="W545" s="42"/>
      <c r="X545" s="42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</row>
    <row r="546" spans="1:258" x14ac:dyDescent="0.25">
      <c r="A546" s="26">
        <f>LOOKUP(2,1/($A$3:$A545&lt;&gt;""),$A$3:$A545)+1</f>
        <v>539</v>
      </c>
      <c r="B546" s="27"/>
      <c r="C546" s="44"/>
      <c r="D546" s="28" t="str">
        <f ca="1">IFERROR(IF($E546="","",VLOOKUP($E546,'Currency Pairs'!$B$3:$D$1000,3,FALSE)),"")</f>
        <v/>
      </c>
      <c r="E546" s="43" t="str">
        <f ca="1">IFERROR(IF($D546="","",VLOOKUP($D546,'Currency Pairs'!$A$3:$B$1000,2,FALSE)),"")</f>
        <v/>
      </c>
      <c r="F546" s="44"/>
      <c r="G546" s="43"/>
      <c r="H546" s="43"/>
      <c r="I546" s="43"/>
      <c r="J546" s="45" t="str">
        <f t="shared" si="18"/>
        <v/>
      </c>
      <c r="K546" s="78"/>
      <c r="L546" s="43"/>
      <c r="M546" s="46"/>
      <c r="N546" s="47" t="str">
        <f>IF(OR($G546="",$L546=""),"",ROUND(IF($F546="Long",(L546-G546),(G546-L546)) * POWER(10, VLOOKUP($D546,'Currency Pairs'!$A:$C,3,FALSE)),0))</f>
        <v/>
      </c>
      <c r="O546" s="94" t="str">
        <f>IF($P546="","",(($P546+$Q546+$R546)/LOOKUP(2,1/($V$3:$V545&lt;&gt;""),$V$3:$V545)))</f>
        <v/>
      </c>
      <c r="P546" s="48"/>
      <c r="Q546" s="48"/>
      <c r="R546" s="48"/>
      <c r="S546" s="33" t="str">
        <f t="shared" si="19"/>
        <v/>
      </c>
      <c r="T546" s="65"/>
      <c r="U546" s="65"/>
      <c r="V546" s="32" t="str">
        <f>IF($P546="","",$P546+$Q546+LOOKUP(2,1/($V$3:$V545&lt;&gt;""),$V$3:$V545))</f>
        <v/>
      </c>
      <c r="W546" s="33"/>
      <c r="X546" s="33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  <c r="IP546" s="34"/>
      <c r="IQ546" s="34"/>
      <c r="IR546" s="34"/>
      <c r="IS546" s="34"/>
      <c r="IT546" s="34"/>
      <c r="IU546" s="34"/>
      <c r="IV546" s="34"/>
      <c r="IW546" s="34"/>
      <c r="IX546" s="34"/>
    </row>
    <row r="547" spans="1:258" x14ac:dyDescent="0.25">
      <c r="A547" s="35">
        <f>LOOKUP(2,1/($A$3:$A546&lt;&gt;""),$A$3:$A546)+1</f>
        <v>540</v>
      </c>
      <c r="B547" s="36"/>
      <c r="C547" s="50"/>
      <c r="D547" s="37" t="str">
        <f ca="1">IFERROR(IF($E547="","",VLOOKUP($E547,'Currency Pairs'!$B$3:$D$1000,3,FALSE)),"")</f>
        <v/>
      </c>
      <c r="E547" s="49" t="str">
        <f ca="1">IFERROR(IF($D547="","",VLOOKUP($D547,'Currency Pairs'!$A$3:$B$1000,2,FALSE)),"")</f>
        <v/>
      </c>
      <c r="F547" s="50"/>
      <c r="G547" s="49"/>
      <c r="H547" s="49"/>
      <c r="I547" s="49"/>
      <c r="J547" s="51" t="str">
        <f t="shared" si="18"/>
        <v/>
      </c>
      <c r="K547" s="79"/>
      <c r="L547" s="49"/>
      <c r="M547" s="52"/>
      <c r="N547" s="53" t="str">
        <f>IF(OR($G547="",$L547=""),"",ROUND(IF($F547="Long",(L547-G547),(G547-L547)) * POWER(10, VLOOKUP($D547,'Currency Pairs'!$A:$C,3,FALSE)),0))</f>
        <v/>
      </c>
      <c r="O547" s="99" t="str">
        <f>IF($P547="","",(($P547+$Q547+$R547)/LOOKUP(2,1/($V$3:$V546&lt;&gt;""),$V$3:$V546)))</f>
        <v/>
      </c>
      <c r="P547" s="54"/>
      <c r="Q547" s="54"/>
      <c r="R547" s="54"/>
      <c r="S547" s="42" t="str">
        <f t="shared" si="19"/>
        <v/>
      </c>
      <c r="T547" s="66"/>
      <c r="U547" s="66"/>
      <c r="V547" s="41" t="str">
        <f>IF($P547="","",$P547+$Q547+LOOKUP(2,1/($V$3:$V546&lt;&gt;""),$V$3:$V546))</f>
        <v/>
      </c>
      <c r="W547" s="42"/>
      <c r="X547" s="42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</row>
    <row r="548" spans="1:258" x14ac:dyDescent="0.25">
      <c r="A548" s="26">
        <f>LOOKUP(2,1/($A$3:$A547&lt;&gt;""),$A$3:$A547)+1</f>
        <v>541</v>
      </c>
      <c r="B548" s="27"/>
      <c r="C548" s="44"/>
      <c r="D548" s="28" t="str">
        <f ca="1">IFERROR(IF($E548="","",VLOOKUP($E548,'Currency Pairs'!$B$3:$D$1000,3,FALSE)),"")</f>
        <v/>
      </c>
      <c r="E548" s="43" t="str">
        <f ca="1">IFERROR(IF($D548="","",VLOOKUP($D548,'Currency Pairs'!$A$3:$B$1000,2,FALSE)),"")</f>
        <v/>
      </c>
      <c r="F548" s="44"/>
      <c r="G548" s="43"/>
      <c r="H548" s="43"/>
      <c r="I548" s="43"/>
      <c r="J548" s="45" t="str">
        <f t="shared" si="18"/>
        <v/>
      </c>
      <c r="K548" s="78"/>
      <c r="L548" s="43"/>
      <c r="M548" s="46"/>
      <c r="N548" s="47" t="str">
        <f>IF(OR($G548="",$L548=""),"",ROUND(IF($F548="Long",(L548-G548),(G548-L548)) * POWER(10, VLOOKUP($D548,'Currency Pairs'!$A:$C,3,FALSE)),0))</f>
        <v/>
      </c>
      <c r="O548" s="94" t="str">
        <f>IF($P548="","",(($P548+$Q548+$R548)/LOOKUP(2,1/($V$3:$V547&lt;&gt;""),$V$3:$V547)))</f>
        <v/>
      </c>
      <c r="P548" s="48"/>
      <c r="Q548" s="48"/>
      <c r="R548" s="48"/>
      <c r="S548" s="33" t="str">
        <f t="shared" si="19"/>
        <v/>
      </c>
      <c r="T548" s="65"/>
      <c r="U548" s="65"/>
      <c r="V548" s="32" t="str">
        <f>IF($P548="","",$P548+$Q548+LOOKUP(2,1/($V$3:$V547&lt;&gt;""),$V$3:$V547))</f>
        <v/>
      </c>
      <c r="W548" s="33"/>
      <c r="X548" s="33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  <c r="IQ548" s="34"/>
      <c r="IR548" s="34"/>
      <c r="IS548" s="34"/>
      <c r="IT548" s="34"/>
      <c r="IU548" s="34"/>
      <c r="IV548" s="34"/>
      <c r="IW548" s="34"/>
      <c r="IX548" s="34"/>
    </row>
    <row r="549" spans="1:258" x14ac:dyDescent="0.25">
      <c r="A549" s="35">
        <f>LOOKUP(2,1/($A$3:$A548&lt;&gt;""),$A$3:$A548)+1</f>
        <v>542</v>
      </c>
      <c r="B549" s="36"/>
      <c r="C549" s="50"/>
      <c r="D549" s="37" t="str">
        <f ca="1">IFERROR(IF($E549="","",VLOOKUP($E549,'Currency Pairs'!$B$3:$D$1000,3,FALSE)),"")</f>
        <v/>
      </c>
      <c r="E549" s="49" t="str">
        <f ca="1">IFERROR(IF($D549="","",VLOOKUP($D549,'Currency Pairs'!$A$3:$B$1000,2,FALSE)),"")</f>
        <v/>
      </c>
      <c r="F549" s="50"/>
      <c r="G549" s="49"/>
      <c r="H549" s="49"/>
      <c r="I549" s="49"/>
      <c r="J549" s="51" t="str">
        <f t="shared" si="18"/>
        <v/>
      </c>
      <c r="K549" s="79"/>
      <c r="L549" s="49"/>
      <c r="M549" s="52"/>
      <c r="N549" s="53" t="str">
        <f>IF(OR($G549="",$L549=""),"",ROUND(IF($F549="Long",(L549-G549),(G549-L549)) * POWER(10, VLOOKUP($D549,'Currency Pairs'!$A:$C,3,FALSE)),0))</f>
        <v/>
      </c>
      <c r="O549" s="99" t="str">
        <f>IF($P549="","",(($P549+$Q549+$R549)/LOOKUP(2,1/($V$3:$V548&lt;&gt;""),$V$3:$V548)))</f>
        <v/>
      </c>
      <c r="P549" s="54"/>
      <c r="Q549" s="54"/>
      <c r="R549" s="54"/>
      <c r="S549" s="42" t="str">
        <f t="shared" si="19"/>
        <v/>
      </c>
      <c r="T549" s="66"/>
      <c r="U549" s="66"/>
      <c r="V549" s="41" t="str">
        <f>IF($P549="","",$P549+$Q549+LOOKUP(2,1/($V$3:$V548&lt;&gt;""),$V$3:$V548))</f>
        <v/>
      </c>
      <c r="W549" s="42"/>
      <c r="X549" s="42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</row>
    <row r="550" spans="1:258" x14ac:dyDescent="0.25">
      <c r="A550" s="26">
        <f>LOOKUP(2,1/($A$3:$A549&lt;&gt;""),$A$3:$A549)+1</f>
        <v>543</v>
      </c>
      <c r="B550" s="27"/>
      <c r="C550" s="44"/>
      <c r="D550" s="28" t="str">
        <f ca="1">IFERROR(IF($E550="","",VLOOKUP($E550,'Currency Pairs'!$B$3:$D$1000,3,FALSE)),"")</f>
        <v/>
      </c>
      <c r="E550" s="43" t="str">
        <f ca="1">IFERROR(IF($D550="","",VLOOKUP($D550,'Currency Pairs'!$A$3:$B$1000,2,FALSE)),"")</f>
        <v/>
      </c>
      <c r="F550" s="44"/>
      <c r="G550" s="43"/>
      <c r="H550" s="43"/>
      <c r="I550" s="43"/>
      <c r="J550" s="45" t="str">
        <f t="shared" si="18"/>
        <v/>
      </c>
      <c r="K550" s="78"/>
      <c r="L550" s="43"/>
      <c r="M550" s="46"/>
      <c r="N550" s="47" t="str">
        <f>IF(OR($G550="",$L550=""),"",ROUND(IF($F550="Long",(L550-G550),(G550-L550)) * POWER(10, VLOOKUP($D550,'Currency Pairs'!$A:$C,3,FALSE)),0))</f>
        <v/>
      </c>
      <c r="O550" s="94" t="str">
        <f>IF($P550="","",(($P550+$Q550+$R550)/LOOKUP(2,1/($V$3:$V549&lt;&gt;""),$V$3:$V549)))</f>
        <v/>
      </c>
      <c r="P550" s="48"/>
      <c r="Q550" s="48"/>
      <c r="R550" s="48"/>
      <c r="S550" s="33" t="str">
        <f t="shared" si="19"/>
        <v/>
      </c>
      <c r="T550" s="65"/>
      <c r="U550" s="65"/>
      <c r="V550" s="32" t="str">
        <f>IF($P550="","",$P550+$Q550+LOOKUP(2,1/($V$3:$V549&lt;&gt;""),$V$3:$V549))</f>
        <v/>
      </c>
      <c r="W550" s="33"/>
      <c r="X550" s="33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  <c r="IQ550" s="34"/>
      <c r="IR550" s="34"/>
      <c r="IS550" s="34"/>
      <c r="IT550" s="34"/>
      <c r="IU550" s="34"/>
      <c r="IV550" s="34"/>
      <c r="IW550" s="34"/>
      <c r="IX550" s="34"/>
    </row>
    <row r="551" spans="1:258" x14ac:dyDescent="0.25">
      <c r="A551" s="35">
        <f>LOOKUP(2,1/($A$3:$A550&lt;&gt;""),$A$3:$A550)+1</f>
        <v>544</v>
      </c>
      <c r="B551" s="36"/>
      <c r="C551" s="50"/>
      <c r="D551" s="37" t="str">
        <f ca="1">IFERROR(IF($E551="","",VLOOKUP($E551,'Currency Pairs'!$B$3:$D$1000,3,FALSE)),"")</f>
        <v/>
      </c>
      <c r="E551" s="49" t="str">
        <f ca="1">IFERROR(IF($D551="","",VLOOKUP($D551,'Currency Pairs'!$A$3:$B$1000,2,FALSE)),"")</f>
        <v/>
      </c>
      <c r="F551" s="50"/>
      <c r="G551" s="49"/>
      <c r="H551" s="49"/>
      <c r="I551" s="49"/>
      <c r="J551" s="51" t="str">
        <f t="shared" si="18"/>
        <v/>
      </c>
      <c r="K551" s="79"/>
      <c r="L551" s="49"/>
      <c r="M551" s="52"/>
      <c r="N551" s="53" t="str">
        <f>IF(OR($G551="",$L551=""),"",ROUND(IF($F551="Long",(L551-G551),(G551-L551)) * POWER(10, VLOOKUP($D551,'Currency Pairs'!$A:$C,3,FALSE)),0))</f>
        <v/>
      </c>
      <c r="O551" s="99" t="str">
        <f>IF($P551="","",(($P551+$Q551+$R551)/LOOKUP(2,1/($V$3:$V550&lt;&gt;""),$V$3:$V550)))</f>
        <v/>
      </c>
      <c r="P551" s="54"/>
      <c r="Q551" s="54"/>
      <c r="R551" s="54"/>
      <c r="S551" s="42" t="str">
        <f t="shared" si="19"/>
        <v/>
      </c>
      <c r="T551" s="66"/>
      <c r="U551" s="66"/>
      <c r="V551" s="41" t="str">
        <f>IF($P551="","",$P551+$Q551+LOOKUP(2,1/($V$3:$V550&lt;&gt;""),$V$3:$V550))</f>
        <v/>
      </c>
      <c r="W551" s="42"/>
      <c r="X551" s="42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</row>
    <row r="552" spans="1:258" x14ac:dyDescent="0.25">
      <c r="A552" s="26">
        <f>LOOKUP(2,1/($A$3:$A551&lt;&gt;""),$A$3:$A551)+1</f>
        <v>545</v>
      </c>
      <c r="B552" s="27"/>
      <c r="C552" s="44"/>
      <c r="D552" s="28" t="str">
        <f ca="1">IFERROR(IF($E552="","",VLOOKUP($E552,'Currency Pairs'!$B$3:$D$1000,3,FALSE)),"")</f>
        <v/>
      </c>
      <c r="E552" s="43" t="str">
        <f ca="1">IFERROR(IF($D552="","",VLOOKUP($D552,'Currency Pairs'!$A$3:$B$1000,2,FALSE)),"")</f>
        <v/>
      </c>
      <c r="F552" s="44"/>
      <c r="G552" s="43"/>
      <c r="H552" s="43"/>
      <c r="I552" s="43"/>
      <c r="J552" s="45" t="str">
        <f t="shared" si="18"/>
        <v/>
      </c>
      <c r="K552" s="78"/>
      <c r="L552" s="43"/>
      <c r="M552" s="46"/>
      <c r="N552" s="47" t="str">
        <f>IF(OR($G552="",$L552=""),"",ROUND(IF($F552="Long",(L552-G552),(G552-L552)) * POWER(10, VLOOKUP($D552,'Currency Pairs'!$A:$C,3,FALSE)),0))</f>
        <v/>
      </c>
      <c r="O552" s="94" t="str">
        <f>IF($P552="","",(($P552+$Q552+$R552)/LOOKUP(2,1/($V$3:$V551&lt;&gt;""),$V$3:$V551)))</f>
        <v/>
      </c>
      <c r="P552" s="48"/>
      <c r="Q552" s="48"/>
      <c r="R552" s="48"/>
      <c r="S552" s="33" t="str">
        <f t="shared" si="19"/>
        <v/>
      </c>
      <c r="T552" s="65"/>
      <c r="U552" s="65"/>
      <c r="V552" s="32" t="str">
        <f>IF($P552="","",$P552+$Q552+LOOKUP(2,1/($V$3:$V551&lt;&gt;""),$V$3:$V551))</f>
        <v/>
      </c>
      <c r="W552" s="33"/>
      <c r="X552" s="33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  <c r="IQ552" s="34"/>
      <c r="IR552" s="34"/>
      <c r="IS552" s="34"/>
      <c r="IT552" s="34"/>
      <c r="IU552" s="34"/>
      <c r="IV552" s="34"/>
      <c r="IW552" s="34"/>
      <c r="IX552" s="34"/>
    </row>
    <row r="553" spans="1:258" x14ac:dyDescent="0.25">
      <c r="A553" s="35">
        <f>LOOKUP(2,1/($A$3:$A552&lt;&gt;""),$A$3:$A552)+1</f>
        <v>546</v>
      </c>
      <c r="B553" s="36"/>
      <c r="C553" s="50"/>
      <c r="D553" s="37" t="str">
        <f ca="1">IFERROR(IF($E553="","",VLOOKUP($E553,'Currency Pairs'!$B$3:$D$1000,3,FALSE)),"")</f>
        <v/>
      </c>
      <c r="E553" s="49" t="str">
        <f ca="1">IFERROR(IF($D553="","",VLOOKUP($D553,'Currency Pairs'!$A$3:$B$1000,2,FALSE)),"")</f>
        <v/>
      </c>
      <c r="F553" s="50"/>
      <c r="G553" s="49"/>
      <c r="H553" s="49"/>
      <c r="I553" s="49"/>
      <c r="J553" s="51" t="str">
        <f t="shared" si="18"/>
        <v/>
      </c>
      <c r="K553" s="79"/>
      <c r="L553" s="49"/>
      <c r="M553" s="52"/>
      <c r="N553" s="53" t="str">
        <f>IF(OR($G553="",$L553=""),"",ROUND(IF($F553="Long",(L553-G553),(G553-L553)) * POWER(10, VLOOKUP($D553,'Currency Pairs'!$A:$C,3,FALSE)),0))</f>
        <v/>
      </c>
      <c r="O553" s="99" t="str">
        <f>IF($P553="","",(($P553+$Q553+$R553)/LOOKUP(2,1/($V$3:$V552&lt;&gt;""),$V$3:$V552)))</f>
        <v/>
      </c>
      <c r="P553" s="54"/>
      <c r="Q553" s="54"/>
      <c r="R553" s="54"/>
      <c r="S553" s="42" t="str">
        <f t="shared" si="19"/>
        <v/>
      </c>
      <c r="T553" s="66"/>
      <c r="U553" s="66"/>
      <c r="V553" s="41" t="str">
        <f>IF($P553="","",$P553+$Q553+LOOKUP(2,1/($V$3:$V552&lt;&gt;""),$V$3:$V552))</f>
        <v/>
      </c>
      <c r="W553" s="42"/>
      <c r="X553" s="42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</row>
    <row r="554" spans="1:258" x14ac:dyDescent="0.25">
      <c r="A554" s="26">
        <f>LOOKUP(2,1/($A$3:$A553&lt;&gt;""),$A$3:$A553)+1</f>
        <v>547</v>
      </c>
      <c r="B554" s="27"/>
      <c r="C554" s="44"/>
      <c r="D554" s="28" t="str">
        <f ca="1">IFERROR(IF($E554="","",VLOOKUP($E554,'Currency Pairs'!$B$3:$D$1000,3,FALSE)),"")</f>
        <v/>
      </c>
      <c r="E554" s="43" t="str">
        <f ca="1">IFERROR(IF($D554="","",VLOOKUP($D554,'Currency Pairs'!$A$3:$B$1000,2,FALSE)),"")</f>
        <v/>
      </c>
      <c r="F554" s="44"/>
      <c r="G554" s="43"/>
      <c r="H554" s="43"/>
      <c r="I554" s="43"/>
      <c r="J554" s="45" t="str">
        <f t="shared" si="18"/>
        <v/>
      </c>
      <c r="K554" s="78"/>
      <c r="L554" s="43"/>
      <c r="M554" s="46"/>
      <c r="N554" s="47" t="str">
        <f>IF(OR($G554="",$L554=""),"",ROUND(IF($F554="Long",(L554-G554),(G554-L554)) * POWER(10, VLOOKUP($D554,'Currency Pairs'!$A:$C,3,FALSE)),0))</f>
        <v/>
      </c>
      <c r="O554" s="94" t="str">
        <f>IF($P554="","",(($P554+$Q554+$R554)/LOOKUP(2,1/($V$3:$V553&lt;&gt;""),$V$3:$V553)))</f>
        <v/>
      </c>
      <c r="P554" s="48"/>
      <c r="Q554" s="48"/>
      <c r="R554" s="48"/>
      <c r="S554" s="33" t="str">
        <f t="shared" si="19"/>
        <v/>
      </c>
      <c r="T554" s="65"/>
      <c r="U554" s="65"/>
      <c r="V554" s="32" t="str">
        <f>IF($P554="","",$P554+$Q554+LOOKUP(2,1/($V$3:$V553&lt;&gt;""),$V$3:$V553))</f>
        <v/>
      </c>
      <c r="W554" s="33"/>
      <c r="X554" s="33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  <c r="IQ554" s="34"/>
      <c r="IR554" s="34"/>
      <c r="IS554" s="34"/>
      <c r="IT554" s="34"/>
      <c r="IU554" s="34"/>
      <c r="IV554" s="34"/>
      <c r="IW554" s="34"/>
      <c r="IX554" s="34"/>
    </row>
    <row r="555" spans="1:258" x14ac:dyDescent="0.25">
      <c r="A555" s="35">
        <f>LOOKUP(2,1/($A$3:$A554&lt;&gt;""),$A$3:$A554)+1</f>
        <v>548</v>
      </c>
      <c r="B555" s="36"/>
      <c r="C555" s="50"/>
      <c r="D555" s="37" t="str">
        <f ca="1">IFERROR(IF($E555="","",VLOOKUP($E555,'Currency Pairs'!$B$3:$D$1000,3,FALSE)),"")</f>
        <v/>
      </c>
      <c r="E555" s="49" t="str">
        <f ca="1">IFERROR(IF($D555="","",VLOOKUP($D555,'Currency Pairs'!$A$3:$B$1000,2,FALSE)),"")</f>
        <v/>
      </c>
      <c r="F555" s="50"/>
      <c r="G555" s="49"/>
      <c r="H555" s="49"/>
      <c r="I555" s="49"/>
      <c r="J555" s="51" t="str">
        <f t="shared" si="18"/>
        <v/>
      </c>
      <c r="K555" s="79"/>
      <c r="L555" s="49"/>
      <c r="M555" s="52"/>
      <c r="N555" s="53" t="str">
        <f>IF(OR($G555="",$L555=""),"",ROUND(IF($F555="Long",(L555-G555),(G555-L555)) * POWER(10, VLOOKUP($D555,'Currency Pairs'!$A:$C,3,FALSE)),0))</f>
        <v/>
      </c>
      <c r="O555" s="99" t="str">
        <f>IF($P555="","",(($P555+$Q555+$R555)/LOOKUP(2,1/($V$3:$V554&lt;&gt;""),$V$3:$V554)))</f>
        <v/>
      </c>
      <c r="P555" s="54"/>
      <c r="Q555" s="54"/>
      <c r="R555" s="54"/>
      <c r="S555" s="42" t="str">
        <f t="shared" si="19"/>
        <v/>
      </c>
      <c r="T555" s="66"/>
      <c r="U555" s="66"/>
      <c r="V555" s="41" t="str">
        <f>IF($P555="","",$P555+$Q555+LOOKUP(2,1/($V$3:$V554&lt;&gt;""),$V$3:$V554))</f>
        <v/>
      </c>
      <c r="W555" s="42"/>
      <c r="X555" s="42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</row>
    <row r="556" spans="1:258" x14ac:dyDescent="0.25">
      <c r="A556" s="26">
        <f>LOOKUP(2,1/($A$3:$A555&lt;&gt;""),$A$3:$A555)+1</f>
        <v>549</v>
      </c>
      <c r="B556" s="27"/>
      <c r="C556" s="44"/>
      <c r="D556" s="28" t="str">
        <f ca="1">IFERROR(IF($E556="","",VLOOKUP($E556,'Currency Pairs'!$B$3:$D$1000,3,FALSE)),"")</f>
        <v/>
      </c>
      <c r="E556" s="43" t="str">
        <f ca="1">IFERROR(IF($D556="","",VLOOKUP($D556,'Currency Pairs'!$A$3:$B$1000,2,FALSE)),"")</f>
        <v/>
      </c>
      <c r="F556" s="44"/>
      <c r="G556" s="43"/>
      <c r="H556" s="43"/>
      <c r="I556" s="43"/>
      <c r="J556" s="45" t="str">
        <f t="shared" si="18"/>
        <v/>
      </c>
      <c r="K556" s="78"/>
      <c r="L556" s="43"/>
      <c r="M556" s="46"/>
      <c r="N556" s="47" t="str">
        <f>IF(OR($G556="",$L556=""),"",ROUND(IF($F556="Long",(L556-G556),(G556-L556)) * POWER(10, VLOOKUP($D556,'Currency Pairs'!$A:$C,3,FALSE)),0))</f>
        <v/>
      </c>
      <c r="O556" s="94" t="str">
        <f>IF($P556="","",(($P556+$Q556+$R556)/LOOKUP(2,1/($V$3:$V555&lt;&gt;""),$V$3:$V555)))</f>
        <v/>
      </c>
      <c r="P556" s="48"/>
      <c r="Q556" s="48"/>
      <c r="R556" s="48"/>
      <c r="S556" s="33" t="str">
        <f t="shared" si="19"/>
        <v/>
      </c>
      <c r="T556" s="65"/>
      <c r="U556" s="65"/>
      <c r="V556" s="32" t="str">
        <f>IF($P556="","",$P556+$Q556+LOOKUP(2,1/($V$3:$V555&lt;&gt;""),$V$3:$V555))</f>
        <v/>
      </c>
      <c r="W556" s="33"/>
      <c r="X556" s="33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  <c r="IQ556" s="34"/>
      <c r="IR556" s="34"/>
      <c r="IS556" s="34"/>
      <c r="IT556" s="34"/>
      <c r="IU556" s="34"/>
      <c r="IV556" s="34"/>
      <c r="IW556" s="34"/>
      <c r="IX556" s="34"/>
    </row>
    <row r="557" spans="1:258" x14ac:dyDescent="0.25">
      <c r="A557" s="35">
        <f>LOOKUP(2,1/($A$3:$A556&lt;&gt;""),$A$3:$A556)+1</f>
        <v>550</v>
      </c>
      <c r="B557" s="36"/>
      <c r="C557" s="50"/>
      <c r="D557" s="37" t="str">
        <f ca="1">IFERROR(IF($E557="","",VLOOKUP($E557,'Currency Pairs'!$B$3:$D$1000,3,FALSE)),"")</f>
        <v/>
      </c>
      <c r="E557" s="49" t="str">
        <f ca="1">IFERROR(IF($D557="","",VLOOKUP($D557,'Currency Pairs'!$A$3:$B$1000,2,FALSE)),"")</f>
        <v/>
      </c>
      <c r="F557" s="50"/>
      <c r="G557" s="49"/>
      <c r="H557" s="49"/>
      <c r="I557" s="49"/>
      <c r="J557" s="51" t="str">
        <f t="shared" si="18"/>
        <v/>
      </c>
      <c r="K557" s="79"/>
      <c r="L557" s="49"/>
      <c r="M557" s="52"/>
      <c r="N557" s="53" t="str">
        <f>IF(OR($G557="",$L557=""),"",ROUND(IF($F557="Long",(L557-G557),(G557-L557)) * POWER(10, VLOOKUP($D557,'Currency Pairs'!$A:$C,3,FALSE)),0))</f>
        <v/>
      </c>
      <c r="O557" s="99" t="str">
        <f>IF($P557="","",(($P557+$Q557+$R557)/LOOKUP(2,1/($V$3:$V556&lt;&gt;""),$V$3:$V556)))</f>
        <v/>
      </c>
      <c r="P557" s="54"/>
      <c r="Q557" s="54"/>
      <c r="R557" s="54"/>
      <c r="S557" s="42" t="str">
        <f t="shared" si="19"/>
        <v/>
      </c>
      <c r="T557" s="66"/>
      <c r="U557" s="66"/>
      <c r="V557" s="41" t="str">
        <f>IF($P557="","",$P557+$Q557+LOOKUP(2,1/($V$3:$V556&lt;&gt;""),$V$3:$V556))</f>
        <v/>
      </c>
      <c r="W557" s="42"/>
      <c r="X557" s="42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</row>
    <row r="558" spans="1:258" x14ac:dyDescent="0.25">
      <c r="A558" s="26">
        <f>LOOKUP(2,1/($A$3:$A557&lt;&gt;""),$A$3:$A557)+1</f>
        <v>551</v>
      </c>
      <c r="B558" s="27"/>
      <c r="C558" s="44"/>
      <c r="D558" s="28" t="str">
        <f ca="1">IFERROR(IF($E558="","",VLOOKUP($E558,'Currency Pairs'!$B$3:$D$1000,3,FALSE)),"")</f>
        <v/>
      </c>
      <c r="E558" s="43" t="str">
        <f ca="1">IFERROR(IF($D558="","",VLOOKUP($D558,'Currency Pairs'!$A$3:$B$1000,2,FALSE)),"")</f>
        <v/>
      </c>
      <c r="F558" s="44"/>
      <c r="G558" s="43"/>
      <c r="H558" s="43"/>
      <c r="I558" s="43"/>
      <c r="J558" s="45" t="str">
        <f t="shared" si="18"/>
        <v/>
      </c>
      <c r="K558" s="78"/>
      <c r="L558" s="43"/>
      <c r="M558" s="46"/>
      <c r="N558" s="47" t="str">
        <f>IF(OR($G558="",$L558=""),"",ROUND(IF($F558="Long",(L558-G558),(G558-L558)) * POWER(10, VLOOKUP($D558,'Currency Pairs'!$A:$C,3,FALSE)),0))</f>
        <v/>
      </c>
      <c r="O558" s="94" t="str">
        <f>IF($P558="","",(($P558+$Q558+$R558)/LOOKUP(2,1/($V$3:$V557&lt;&gt;""),$V$3:$V557)))</f>
        <v/>
      </c>
      <c r="P558" s="48"/>
      <c r="Q558" s="48"/>
      <c r="R558" s="48"/>
      <c r="S558" s="33" t="str">
        <f t="shared" si="19"/>
        <v/>
      </c>
      <c r="T558" s="65"/>
      <c r="U558" s="65"/>
      <c r="V558" s="32" t="str">
        <f>IF($P558="","",$P558+$Q558+LOOKUP(2,1/($V$3:$V557&lt;&gt;""),$V$3:$V557))</f>
        <v/>
      </c>
      <c r="W558" s="33"/>
      <c r="X558" s="33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  <c r="IQ558" s="34"/>
      <c r="IR558" s="34"/>
      <c r="IS558" s="34"/>
      <c r="IT558" s="34"/>
      <c r="IU558" s="34"/>
      <c r="IV558" s="34"/>
      <c r="IW558" s="34"/>
      <c r="IX558" s="34"/>
    </row>
    <row r="559" spans="1:258" x14ac:dyDescent="0.25">
      <c r="A559" s="35">
        <f>LOOKUP(2,1/($A$3:$A558&lt;&gt;""),$A$3:$A558)+1</f>
        <v>552</v>
      </c>
      <c r="B559" s="36"/>
      <c r="C559" s="50"/>
      <c r="D559" s="37" t="str">
        <f ca="1">IFERROR(IF($E559="","",VLOOKUP($E559,'Currency Pairs'!$B$3:$D$1000,3,FALSE)),"")</f>
        <v/>
      </c>
      <c r="E559" s="49" t="str">
        <f ca="1">IFERROR(IF($D559="","",VLOOKUP($D559,'Currency Pairs'!$A$3:$B$1000,2,FALSE)),"")</f>
        <v/>
      </c>
      <c r="F559" s="50"/>
      <c r="G559" s="49"/>
      <c r="H559" s="49"/>
      <c r="I559" s="49"/>
      <c r="J559" s="51" t="str">
        <f t="shared" si="18"/>
        <v/>
      </c>
      <c r="K559" s="79"/>
      <c r="L559" s="49"/>
      <c r="M559" s="52"/>
      <c r="N559" s="53" t="str">
        <f>IF(OR($G559="",$L559=""),"",ROUND(IF($F559="Long",(L559-G559),(G559-L559)) * POWER(10, VLOOKUP($D559,'Currency Pairs'!$A:$C,3,FALSE)),0))</f>
        <v/>
      </c>
      <c r="O559" s="99" t="str">
        <f>IF($P559="","",(($P559+$Q559+$R559)/LOOKUP(2,1/($V$3:$V558&lt;&gt;""),$V$3:$V558)))</f>
        <v/>
      </c>
      <c r="P559" s="54"/>
      <c r="Q559" s="54"/>
      <c r="R559" s="54"/>
      <c r="S559" s="42" t="str">
        <f t="shared" si="19"/>
        <v/>
      </c>
      <c r="T559" s="66"/>
      <c r="U559" s="66"/>
      <c r="V559" s="41" t="str">
        <f>IF($P559="","",$P559+$Q559+LOOKUP(2,1/($V$3:$V558&lt;&gt;""),$V$3:$V558))</f>
        <v/>
      </c>
      <c r="W559" s="42"/>
      <c r="X559" s="42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</row>
    <row r="560" spans="1:258" x14ac:dyDescent="0.25">
      <c r="A560" s="26">
        <f>LOOKUP(2,1/($A$3:$A559&lt;&gt;""),$A$3:$A559)+1</f>
        <v>553</v>
      </c>
      <c r="B560" s="27"/>
      <c r="C560" s="44"/>
      <c r="D560" s="28" t="str">
        <f ca="1">IFERROR(IF($E560="","",VLOOKUP($E560,'Currency Pairs'!$B$3:$D$1000,3,FALSE)),"")</f>
        <v/>
      </c>
      <c r="E560" s="43" t="str">
        <f ca="1">IFERROR(IF($D560="","",VLOOKUP($D560,'Currency Pairs'!$A$3:$B$1000,2,FALSE)),"")</f>
        <v/>
      </c>
      <c r="F560" s="44"/>
      <c r="G560" s="43"/>
      <c r="H560" s="43"/>
      <c r="I560" s="43"/>
      <c r="J560" s="45" t="str">
        <f t="shared" si="18"/>
        <v/>
      </c>
      <c r="K560" s="78"/>
      <c r="L560" s="43"/>
      <c r="M560" s="46"/>
      <c r="N560" s="47" t="str">
        <f>IF(OR($G560="",$L560=""),"",ROUND(IF($F560="Long",(L560-G560),(G560-L560)) * POWER(10, VLOOKUP($D560,'Currency Pairs'!$A:$C,3,FALSE)),0))</f>
        <v/>
      </c>
      <c r="O560" s="94" t="str">
        <f>IF($P560="","",(($P560+$Q560+$R560)/LOOKUP(2,1/($V$3:$V559&lt;&gt;""),$V$3:$V559)))</f>
        <v/>
      </c>
      <c r="P560" s="48"/>
      <c r="Q560" s="48"/>
      <c r="R560" s="48"/>
      <c r="S560" s="33" t="str">
        <f t="shared" si="19"/>
        <v/>
      </c>
      <c r="T560" s="65"/>
      <c r="U560" s="65"/>
      <c r="V560" s="32" t="str">
        <f>IF($P560="","",$P560+$Q560+LOOKUP(2,1/($V$3:$V559&lt;&gt;""),$V$3:$V559))</f>
        <v/>
      </c>
      <c r="W560" s="33"/>
      <c r="X560" s="33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  <c r="IQ560" s="34"/>
      <c r="IR560" s="34"/>
      <c r="IS560" s="34"/>
      <c r="IT560" s="34"/>
      <c r="IU560" s="34"/>
      <c r="IV560" s="34"/>
      <c r="IW560" s="34"/>
      <c r="IX560" s="34"/>
    </row>
    <row r="561" spans="1:258" x14ac:dyDescent="0.25">
      <c r="A561" s="35">
        <f>LOOKUP(2,1/($A$3:$A560&lt;&gt;""),$A$3:$A560)+1</f>
        <v>554</v>
      </c>
      <c r="B561" s="36"/>
      <c r="C561" s="50"/>
      <c r="D561" s="37" t="str">
        <f ca="1">IFERROR(IF($E561="","",VLOOKUP($E561,'Currency Pairs'!$B$3:$D$1000,3,FALSE)),"")</f>
        <v/>
      </c>
      <c r="E561" s="49" t="str">
        <f ca="1">IFERROR(IF($D561="","",VLOOKUP($D561,'Currency Pairs'!$A$3:$B$1000,2,FALSE)),"")</f>
        <v/>
      </c>
      <c r="F561" s="50"/>
      <c r="G561" s="49"/>
      <c r="H561" s="49"/>
      <c r="I561" s="49"/>
      <c r="J561" s="51" t="str">
        <f t="shared" si="18"/>
        <v/>
      </c>
      <c r="K561" s="79"/>
      <c r="L561" s="49"/>
      <c r="M561" s="52"/>
      <c r="N561" s="53" t="str">
        <f>IF(OR($G561="",$L561=""),"",ROUND(IF($F561="Long",(L561-G561),(G561-L561)) * POWER(10, VLOOKUP($D561,'Currency Pairs'!$A:$C,3,FALSE)),0))</f>
        <v/>
      </c>
      <c r="O561" s="99" t="str">
        <f>IF($P561="","",(($P561+$Q561+$R561)/LOOKUP(2,1/($V$3:$V560&lt;&gt;""),$V$3:$V560)))</f>
        <v/>
      </c>
      <c r="P561" s="54"/>
      <c r="Q561" s="54"/>
      <c r="R561" s="54"/>
      <c r="S561" s="42" t="str">
        <f t="shared" si="19"/>
        <v/>
      </c>
      <c r="T561" s="66"/>
      <c r="U561" s="66"/>
      <c r="V561" s="41" t="str">
        <f>IF($P561="","",$P561+$Q561+LOOKUP(2,1/($V$3:$V560&lt;&gt;""),$V$3:$V560))</f>
        <v/>
      </c>
      <c r="W561" s="42"/>
      <c r="X561" s="42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</row>
    <row r="562" spans="1:258" x14ac:dyDescent="0.25">
      <c r="A562" s="26">
        <f>LOOKUP(2,1/($A$3:$A561&lt;&gt;""),$A$3:$A561)+1</f>
        <v>555</v>
      </c>
      <c r="B562" s="27"/>
      <c r="C562" s="44"/>
      <c r="D562" s="28" t="str">
        <f ca="1">IFERROR(IF($E562="","",VLOOKUP($E562,'Currency Pairs'!$B$3:$D$1000,3,FALSE)),"")</f>
        <v/>
      </c>
      <c r="E562" s="43" t="str">
        <f ca="1">IFERROR(IF($D562="","",VLOOKUP($D562,'Currency Pairs'!$A$3:$B$1000,2,FALSE)),"")</f>
        <v/>
      </c>
      <c r="F562" s="44"/>
      <c r="G562" s="43"/>
      <c r="H562" s="43"/>
      <c r="I562" s="43"/>
      <c r="J562" s="45" t="str">
        <f t="shared" si="18"/>
        <v/>
      </c>
      <c r="K562" s="78"/>
      <c r="L562" s="43"/>
      <c r="M562" s="46"/>
      <c r="N562" s="47" t="str">
        <f>IF(OR($G562="",$L562=""),"",ROUND(IF($F562="Long",(L562-G562),(G562-L562)) * POWER(10, VLOOKUP($D562,'Currency Pairs'!$A:$C,3,FALSE)),0))</f>
        <v/>
      </c>
      <c r="O562" s="94" t="str">
        <f>IF($P562="","",(($P562+$Q562+$R562)/LOOKUP(2,1/($V$3:$V561&lt;&gt;""),$V$3:$V561)))</f>
        <v/>
      </c>
      <c r="P562" s="48"/>
      <c r="Q562" s="48"/>
      <c r="R562" s="48"/>
      <c r="S562" s="33" t="str">
        <f t="shared" si="19"/>
        <v/>
      </c>
      <c r="T562" s="65"/>
      <c r="U562" s="65"/>
      <c r="V562" s="32" t="str">
        <f>IF($P562="","",$P562+$Q562+LOOKUP(2,1/($V$3:$V561&lt;&gt;""),$V$3:$V561))</f>
        <v/>
      </c>
      <c r="W562" s="33"/>
      <c r="X562" s="33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  <c r="IQ562" s="34"/>
      <c r="IR562" s="34"/>
      <c r="IS562" s="34"/>
      <c r="IT562" s="34"/>
      <c r="IU562" s="34"/>
      <c r="IV562" s="34"/>
      <c r="IW562" s="34"/>
      <c r="IX562" s="34"/>
    </row>
    <row r="563" spans="1:258" x14ac:dyDescent="0.25">
      <c r="A563" s="35">
        <f>LOOKUP(2,1/($A$3:$A562&lt;&gt;""),$A$3:$A562)+1</f>
        <v>556</v>
      </c>
      <c r="B563" s="36"/>
      <c r="C563" s="50"/>
      <c r="D563" s="37" t="str">
        <f ca="1">IFERROR(IF($E563="","",VLOOKUP($E563,'Currency Pairs'!$B$3:$D$1000,3,FALSE)),"")</f>
        <v/>
      </c>
      <c r="E563" s="49" t="str">
        <f ca="1">IFERROR(IF($D563="","",VLOOKUP($D563,'Currency Pairs'!$A$3:$B$1000,2,FALSE)),"")</f>
        <v/>
      </c>
      <c r="F563" s="50"/>
      <c r="G563" s="49"/>
      <c r="H563" s="49"/>
      <c r="I563" s="49"/>
      <c r="J563" s="51" t="str">
        <f t="shared" si="18"/>
        <v/>
      </c>
      <c r="K563" s="79"/>
      <c r="L563" s="49"/>
      <c r="M563" s="52"/>
      <c r="N563" s="53" t="str">
        <f>IF(OR($G563="",$L563=""),"",ROUND(IF($F563="Long",(L563-G563),(G563-L563)) * POWER(10, VLOOKUP($D563,'Currency Pairs'!$A:$C,3,FALSE)),0))</f>
        <v/>
      </c>
      <c r="O563" s="99" t="str">
        <f>IF($P563="","",(($P563+$Q563+$R563)/LOOKUP(2,1/($V$3:$V562&lt;&gt;""),$V$3:$V562)))</f>
        <v/>
      </c>
      <c r="P563" s="54"/>
      <c r="Q563" s="54"/>
      <c r="R563" s="54"/>
      <c r="S563" s="42" t="str">
        <f t="shared" si="19"/>
        <v/>
      </c>
      <c r="T563" s="66"/>
      <c r="U563" s="66"/>
      <c r="V563" s="41" t="str">
        <f>IF($P563="","",$P563+$Q563+LOOKUP(2,1/($V$3:$V562&lt;&gt;""),$V$3:$V562))</f>
        <v/>
      </c>
      <c r="W563" s="42"/>
      <c r="X563" s="42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</row>
    <row r="564" spans="1:258" x14ac:dyDescent="0.25">
      <c r="A564" s="26">
        <f>LOOKUP(2,1/($A$3:$A563&lt;&gt;""),$A$3:$A563)+1</f>
        <v>557</v>
      </c>
      <c r="B564" s="27"/>
      <c r="C564" s="44"/>
      <c r="D564" s="28" t="str">
        <f ca="1">IFERROR(IF($E564="","",VLOOKUP($E564,'Currency Pairs'!$B$3:$D$1000,3,FALSE)),"")</f>
        <v/>
      </c>
      <c r="E564" s="43" t="str">
        <f ca="1">IFERROR(IF($D564="","",VLOOKUP($D564,'Currency Pairs'!$A$3:$B$1000,2,FALSE)),"")</f>
        <v/>
      </c>
      <c r="F564" s="44"/>
      <c r="G564" s="43"/>
      <c r="H564" s="43"/>
      <c r="I564" s="43"/>
      <c r="J564" s="45" t="str">
        <f t="shared" si="18"/>
        <v/>
      </c>
      <c r="K564" s="78"/>
      <c r="L564" s="43"/>
      <c r="M564" s="46"/>
      <c r="N564" s="47" t="str">
        <f>IF(OR($G564="",$L564=""),"",ROUND(IF($F564="Long",(L564-G564),(G564-L564)) * POWER(10, VLOOKUP($D564,'Currency Pairs'!$A:$C,3,FALSE)),0))</f>
        <v/>
      </c>
      <c r="O564" s="94" t="str">
        <f>IF($P564="","",(($P564+$Q564+$R564)/LOOKUP(2,1/($V$3:$V563&lt;&gt;""),$V$3:$V563)))</f>
        <v/>
      </c>
      <c r="P564" s="48"/>
      <c r="Q564" s="48"/>
      <c r="R564" s="48"/>
      <c r="S564" s="33" t="str">
        <f t="shared" si="19"/>
        <v/>
      </c>
      <c r="T564" s="65"/>
      <c r="U564" s="65"/>
      <c r="V564" s="32" t="str">
        <f>IF($P564="","",$P564+$Q564+LOOKUP(2,1/($V$3:$V563&lt;&gt;""),$V$3:$V563))</f>
        <v/>
      </c>
      <c r="W564" s="33"/>
      <c r="X564" s="33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  <c r="IQ564" s="34"/>
      <c r="IR564" s="34"/>
      <c r="IS564" s="34"/>
      <c r="IT564" s="34"/>
      <c r="IU564" s="34"/>
      <c r="IV564" s="34"/>
      <c r="IW564" s="34"/>
      <c r="IX564" s="34"/>
    </row>
    <row r="565" spans="1:258" x14ac:dyDescent="0.25">
      <c r="A565" s="35">
        <f>LOOKUP(2,1/($A$3:$A564&lt;&gt;""),$A$3:$A564)+1</f>
        <v>558</v>
      </c>
      <c r="B565" s="36"/>
      <c r="C565" s="50"/>
      <c r="D565" s="37" t="str">
        <f ca="1">IFERROR(IF($E565="","",VLOOKUP($E565,'Currency Pairs'!$B$3:$D$1000,3,FALSE)),"")</f>
        <v/>
      </c>
      <c r="E565" s="49" t="str">
        <f ca="1">IFERROR(IF($D565="","",VLOOKUP($D565,'Currency Pairs'!$A$3:$B$1000,2,FALSE)),"")</f>
        <v/>
      </c>
      <c r="F565" s="50"/>
      <c r="G565" s="49"/>
      <c r="H565" s="49"/>
      <c r="I565" s="49"/>
      <c r="J565" s="51" t="str">
        <f t="shared" si="18"/>
        <v/>
      </c>
      <c r="K565" s="79"/>
      <c r="L565" s="49"/>
      <c r="M565" s="52"/>
      <c r="N565" s="53" t="str">
        <f>IF(OR($G565="",$L565=""),"",ROUND(IF($F565="Long",(L565-G565),(G565-L565)) * POWER(10, VLOOKUP($D565,'Currency Pairs'!$A:$C,3,FALSE)),0))</f>
        <v/>
      </c>
      <c r="O565" s="99" t="str">
        <f>IF($P565="","",(($P565+$Q565+$R565)/LOOKUP(2,1/($V$3:$V564&lt;&gt;""),$V$3:$V564)))</f>
        <v/>
      </c>
      <c r="P565" s="54"/>
      <c r="Q565" s="54"/>
      <c r="R565" s="54"/>
      <c r="S565" s="42" t="str">
        <f t="shared" si="19"/>
        <v/>
      </c>
      <c r="T565" s="66"/>
      <c r="U565" s="66"/>
      <c r="V565" s="41" t="str">
        <f>IF($P565="","",$P565+$Q565+LOOKUP(2,1/($V$3:$V564&lt;&gt;""),$V$3:$V564))</f>
        <v/>
      </c>
      <c r="W565" s="42"/>
      <c r="X565" s="42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</row>
    <row r="566" spans="1:258" x14ac:dyDescent="0.25">
      <c r="A566" s="26">
        <f>LOOKUP(2,1/($A$3:$A565&lt;&gt;""),$A$3:$A565)+1</f>
        <v>559</v>
      </c>
      <c r="B566" s="27"/>
      <c r="C566" s="44"/>
      <c r="D566" s="28" t="str">
        <f ca="1">IFERROR(IF($E566="","",VLOOKUP($E566,'Currency Pairs'!$B$3:$D$1000,3,FALSE)),"")</f>
        <v/>
      </c>
      <c r="E566" s="43" t="str">
        <f ca="1">IFERROR(IF($D566="","",VLOOKUP($D566,'Currency Pairs'!$A$3:$B$1000,2,FALSE)),"")</f>
        <v/>
      </c>
      <c r="F566" s="44"/>
      <c r="G566" s="43"/>
      <c r="H566" s="43"/>
      <c r="I566" s="43"/>
      <c r="J566" s="45" t="str">
        <f t="shared" si="18"/>
        <v/>
      </c>
      <c r="K566" s="78"/>
      <c r="L566" s="43"/>
      <c r="M566" s="46"/>
      <c r="N566" s="47" t="str">
        <f>IF(OR($G566="",$L566=""),"",ROUND(IF($F566="Long",(L566-G566),(G566-L566)) * POWER(10, VLOOKUP($D566,'Currency Pairs'!$A:$C,3,FALSE)),0))</f>
        <v/>
      </c>
      <c r="O566" s="94" t="str">
        <f>IF($P566="","",(($P566+$Q566+$R566)/LOOKUP(2,1/($V$3:$V565&lt;&gt;""),$V$3:$V565)))</f>
        <v/>
      </c>
      <c r="P566" s="48"/>
      <c r="Q566" s="48"/>
      <c r="R566" s="48"/>
      <c r="S566" s="33" t="str">
        <f t="shared" si="19"/>
        <v/>
      </c>
      <c r="T566" s="65"/>
      <c r="U566" s="65"/>
      <c r="V566" s="32" t="str">
        <f>IF($P566="","",$P566+$Q566+LOOKUP(2,1/($V$3:$V565&lt;&gt;""),$V$3:$V565))</f>
        <v/>
      </c>
      <c r="W566" s="33"/>
      <c r="X566" s="33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  <c r="IQ566" s="34"/>
      <c r="IR566" s="34"/>
      <c r="IS566" s="34"/>
      <c r="IT566" s="34"/>
      <c r="IU566" s="34"/>
      <c r="IV566" s="34"/>
      <c r="IW566" s="34"/>
      <c r="IX566" s="34"/>
    </row>
    <row r="567" spans="1:258" x14ac:dyDescent="0.25">
      <c r="A567" s="35">
        <f>LOOKUP(2,1/($A$3:$A566&lt;&gt;""),$A$3:$A566)+1</f>
        <v>560</v>
      </c>
      <c r="B567" s="36"/>
      <c r="C567" s="50"/>
      <c r="D567" s="37" t="str">
        <f ca="1">IFERROR(IF($E567="","",VLOOKUP($E567,'Currency Pairs'!$B$3:$D$1000,3,FALSE)),"")</f>
        <v/>
      </c>
      <c r="E567" s="49" t="str">
        <f ca="1">IFERROR(IF($D567="","",VLOOKUP($D567,'Currency Pairs'!$A$3:$B$1000,2,FALSE)),"")</f>
        <v/>
      </c>
      <c r="F567" s="50"/>
      <c r="G567" s="49"/>
      <c r="H567" s="49"/>
      <c r="I567" s="49"/>
      <c r="J567" s="51" t="str">
        <f t="shared" si="18"/>
        <v/>
      </c>
      <c r="K567" s="79"/>
      <c r="L567" s="49"/>
      <c r="M567" s="52"/>
      <c r="N567" s="53" t="str">
        <f>IF(OR($G567="",$L567=""),"",ROUND(IF($F567="Long",(L567-G567),(G567-L567)) * POWER(10, VLOOKUP($D567,'Currency Pairs'!$A:$C,3,FALSE)),0))</f>
        <v/>
      </c>
      <c r="O567" s="99" t="str">
        <f>IF($P567="","",(($P567+$Q567+$R567)/LOOKUP(2,1/($V$3:$V566&lt;&gt;""),$V$3:$V566)))</f>
        <v/>
      </c>
      <c r="P567" s="54"/>
      <c r="Q567" s="54"/>
      <c r="R567" s="54"/>
      <c r="S567" s="42" t="str">
        <f t="shared" si="19"/>
        <v/>
      </c>
      <c r="T567" s="66"/>
      <c r="U567" s="66"/>
      <c r="V567" s="41" t="str">
        <f>IF($P567="","",$P567+$Q567+LOOKUP(2,1/($V$3:$V566&lt;&gt;""),$V$3:$V566))</f>
        <v/>
      </c>
      <c r="W567" s="42"/>
      <c r="X567" s="42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</row>
    <row r="568" spans="1:258" x14ac:dyDescent="0.25">
      <c r="A568" s="26">
        <f>LOOKUP(2,1/($A$3:$A567&lt;&gt;""),$A$3:$A567)+1</f>
        <v>561</v>
      </c>
      <c r="B568" s="27"/>
      <c r="C568" s="44"/>
      <c r="D568" s="28" t="str">
        <f ca="1">IFERROR(IF($E568="","",VLOOKUP($E568,'Currency Pairs'!$B$3:$D$1000,3,FALSE)),"")</f>
        <v/>
      </c>
      <c r="E568" s="43" t="str">
        <f ca="1">IFERROR(IF($D568="","",VLOOKUP($D568,'Currency Pairs'!$A$3:$B$1000,2,FALSE)),"")</f>
        <v/>
      </c>
      <c r="F568" s="44"/>
      <c r="G568" s="43"/>
      <c r="H568" s="43"/>
      <c r="I568" s="43"/>
      <c r="J568" s="45" t="str">
        <f t="shared" si="18"/>
        <v/>
      </c>
      <c r="K568" s="78"/>
      <c r="L568" s="43"/>
      <c r="M568" s="46"/>
      <c r="N568" s="47" t="str">
        <f>IF(OR($G568="",$L568=""),"",ROUND(IF($F568="Long",(L568-G568),(G568-L568)) * POWER(10, VLOOKUP($D568,'Currency Pairs'!$A:$C,3,FALSE)),0))</f>
        <v/>
      </c>
      <c r="O568" s="94" t="str">
        <f>IF($P568="","",(($P568+$Q568+$R568)/LOOKUP(2,1/($V$3:$V567&lt;&gt;""),$V$3:$V567)))</f>
        <v/>
      </c>
      <c r="P568" s="48"/>
      <c r="Q568" s="48"/>
      <c r="R568" s="48"/>
      <c r="S568" s="33" t="str">
        <f t="shared" si="19"/>
        <v/>
      </c>
      <c r="T568" s="65"/>
      <c r="U568" s="65"/>
      <c r="V568" s="32" t="str">
        <f>IF($P568="","",$P568+$Q568+LOOKUP(2,1/($V$3:$V567&lt;&gt;""),$V$3:$V567))</f>
        <v/>
      </c>
      <c r="W568" s="33"/>
      <c r="X568" s="33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  <c r="IQ568" s="34"/>
      <c r="IR568" s="34"/>
      <c r="IS568" s="34"/>
      <c r="IT568" s="34"/>
      <c r="IU568" s="34"/>
      <c r="IV568" s="34"/>
      <c r="IW568" s="34"/>
      <c r="IX568" s="34"/>
    </row>
    <row r="569" spans="1:258" x14ac:dyDescent="0.25">
      <c r="A569" s="35">
        <f>LOOKUP(2,1/($A$3:$A568&lt;&gt;""),$A$3:$A568)+1</f>
        <v>562</v>
      </c>
      <c r="B569" s="36"/>
      <c r="C569" s="50"/>
      <c r="D569" s="37" t="str">
        <f ca="1">IFERROR(IF($E569="","",VLOOKUP($E569,'Currency Pairs'!$B$3:$D$1000,3,FALSE)),"")</f>
        <v/>
      </c>
      <c r="E569" s="49" t="str">
        <f ca="1">IFERROR(IF($D569="","",VLOOKUP($D569,'Currency Pairs'!$A$3:$B$1000,2,FALSE)),"")</f>
        <v/>
      </c>
      <c r="F569" s="50"/>
      <c r="G569" s="49"/>
      <c r="H569" s="49"/>
      <c r="I569" s="49"/>
      <c r="J569" s="51" t="str">
        <f t="shared" si="18"/>
        <v/>
      </c>
      <c r="K569" s="79"/>
      <c r="L569" s="49"/>
      <c r="M569" s="52"/>
      <c r="N569" s="53" t="str">
        <f>IF(OR($G569="",$L569=""),"",ROUND(IF($F569="Long",(L569-G569),(G569-L569)) * POWER(10, VLOOKUP($D569,'Currency Pairs'!$A:$C,3,FALSE)),0))</f>
        <v/>
      </c>
      <c r="O569" s="99" t="str">
        <f>IF($P569="","",(($P569+$Q569+$R569)/LOOKUP(2,1/($V$3:$V568&lt;&gt;""),$V$3:$V568)))</f>
        <v/>
      </c>
      <c r="P569" s="54"/>
      <c r="Q569" s="54"/>
      <c r="R569" s="54"/>
      <c r="S569" s="42" t="str">
        <f t="shared" si="19"/>
        <v/>
      </c>
      <c r="T569" s="66"/>
      <c r="U569" s="66"/>
      <c r="V569" s="41" t="str">
        <f>IF($P569="","",$P569+$Q569+LOOKUP(2,1/($V$3:$V568&lt;&gt;""),$V$3:$V568))</f>
        <v/>
      </c>
      <c r="W569" s="42"/>
      <c r="X569" s="42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</row>
    <row r="570" spans="1:258" x14ac:dyDescent="0.25">
      <c r="A570" s="26">
        <f>LOOKUP(2,1/($A$3:$A569&lt;&gt;""),$A$3:$A569)+1</f>
        <v>563</v>
      </c>
      <c r="B570" s="27"/>
      <c r="C570" s="44"/>
      <c r="D570" s="28" t="str">
        <f ca="1">IFERROR(IF($E570="","",VLOOKUP($E570,'Currency Pairs'!$B$3:$D$1000,3,FALSE)),"")</f>
        <v/>
      </c>
      <c r="E570" s="43" t="str">
        <f ca="1">IFERROR(IF($D570="","",VLOOKUP($D570,'Currency Pairs'!$A$3:$B$1000,2,FALSE)),"")</f>
        <v/>
      </c>
      <c r="F570" s="44"/>
      <c r="G570" s="43"/>
      <c r="H570" s="43"/>
      <c r="I570" s="43"/>
      <c r="J570" s="45" t="str">
        <f t="shared" si="18"/>
        <v/>
      </c>
      <c r="K570" s="78"/>
      <c r="L570" s="43"/>
      <c r="M570" s="46"/>
      <c r="N570" s="47" t="str">
        <f>IF(OR($G570="",$L570=""),"",ROUND(IF($F570="Long",(L570-G570),(G570-L570)) * POWER(10, VLOOKUP($D570,'Currency Pairs'!$A:$C,3,FALSE)),0))</f>
        <v/>
      </c>
      <c r="O570" s="94" t="str">
        <f>IF($P570="","",(($P570+$Q570+$R570)/LOOKUP(2,1/($V$3:$V569&lt;&gt;""),$V$3:$V569)))</f>
        <v/>
      </c>
      <c r="P570" s="48"/>
      <c r="Q570" s="48"/>
      <c r="R570" s="48"/>
      <c r="S570" s="33" t="str">
        <f t="shared" si="19"/>
        <v/>
      </c>
      <c r="T570" s="65"/>
      <c r="U570" s="65"/>
      <c r="V570" s="32" t="str">
        <f>IF($P570="","",$P570+$Q570+LOOKUP(2,1/($V$3:$V569&lt;&gt;""),$V$3:$V569))</f>
        <v/>
      </c>
      <c r="W570" s="33"/>
      <c r="X570" s="33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  <c r="IQ570" s="34"/>
      <c r="IR570" s="34"/>
      <c r="IS570" s="34"/>
      <c r="IT570" s="34"/>
      <c r="IU570" s="34"/>
      <c r="IV570" s="34"/>
      <c r="IW570" s="34"/>
      <c r="IX570" s="34"/>
    </row>
    <row r="571" spans="1:258" x14ac:dyDescent="0.25">
      <c r="A571" s="35">
        <f>LOOKUP(2,1/($A$3:$A570&lt;&gt;""),$A$3:$A570)+1</f>
        <v>564</v>
      </c>
      <c r="B571" s="36"/>
      <c r="C571" s="50"/>
      <c r="D571" s="37" t="str">
        <f ca="1">IFERROR(IF($E571="","",VLOOKUP($E571,'Currency Pairs'!$B$3:$D$1000,3,FALSE)),"")</f>
        <v/>
      </c>
      <c r="E571" s="49" t="str">
        <f ca="1">IFERROR(IF($D571="","",VLOOKUP($D571,'Currency Pairs'!$A$3:$B$1000,2,FALSE)),"")</f>
        <v/>
      </c>
      <c r="F571" s="50"/>
      <c r="G571" s="49"/>
      <c r="H571" s="49"/>
      <c r="I571" s="49"/>
      <c r="J571" s="51" t="str">
        <f t="shared" si="18"/>
        <v/>
      </c>
      <c r="K571" s="79"/>
      <c r="L571" s="49"/>
      <c r="M571" s="52"/>
      <c r="N571" s="53" t="str">
        <f>IF(OR($G571="",$L571=""),"",ROUND(IF($F571="Long",(L571-G571),(G571-L571)) * POWER(10, VLOOKUP($D571,'Currency Pairs'!$A:$C,3,FALSE)),0))</f>
        <v/>
      </c>
      <c r="O571" s="99" t="str">
        <f>IF($P571="","",(($P571+$Q571+$R571)/LOOKUP(2,1/($V$3:$V570&lt;&gt;""),$V$3:$V570)))</f>
        <v/>
      </c>
      <c r="P571" s="54"/>
      <c r="Q571" s="54"/>
      <c r="R571" s="54"/>
      <c r="S571" s="42" t="str">
        <f t="shared" si="19"/>
        <v/>
      </c>
      <c r="T571" s="66"/>
      <c r="U571" s="66"/>
      <c r="V571" s="41" t="str">
        <f>IF($P571="","",$P571+$Q571+LOOKUP(2,1/($V$3:$V570&lt;&gt;""),$V$3:$V570))</f>
        <v/>
      </c>
      <c r="W571" s="42"/>
      <c r="X571" s="42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</row>
    <row r="572" spans="1:258" x14ac:dyDescent="0.25">
      <c r="A572" s="26">
        <f>LOOKUP(2,1/($A$3:$A571&lt;&gt;""),$A$3:$A571)+1</f>
        <v>565</v>
      </c>
      <c r="B572" s="27"/>
      <c r="C572" s="44"/>
      <c r="D572" s="28" t="str">
        <f ca="1">IFERROR(IF($E572="","",VLOOKUP($E572,'Currency Pairs'!$B$3:$D$1000,3,FALSE)),"")</f>
        <v/>
      </c>
      <c r="E572" s="43" t="str">
        <f ca="1">IFERROR(IF($D572="","",VLOOKUP($D572,'Currency Pairs'!$A$3:$B$1000,2,FALSE)),"")</f>
        <v/>
      </c>
      <c r="F572" s="44"/>
      <c r="G572" s="43"/>
      <c r="H572" s="43"/>
      <c r="I572" s="43"/>
      <c r="J572" s="45" t="str">
        <f t="shared" si="18"/>
        <v/>
      </c>
      <c r="K572" s="78"/>
      <c r="L572" s="43"/>
      <c r="M572" s="46"/>
      <c r="N572" s="47" t="str">
        <f>IF(OR($G572="",$L572=""),"",ROUND(IF($F572="Long",(L572-G572),(G572-L572)) * POWER(10, VLOOKUP($D572,'Currency Pairs'!$A:$C,3,FALSE)),0))</f>
        <v/>
      </c>
      <c r="O572" s="94" t="str">
        <f>IF($P572="","",(($P572+$Q572+$R572)/LOOKUP(2,1/($V$3:$V571&lt;&gt;""),$V$3:$V571)))</f>
        <v/>
      </c>
      <c r="P572" s="48"/>
      <c r="Q572" s="48"/>
      <c r="R572" s="48"/>
      <c r="S572" s="33" t="str">
        <f t="shared" si="19"/>
        <v/>
      </c>
      <c r="T572" s="65"/>
      <c r="U572" s="65"/>
      <c r="V572" s="32" t="str">
        <f>IF($P572="","",$P572+$Q572+LOOKUP(2,1/($V$3:$V571&lt;&gt;""),$V$3:$V571))</f>
        <v/>
      </c>
      <c r="W572" s="33"/>
      <c r="X572" s="33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  <c r="IQ572" s="34"/>
      <c r="IR572" s="34"/>
      <c r="IS572" s="34"/>
      <c r="IT572" s="34"/>
      <c r="IU572" s="34"/>
      <c r="IV572" s="34"/>
      <c r="IW572" s="34"/>
      <c r="IX572" s="34"/>
    </row>
    <row r="573" spans="1:258" x14ac:dyDescent="0.25">
      <c r="A573" s="35">
        <f>LOOKUP(2,1/($A$3:$A572&lt;&gt;""),$A$3:$A572)+1</f>
        <v>566</v>
      </c>
      <c r="B573" s="36"/>
      <c r="C573" s="50"/>
      <c r="D573" s="37" t="str">
        <f ca="1">IFERROR(IF($E573="","",VLOOKUP($E573,'Currency Pairs'!$B$3:$D$1000,3,FALSE)),"")</f>
        <v/>
      </c>
      <c r="E573" s="49" t="str">
        <f ca="1">IFERROR(IF($D573="","",VLOOKUP($D573,'Currency Pairs'!$A$3:$B$1000,2,FALSE)),"")</f>
        <v/>
      </c>
      <c r="F573" s="50"/>
      <c r="G573" s="49"/>
      <c r="H573" s="49"/>
      <c r="I573" s="49"/>
      <c r="J573" s="51" t="str">
        <f t="shared" si="18"/>
        <v/>
      </c>
      <c r="K573" s="79"/>
      <c r="L573" s="49"/>
      <c r="M573" s="52"/>
      <c r="N573" s="53" t="str">
        <f>IF(OR($G573="",$L573=""),"",ROUND(IF($F573="Long",(L573-G573),(G573-L573)) * POWER(10, VLOOKUP($D573,'Currency Pairs'!$A:$C,3,FALSE)),0))</f>
        <v/>
      </c>
      <c r="O573" s="99" t="str">
        <f>IF($P573="","",(($P573+$Q573+$R573)/LOOKUP(2,1/($V$3:$V572&lt;&gt;""),$V$3:$V572)))</f>
        <v/>
      </c>
      <c r="P573" s="54"/>
      <c r="Q573" s="54"/>
      <c r="R573" s="54"/>
      <c r="S573" s="42" t="str">
        <f t="shared" si="19"/>
        <v/>
      </c>
      <c r="T573" s="66"/>
      <c r="U573" s="66"/>
      <c r="V573" s="41" t="str">
        <f>IF($P573="","",$P573+$Q573+LOOKUP(2,1/($V$3:$V572&lt;&gt;""),$V$3:$V572))</f>
        <v/>
      </c>
      <c r="W573" s="42"/>
      <c r="X573" s="42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</row>
    <row r="574" spans="1:258" x14ac:dyDescent="0.25">
      <c r="A574" s="26">
        <f>LOOKUP(2,1/($A$3:$A573&lt;&gt;""),$A$3:$A573)+1</f>
        <v>567</v>
      </c>
      <c r="B574" s="27"/>
      <c r="C574" s="44"/>
      <c r="D574" s="28" t="str">
        <f ca="1">IFERROR(IF($E574="","",VLOOKUP($E574,'Currency Pairs'!$B$3:$D$1000,3,FALSE)),"")</f>
        <v/>
      </c>
      <c r="E574" s="43" t="str">
        <f ca="1">IFERROR(IF($D574="","",VLOOKUP($D574,'Currency Pairs'!$A$3:$B$1000,2,FALSE)),"")</f>
        <v/>
      </c>
      <c r="F574" s="44"/>
      <c r="G574" s="43"/>
      <c r="H574" s="43"/>
      <c r="I574" s="43"/>
      <c r="J574" s="45" t="str">
        <f t="shared" si="18"/>
        <v/>
      </c>
      <c r="K574" s="78"/>
      <c r="L574" s="43"/>
      <c r="M574" s="46"/>
      <c r="N574" s="47" t="str">
        <f>IF(OR($G574="",$L574=""),"",ROUND(IF($F574="Long",(L574-G574),(G574-L574)) * POWER(10, VLOOKUP($D574,'Currency Pairs'!$A:$C,3,FALSE)),0))</f>
        <v/>
      </c>
      <c r="O574" s="94" t="str">
        <f>IF($P574="","",(($P574+$Q574+$R574)/LOOKUP(2,1/($V$3:$V573&lt;&gt;""),$V$3:$V573)))</f>
        <v/>
      </c>
      <c r="P574" s="48"/>
      <c r="Q574" s="48"/>
      <c r="R574" s="48"/>
      <c r="S574" s="33" t="str">
        <f t="shared" si="19"/>
        <v/>
      </c>
      <c r="T574" s="65"/>
      <c r="U574" s="65"/>
      <c r="V574" s="32" t="str">
        <f>IF($P574="","",$P574+$Q574+LOOKUP(2,1/($V$3:$V573&lt;&gt;""),$V$3:$V573))</f>
        <v/>
      </c>
      <c r="W574" s="33"/>
      <c r="X574" s="33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  <c r="IQ574" s="34"/>
      <c r="IR574" s="34"/>
      <c r="IS574" s="34"/>
      <c r="IT574" s="34"/>
      <c r="IU574" s="34"/>
      <c r="IV574" s="34"/>
      <c r="IW574" s="34"/>
      <c r="IX574" s="34"/>
    </row>
    <row r="575" spans="1:258" x14ac:dyDescent="0.25">
      <c r="A575" s="35">
        <f>LOOKUP(2,1/($A$3:$A574&lt;&gt;""),$A$3:$A574)+1</f>
        <v>568</v>
      </c>
      <c r="B575" s="36"/>
      <c r="C575" s="50"/>
      <c r="D575" s="37" t="str">
        <f ca="1">IFERROR(IF($E575="","",VLOOKUP($E575,'Currency Pairs'!$B$3:$D$1000,3,FALSE)),"")</f>
        <v/>
      </c>
      <c r="E575" s="49" t="str">
        <f ca="1">IFERROR(IF($D575="","",VLOOKUP($D575,'Currency Pairs'!$A$3:$B$1000,2,FALSE)),"")</f>
        <v/>
      </c>
      <c r="F575" s="50"/>
      <c r="G575" s="49"/>
      <c r="H575" s="49"/>
      <c r="I575" s="49"/>
      <c r="J575" s="51" t="str">
        <f t="shared" si="18"/>
        <v/>
      </c>
      <c r="K575" s="79"/>
      <c r="L575" s="49"/>
      <c r="M575" s="52"/>
      <c r="N575" s="53" t="str">
        <f>IF(OR($G575="",$L575=""),"",ROUND(IF($F575="Long",(L575-G575),(G575-L575)) * POWER(10, VLOOKUP($D575,'Currency Pairs'!$A:$C,3,FALSE)),0))</f>
        <v/>
      </c>
      <c r="O575" s="99" t="str">
        <f>IF($P575="","",(($P575+$Q575+$R575)/LOOKUP(2,1/($V$3:$V574&lt;&gt;""),$V$3:$V574)))</f>
        <v/>
      </c>
      <c r="P575" s="54"/>
      <c r="Q575" s="54"/>
      <c r="R575" s="54"/>
      <c r="S575" s="42" t="str">
        <f t="shared" si="19"/>
        <v/>
      </c>
      <c r="T575" s="66"/>
      <c r="U575" s="66"/>
      <c r="V575" s="41" t="str">
        <f>IF($P575="","",$P575+$Q575+LOOKUP(2,1/($V$3:$V574&lt;&gt;""),$V$3:$V574))</f>
        <v/>
      </c>
      <c r="W575" s="42"/>
      <c r="X575" s="42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</row>
    <row r="576" spans="1:258" x14ac:dyDescent="0.25">
      <c r="A576" s="26">
        <f>LOOKUP(2,1/($A$3:$A575&lt;&gt;""),$A$3:$A575)+1</f>
        <v>569</v>
      </c>
      <c r="B576" s="27"/>
      <c r="C576" s="44"/>
      <c r="D576" s="28" t="str">
        <f ca="1">IFERROR(IF($E576="","",VLOOKUP($E576,'Currency Pairs'!$B$3:$D$1000,3,FALSE)),"")</f>
        <v/>
      </c>
      <c r="E576" s="43" t="str">
        <f ca="1">IFERROR(IF($D576="","",VLOOKUP($D576,'Currency Pairs'!$A$3:$B$1000,2,FALSE)),"")</f>
        <v/>
      </c>
      <c r="F576" s="44"/>
      <c r="G576" s="43"/>
      <c r="H576" s="43"/>
      <c r="I576" s="43"/>
      <c r="J576" s="45" t="str">
        <f t="shared" si="18"/>
        <v/>
      </c>
      <c r="K576" s="78"/>
      <c r="L576" s="43"/>
      <c r="M576" s="46"/>
      <c r="N576" s="47" t="str">
        <f>IF(OR($G576="",$L576=""),"",ROUND(IF($F576="Long",(L576-G576),(G576-L576)) * POWER(10, VLOOKUP($D576,'Currency Pairs'!$A:$C,3,FALSE)),0))</f>
        <v/>
      </c>
      <c r="O576" s="94" t="str">
        <f>IF($P576="","",(($P576+$Q576+$R576)/LOOKUP(2,1/($V$3:$V575&lt;&gt;""),$V$3:$V575)))</f>
        <v/>
      </c>
      <c r="P576" s="48"/>
      <c r="Q576" s="48"/>
      <c r="R576" s="48"/>
      <c r="S576" s="33" t="str">
        <f t="shared" si="19"/>
        <v/>
      </c>
      <c r="T576" s="65"/>
      <c r="U576" s="65"/>
      <c r="V576" s="32" t="str">
        <f>IF($P576="","",$P576+$Q576+LOOKUP(2,1/($V$3:$V575&lt;&gt;""),$V$3:$V575))</f>
        <v/>
      </c>
      <c r="W576" s="33"/>
      <c r="X576" s="33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  <c r="IQ576" s="34"/>
      <c r="IR576" s="34"/>
      <c r="IS576" s="34"/>
      <c r="IT576" s="34"/>
      <c r="IU576" s="34"/>
      <c r="IV576" s="34"/>
      <c r="IW576" s="34"/>
      <c r="IX576" s="34"/>
    </row>
    <row r="577" spans="1:258" x14ac:dyDescent="0.25">
      <c r="A577" s="35">
        <f>LOOKUP(2,1/($A$3:$A576&lt;&gt;""),$A$3:$A576)+1</f>
        <v>570</v>
      </c>
      <c r="B577" s="36"/>
      <c r="C577" s="50"/>
      <c r="D577" s="37" t="str">
        <f ca="1">IFERROR(IF($E577="","",VLOOKUP($E577,'Currency Pairs'!$B$3:$D$1000,3,FALSE)),"")</f>
        <v/>
      </c>
      <c r="E577" s="49" t="str">
        <f ca="1">IFERROR(IF($D577="","",VLOOKUP($D577,'Currency Pairs'!$A$3:$B$1000,2,FALSE)),"")</f>
        <v/>
      </c>
      <c r="F577" s="50"/>
      <c r="G577" s="49"/>
      <c r="H577" s="49"/>
      <c r="I577" s="49"/>
      <c r="J577" s="51" t="str">
        <f t="shared" si="18"/>
        <v/>
      </c>
      <c r="K577" s="79"/>
      <c r="L577" s="49"/>
      <c r="M577" s="52"/>
      <c r="N577" s="53" t="str">
        <f>IF(OR($G577="",$L577=""),"",ROUND(IF($F577="Long",(L577-G577),(G577-L577)) * POWER(10, VLOOKUP($D577,'Currency Pairs'!$A:$C,3,FALSE)),0))</f>
        <v/>
      </c>
      <c r="O577" s="99" t="str">
        <f>IF($P577="","",(($P577+$Q577+$R577)/LOOKUP(2,1/($V$3:$V576&lt;&gt;""),$V$3:$V576)))</f>
        <v/>
      </c>
      <c r="P577" s="54"/>
      <c r="Q577" s="54"/>
      <c r="R577" s="54"/>
      <c r="S577" s="42" t="str">
        <f t="shared" si="19"/>
        <v/>
      </c>
      <c r="T577" s="66"/>
      <c r="U577" s="66"/>
      <c r="V577" s="41" t="str">
        <f>IF($P577="","",$P577+$Q577+LOOKUP(2,1/($V$3:$V576&lt;&gt;""),$V$3:$V576))</f>
        <v/>
      </c>
      <c r="W577" s="42"/>
      <c r="X577" s="42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</row>
    <row r="578" spans="1:258" x14ac:dyDescent="0.25">
      <c r="A578" s="26">
        <f>LOOKUP(2,1/($A$3:$A577&lt;&gt;""),$A$3:$A577)+1</f>
        <v>571</v>
      </c>
      <c r="B578" s="27"/>
      <c r="C578" s="44"/>
      <c r="D578" s="28" t="str">
        <f ca="1">IFERROR(IF($E578="","",VLOOKUP($E578,'Currency Pairs'!$B$3:$D$1000,3,FALSE)),"")</f>
        <v/>
      </c>
      <c r="E578" s="43" t="str">
        <f ca="1">IFERROR(IF($D578="","",VLOOKUP($D578,'Currency Pairs'!$A$3:$B$1000,2,FALSE)),"")</f>
        <v/>
      </c>
      <c r="F578" s="44"/>
      <c r="G578" s="43"/>
      <c r="H578" s="43"/>
      <c r="I578" s="43"/>
      <c r="J578" s="45" t="str">
        <f t="shared" si="18"/>
        <v/>
      </c>
      <c r="K578" s="78"/>
      <c r="L578" s="43"/>
      <c r="M578" s="46"/>
      <c r="N578" s="47" t="str">
        <f>IF(OR($G578="",$L578=""),"",ROUND(IF($F578="Long",(L578-G578),(G578-L578)) * POWER(10, VLOOKUP($D578,'Currency Pairs'!$A:$C,3,FALSE)),0))</f>
        <v/>
      </c>
      <c r="O578" s="94" t="str">
        <f>IF($P578="","",(($P578+$Q578+$R578)/LOOKUP(2,1/($V$3:$V577&lt;&gt;""),$V$3:$V577)))</f>
        <v/>
      </c>
      <c r="P578" s="48"/>
      <c r="Q578" s="48"/>
      <c r="R578" s="48"/>
      <c r="S578" s="33" t="str">
        <f t="shared" si="19"/>
        <v/>
      </c>
      <c r="T578" s="65"/>
      <c r="U578" s="65"/>
      <c r="V578" s="32" t="str">
        <f>IF($P578="","",$P578+$Q578+LOOKUP(2,1/($V$3:$V577&lt;&gt;""),$V$3:$V577))</f>
        <v/>
      </c>
      <c r="W578" s="33"/>
      <c r="X578" s="33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  <c r="IQ578" s="34"/>
      <c r="IR578" s="34"/>
      <c r="IS578" s="34"/>
      <c r="IT578" s="34"/>
      <c r="IU578" s="34"/>
      <c r="IV578" s="34"/>
      <c r="IW578" s="34"/>
      <c r="IX578" s="34"/>
    </row>
    <row r="579" spans="1:258" x14ac:dyDescent="0.25">
      <c r="A579" s="35">
        <f>LOOKUP(2,1/($A$3:$A578&lt;&gt;""),$A$3:$A578)+1</f>
        <v>572</v>
      </c>
      <c r="B579" s="36"/>
      <c r="C579" s="50"/>
      <c r="D579" s="37" t="str">
        <f ca="1">IFERROR(IF($E579="","",VLOOKUP($E579,'Currency Pairs'!$B$3:$D$1000,3,FALSE)),"")</f>
        <v/>
      </c>
      <c r="E579" s="49" t="str">
        <f ca="1">IFERROR(IF($D579="","",VLOOKUP($D579,'Currency Pairs'!$A$3:$B$1000,2,FALSE)),"")</f>
        <v/>
      </c>
      <c r="F579" s="50"/>
      <c r="G579" s="49"/>
      <c r="H579" s="49"/>
      <c r="I579" s="49"/>
      <c r="J579" s="51" t="str">
        <f t="shared" si="18"/>
        <v/>
      </c>
      <c r="K579" s="79"/>
      <c r="L579" s="49"/>
      <c r="M579" s="52"/>
      <c r="N579" s="53" t="str">
        <f>IF(OR($G579="",$L579=""),"",ROUND(IF($F579="Long",(L579-G579),(G579-L579)) * POWER(10, VLOOKUP($D579,'Currency Pairs'!$A:$C,3,FALSE)),0))</f>
        <v/>
      </c>
      <c r="O579" s="99" t="str">
        <f>IF($P579="","",(($P579+$Q579+$R579)/LOOKUP(2,1/($V$3:$V578&lt;&gt;""),$V$3:$V578)))</f>
        <v/>
      </c>
      <c r="P579" s="54"/>
      <c r="Q579" s="54"/>
      <c r="R579" s="54"/>
      <c r="S579" s="42" t="str">
        <f t="shared" si="19"/>
        <v/>
      </c>
      <c r="T579" s="66"/>
      <c r="U579" s="66"/>
      <c r="V579" s="41" t="str">
        <f>IF($P579="","",$P579+$Q579+LOOKUP(2,1/($V$3:$V578&lt;&gt;""),$V$3:$V578))</f>
        <v/>
      </c>
      <c r="W579" s="42"/>
      <c r="X579" s="42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</row>
    <row r="580" spans="1:258" x14ac:dyDescent="0.25">
      <c r="A580" s="26">
        <f>LOOKUP(2,1/($A$3:$A579&lt;&gt;""),$A$3:$A579)+1</f>
        <v>573</v>
      </c>
      <c r="B580" s="27"/>
      <c r="C580" s="44"/>
      <c r="D580" s="28" t="str">
        <f ca="1">IFERROR(IF($E580="","",VLOOKUP($E580,'Currency Pairs'!$B$3:$D$1000,3,FALSE)),"")</f>
        <v/>
      </c>
      <c r="E580" s="43" t="str">
        <f ca="1">IFERROR(IF($D580="","",VLOOKUP($D580,'Currency Pairs'!$A$3:$B$1000,2,FALSE)),"")</f>
        <v/>
      </c>
      <c r="F580" s="44"/>
      <c r="G580" s="43"/>
      <c r="H580" s="43"/>
      <c r="I580" s="43"/>
      <c r="J580" s="45" t="str">
        <f t="shared" si="18"/>
        <v/>
      </c>
      <c r="K580" s="78"/>
      <c r="L580" s="43"/>
      <c r="M580" s="46"/>
      <c r="N580" s="47" t="str">
        <f>IF(OR($G580="",$L580=""),"",ROUND(IF($F580="Long",(L580-G580),(G580-L580)) * POWER(10, VLOOKUP($D580,'Currency Pairs'!$A:$C,3,FALSE)),0))</f>
        <v/>
      </c>
      <c r="O580" s="94" t="str">
        <f>IF($P580="","",(($P580+$Q580+$R580)/LOOKUP(2,1/($V$3:$V579&lt;&gt;""),$V$3:$V579)))</f>
        <v/>
      </c>
      <c r="P580" s="48"/>
      <c r="Q580" s="48"/>
      <c r="R580" s="48"/>
      <c r="S580" s="33" t="str">
        <f t="shared" si="19"/>
        <v/>
      </c>
      <c r="T580" s="65"/>
      <c r="U580" s="65"/>
      <c r="V580" s="32" t="str">
        <f>IF($P580="","",$P580+$Q580+LOOKUP(2,1/($V$3:$V579&lt;&gt;""),$V$3:$V579))</f>
        <v/>
      </c>
      <c r="W580" s="33"/>
      <c r="X580" s="33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  <c r="IQ580" s="34"/>
      <c r="IR580" s="34"/>
      <c r="IS580" s="34"/>
      <c r="IT580" s="34"/>
      <c r="IU580" s="34"/>
      <c r="IV580" s="34"/>
      <c r="IW580" s="34"/>
      <c r="IX580" s="34"/>
    </row>
    <row r="581" spans="1:258" x14ac:dyDescent="0.25">
      <c r="A581" s="35">
        <f>LOOKUP(2,1/($A$3:$A580&lt;&gt;""),$A$3:$A580)+1</f>
        <v>574</v>
      </c>
      <c r="B581" s="36"/>
      <c r="C581" s="50"/>
      <c r="D581" s="37" t="str">
        <f ca="1">IFERROR(IF($E581="","",VLOOKUP($E581,'Currency Pairs'!$B$3:$D$1000,3,FALSE)),"")</f>
        <v/>
      </c>
      <c r="E581" s="49" t="str">
        <f ca="1">IFERROR(IF($D581="","",VLOOKUP($D581,'Currency Pairs'!$A$3:$B$1000,2,FALSE)),"")</f>
        <v/>
      </c>
      <c r="F581" s="50"/>
      <c r="G581" s="49"/>
      <c r="H581" s="49"/>
      <c r="I581" s="49"/>
      <c r="J581" s="51" t="str">
        <f t="shared" si="18"/>
        <v/>
      </c>
      <c r="K581" s="79"/>
      <c r="L581" s="49"/>
      <c r="M581" s="52"/>
      <c r="N581" s="53" t="str">
        <f>IF(OR($G581="",$L581=""),"",ROUND(IF($F581="Long",(L581-G581),(G581-L581)) * POWER(10, VLOOKUP($D581,'Currency Pairs'!$A:$C,3,FALSE)),0))</f>
        <v/>
      </c>
      <c r="O581" s="99" t="str">
        <f>IF($P581="","",(($P581+$Q581+$R581)/LOOKUP(2,1/($V$3:$V580&lt;&gt;""),$V$3:$V580)))</f>
        <v/>
      </c>
      <c r="P581" s="54"/>
      <c r="Q581" s="54"/>
      <c r="R581" s="54"/>
      <c r="S581" s="42" t="str">
        <f t="shared" si="19"/>
        <v/>
      </c>
      <c r="T581" s="66"/>
      <c r="U581" s="66"/>
      <c r="V581" s="41" t="str">
        <f>IF($P581="","",$P581+$Q581+LOOKUP(2,1/($V$3:$V580&lt;&gt;""),$V$3:$V580))</f>
        <v/>
      </c>
      <c r="W581" s="42"/>
      <c r="X581" s="42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</row>
    <row r="582" spans="1:258" x14ac:dyDescent="0.25">
      <c r="A582" s="26">
        <f>LOOKUP(2,1/($A$3:$A581&lt;&gt;""),$A$3:$A581)+1</f>
        <v>575</v>
      </c>
      <c r="B582" s="27"/>
      <c r="C582" s="44"/>
      <c r="D582" s="28" t="str">
        <f ca="1">IFERROR(IF($E582="","",VLOOKUP($E582,'Currency Pairs'!$B$3:$D$1000,3,FALSE)),"")</f>
        <v/>
      </c>
      <c r="E582" s="43" t="str">
        <f ca="1">IFERROR(IF($D582="","",VLOOKUP($D582,'Currency Pairs'!$A$3:$B$1000,2,FALSE)),"")</f>
        <v/>
      </c>
      <c r="F582" s="44"/>
      <c r="G582" s="43"/>
      <c r="H582" s="43"/>
      <c r="I582" s="43"/>
      <c r="J582" s="45" t="str">
        <f t="shared" si="18"/>
        <v/>
      </c>
      <c r="K582" s="78"/>
      <c r="L582" s="43"/>
      <c r="M582" s="46"/>
      <c r="N582" s="47" t="str">
        <f>IF(OR($G582="",$L582=""),"",ROUND(IF($F582="Long",(L582-G582),(G582-L582)) * POWER(10, VLOOKUP($D582,'Currency Pairs'!$A:$C,3,FALSE)),0))</f>
        <v/>
      </c>
      <c r="O582" s="94" t="str">
        <f>IF($P582="","",(($P582+$Q582+$R582)/LOOKUP(2,1/($V$3:$V581&lt;&gt;""),$V$3:$V581)))</f>
        <v/>
      </c>
      <c r="P582" s="48"/>
      <c r="Q582" s="48"/>
      <c r="R582" s="48"/>
      <c r="S582" s="33" t="str">
        <f t="shared" si="19"/>
        <v/>
      </c>
      <c r="T582" s="65"/>
      <c r="U582" s="65"/>
      <c r="V582" s="32" t="str">
        <f>IF($P582="","",$P582+$Q582+LOOKUP(2,1/($V$3:$V581&lt;&gt;""),$V$3:$V581))</f>
        <v/>
      </c>
      <c r="W582" s="33"/>
      <c r="X582" s="33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  <c r="IQ582" s="34"/>
      <c r="IR582" s="34"/>
      <c r="IS582" s="34"/>
      <c r="IT582" s="34"/>
      <c r="IU582" s="34"/>
      <c r="IV582" s="34"/>
      <c r="IW582" s="34"/>
      <c r="IX582" s="34"/>
    </row>
    <row r="583" spans="1:258" x14ac:dyDescent="0.25">
      <c r="A583" s="35">
        <f>LOOKUP(2,1/($A$3:$A582&lt;&gt;""),$A$3:$A582)+1</f>
        <v>576</v>
      </c>
      <c r="B583" s="36"/>
      <c r="C583" s="50"/>
      <c r="D583" s="37" t="str">
        <f ca="1">IFERROR(IF($E583="","",VLOOKUP($E583,'Currency Pairs'!$B$3:$D$1000,3,FALSE)),"")</f>
        <v/>
      </c>
      <c r="E583" s="49" t="str">
        <f ca="1">IFERROR(IF($D583="","",VLOOKUP($D583,'Currency Pairs'!$A$3:$B$1000,2,FALSE)),"")</f>
        <v/>
      </c>
      <c r="F583" s="50"/>
      <c r="G583" s="49"/>
      <c r="H583" s="49"/>
      <c r="I583" s="49"/>
      <c r="J583" s="51" t="str">
        <f t="shared" si="18"/>
        <v/>
      </c>
      <c r="K583" s="79"/>
      <c r="L583" s="49"/>
      <c r="M583" s="52"/>
      <c r="N583" s="53" t="str">
        <f>IF(OR($G583="",$L583=""),"",ROUND(IF($F583="Long",(L583-G583),(G583-L583)) * POWER(10, VLOOKUP($D583,'Currency Pairs'!$A:$C,3,FALSE)),0))</f>
        <v/>
      </c>
      <c r="O583" s="99" t="str">
        <f>IF($P583="","",(($P583+$Q583+$R583)/LOOKUP(2,1/($V$3:$V582&lt;&gt;""),$V$3:$V582)))</f>
        <v/>
      </c>
      <c r="P583" s="54"/>
      <c r="Q583" s="54"/>
      <c r="R583" s="54"/>
      <c r="S583" s="42" t="str">
        <f t="shared" si="19"/>
        <v/>
      </c>
      <c r="T583" s="66"/>
      <c r="U583" s="66"/>
      <c r="V583" s="41" t="str">
        <f>IF($P583="","",$P583+$Q583+LOOKUP(2,1/($V$3:$V582&lt;&gt;""),$V$3:$V582))</f>
        <v/>
      </c>
      <c r="W583" s="42"/>
      <c r="X583" s="42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</row>
    <row r="584" spans="1:258" x14ac:dyDescent="0.25">
      <c r="A584" s="26">
        <f>LOOKUP(2,1/($A$3:$A583&lt;&gt;""),$A$3:$A583)+1</f>
        <v>577</v>
      </c>
      <c r="B584" s="27"/>
      <c r="C584" s="44"/>
      <c r="D584" s="28" t="str">
        <f ca="1">IFERROR(IF($E584="","",VLOOKUP($E584,'Currency Pairs'!$B$3:$D$1000,3,FALSE)),"")</f>
        <v/>
      </c>
      <c r="E584" s="43" t="str">
        <f ca="1">IFERROR(IF($D584="","",VLOOKUP($D584,'Currency Pairs'!$A$3:$B$1000,2,FALSE)),"")</f>
        <v/>
      </c>
      <c r="F584" s="44"/>
      <c r="G584" s="43"/>
      <c r="H584" s="43"/>
      <c r="I584" s="43"/>
      <c r="J584" s="45" t="str">
        <f t="shared" si="18"/>
        <v/>
      </c>
      <c r="K584" s="78"/>
      <c r="L584" s="43"/>
      <c r="M584" s="46"/>
      <c r="N584" s="47" t="str">
        <f>IF(OR($G584="",$L584=""),"",ROUND(IF($F584="Long",(L584-G584),(G584-L584)) * POWER(10, VLOOKUP($D584,'Currency Pairs'!$A:$C,3,FALSE)),0))</f>
        <v/>
      </c>
      <c r="O584" s="94" t="str">
        <f>IF($P584="","",(($P584+$Q584+$R584)/LOOKUP(2,1/($V$3:$V583&lt;&gt;""),$V$3:$V583)))</f>
        <v/>
      </c>
      <c r="P584" s="48"/>
      <c r="Q584" s="48"/>
      <c r="R584" s="48"/>
      <c r="S584" s="33" t="str">
        <f t="shared" si="19"/>
        <v/>
      </c>
      <c r="T584" s="65"/>
      <c r="U584" s="65"/>
      <c r="V584" s="32" t="str">
        <f>IF($P584="","",$P584+$Q584+LOOKUP(2,1/($V$3:$V583&lt;&gt;""),$V$3:$V583))</f>
        <v/>
      </c>
      <c r="W584" s="33"/>
      <c r="X584" s="33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  <c r="IP584" s="34"/>
      <c r="IQ584" s="34"/>
      <c r="IR584" s="34"/>
      <c r="IS584" s="34"/>
      <c r="IT584" s="34"/>
      <c r="IU584" s="34"/>
      <c r="IV584" s="34"/>
      <c r="IW584" s="34"/>
      <c r="IX584" s="34"/>
    </row>
    <row r="585" spans="1:258" x14ac:dyDescent="0.25">
      <c r="A585" s="35">
        <f>LOOKUP(2,1/($A$3:$A584&lt;&gt;""),$A$3:$A584)+1</f>
        <v>578</v>
      </c>
      <c r="B585" s="36"/>
      <c r="C585" s="50"/>
      <c r="D585" s="37" t="str">
        <f ca="1">IFERROR(IF($E585="","",VLOOKUP($E585,'Currency Pairs'!$B$3:$D$1000,3,FALSE)),"")</f>
        <v/>
      </c>
      <c r="E585" s="49" t="str">
        <f ca="1">IFERROR(IF($D585="","",VLOOKUP($D585,'Currency Pairs'!$A$3:$B$1000,2,FALSE)),"")</f>
        <v/>
      </c>
      <c r="F585" s="50"/>
      <c r="G585" s="49"/>
      <c r="H585" s="49"/>
      <c r="I585" s="49"/>
      <c r="J585" s="51" t="str">
        <f t="shared" si="18"/>
        <v/>
      </c>
      <c r="K585" s="79"/>
      <c r="L585" s="49"/>
      <c r="M585" s="52"/>
      <c r="N585" s="53" t="str">
        <f>IF(OR($G585="",$L585=""),"",ROUND(IF($F585="Long",(L585-G585),(G585-L585)) * POWER(10, VLOOKUP($D585,'Currency Pairs'!$A:$C,3,FALSE)),0))</f>
        <v/>
      </c>
      <c r="O585" s="99" t="str">
        <f>IF($P585="","",(($P585+$Q585+$R585)/LOOKUP(2,1/($V$3:$V584&lt;&gt;""),$V$3:$V584)))</f>
        <v/>
      </c>
      <c r="P585" s="54"/>
      <c r="Q585" s="54"/>
      <c r="R585" s="54"/>
      <c r="S585" s="42" t="str">
        <f t="shared" si="19"/>
        <v/>
      </c>
      <c r="T585" s="66"/>
      <c r="U585" s="66"/>
      <c r="V585" s="41" t="str">
        <f>IF($P585="","",$P585+$Q585+LOOKUP(2,1/($V$3:$V584&lt;&gt;""),$V$3:$V584))</f>
        <v/>
      </c>
      <c r="W585" s="42"/>
      <c r="X585" s="42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</row>
    <row r="586" spans="1:258" x14ac:dyDescent="0.25">
      <c r="A586" s="26">
        <f>LOOKUP(2,1/($A$3:$A585&lt;&gt;""),$A$3:$A585)+1</f>
        <v>579</v>
      </c>
      <c r="B586" s="27"/>
      <c r="C586" s="44"/>
      <c r="D586" s="28" t="str">
        <f ca="1">IFERROR(IF($E586="","",VLOOKUP($E586,'Currency Pairs'!$B$3:$D$1000,3,FALSE)),"")</f>
        <v/>
      </c>
      <c r="E586" s="43" t="str">
        <f ca="1">IFERROR(IF($D586="","",VLOOKUP($D586,'Currency Pairs'!$A$3:$B$1000,2,FALSE)),"")</f>
        <v/>
      </c>
      <c r="F586" s="44"/>
      <c r="G586" s="43"/>
      <c r="H586" s="43"/>
      <c r="I586" s="43"/>
      <c r="J586" s="45" t="str">
        <f t="shared" si="18"/>
        <v/>
      </c>
      <c r="K586" s="78"/>
      <c r="L586" s="43"/>
      <c r="M586" s="46"/>
      <c r="N586" s="47" t="str">
        <f>IF(OR($G586="",$L586=""),"",ROUND(IF($F586="Long",(L586-G586),(G586-L586)) * POWER(10, VLOOKUP($D586,'Currency Pairs'!$A:$C,3,FALSE)),0))</f>
        <v/>
      </c>
      <c r="O586" s="94" t="str">
        <f>IF($P586="","",(($P586+$Q586+$R586)/LOOKUP(2,1/($V$3:$V585&lt;&gt;""),$V$3:$V585)))</f>
        <v/>
      </c>
      <c r="P586" s="48"/>
      <c r="Q586" s="48"/>
      <c r="R586" s="48"/>
      <c r="S586" s="33" t="str">
        <f t="shared" si="19"/>
        <v/>
      </c>
      <c r="T586" s="65"/>
      <c r="U586" s="65"/>
      <c r="V586" s="32" t="str">
        <f>IF($P586="","",$P586+$Q586+LOOKUP(2,1/($V$3:$V585&lt;&gt;""),$V$3:$V585))</f>
        <v/>
      </c>
      <c r="W586" s="33"/>
      <c r="X586" s="33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  <c r="IP586" s="34"/>
      <c r="IQ586" s="34"/>
      <c r="IR586" s="34"/>
      <c r="IS586" s="34"/>
      <c r="IT586" s="34"/>
      <c r="IU586" s="34"/>
      <c r="IV586" s="34"/>
      <c r="IW586" s="34"/>
      <c r="IX586" s="34"/>
    </row>
    <row r="587" spans="1:258" x14ac:dyDescent="0.25">
      <c r="A587" s="35">
        <f>LOOKUP(2,1/($A$3:$A586&lt;&gt;""),$A$3:$A586)+1</f>
        <v>580</v>
      </c>
      <c r="B587" s="36"/>
      <c r="C587" s="50"/>
      <c r="D587" s="37" t="str">
        <f ca="1">IFERROR(IF($E587="","",VLOOKUP($E587,'Currency Pairs'!$B$3:$D$1000,3,FALSE)),"")</f>
        <v/>
      </c>
      <c r="E587" s="49" t="str">
        <f ca="1">IFERROR(IF($D587="","",VLOOKUP($D587,'Currency Pairs'!$A$3:$B$1000,2,FALSE)),"")</f>
        <v/>
      </c>
      <c r="F587" s="50"/>
      <c r="G587" s="49"/>
      <c r="H587" s="49"/>
      <c r="I587" s="49"/>
      <c r="J587" s="51" t="str">
        <f t="shared" ref="J587:J650" si="20">IF(OR($G587="",$H587="",$I587=""),"",ROUND(ABS(($G587-$I587)/($G587-$H587)),2))</f>
        <v/>
      </c>
      <c r="K587" s="79"/>
      <c r="L587" s="49"/>
      <c r="M587" s="52"/>
      <c r="N587" s="53" t="str">
        <f>IF(OR($G587="",$L587=""),"",ROUND(IF($F587="Long",(L587-G587),(G587-L587)) * POWER(10, VLOOKUP($D587,'Currency Pairs'!$A:$C,3,FALSE)),0))</f>
        <v/>
      </c>
      <c r="O587" s="99" t="str">
        <f>IF($P587="","",(($P587+$Q587+$R587)/LOOKUP(2,1/($V$3:$V586&lt;&gt;""),$V$3:$V586)))</f>
        <v/>
      </c>
      <c r="P587" s="54"/>
      <c r="Q587" s="54"/>
      <c r="R587" s="54"/>
      <c r="S587" s="42" t="str">
        <f t="shared" si="19"/>
        <v/>
      </c>
      <c r="T587" s="66"/>
      <c r="U587" s="66"/>
      <c r="V587" s="41" t="str">
        <f>IF($P587="","",$P587+$Q587+LOOKUP(2,1/($V$3:$V586&lt;&gt;""),$V$3:$V586))</f>
        <v/>
      </c>
      <c r="W587" s="42"/>
      <c r="X587" s="42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</row>
    <row r="588" spans="1:258" x14ac:dyDescent="0.25">
      <c r="A588" s="26">
        <f>LOOKUP(2,1/($A$3:$A587&lt;&gt;""),$A$3:$A587)+1</f>
        <v>581</v>
      </c>
      <c r="B588" s="27"/>
      <c r="C588" s="44"/>
      <c r="D588" s="28" t="str">
        <f ca="1">IFERROR(IF($E588="","",VLOOKUP($E588,'Currency Pairs'!$B$3:$D$1000,3,FALSE)),"")</f>
        <v/>
      </c>
      <c r="E588" s="43" t="str">
        <f ca="1">IFERROR(IF($D588="","",VLOOKUP($D588,'Currency Pairs'!$A$3:$B$1000,2,FALSE)),"")</f>
        <v/>
      </c>
      <c r="F588" s="44"/>
      <c r="G588" s="43"/>
      <c r="H588" s="43"/>
      <c r="I588" s="43"/>
      <c r="J588" s="45" t="str">
        <f t="shared" si="20"/>
        <v/>
      </c>
      <c r="K588" s="78"/>
      <c r="L588" s="43"/>
      <c r="M588" s="46"/>
      <c r="N588" s="47" t="str">
        <f>IF(OR($G588="",$L588=""),"",ROUND(IF($F588="Long",(L588-G588),(G588-L588)) * POWER(10, VLOOKUP($D588,'Currency Pairs'!$A:$C,3,FALSE)),0))</f>
        <v/>
      </c>
      <c r="O588" s="94" t="str">
        <f>IF($P588="","",(($P588+$Q588+$R588)/LOOKUP(2,1/($V$3:$V587&lt;&gt;""),$V$3:$V587)))</f>
        <v/>
      </c>
      <c r="P588" s="48"/>
      <c r="Q588" s="48"/>
      <c r="R588" s="48"/>
      <c r="S588" s="33" t="str">
        <f t="shared" si="19"/>
        <v/>
      </c>
      <c r="T588" s="65"/>
      <c r="U588" s="65"/>
      <c r="V588" s="32" t="str">
        <f>IF($P588="","",$P588+$Q588+LOOKUP(2,1/($V$3:$V587&lt;&gt;""),$V$3:$V587))</f>
        <v/>
      </c>
      <c r="W588" s="33"/>
      <c r="X588" s="33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  <c r="IP588" s="34"/>
      <c r="IQ588" s="34"/>
      <c r="IR588" s="34"/>
      <c r="IS588" s="34"/>
      <c r="IT588" s="34"/>
      <c r="IU588" s="34"/>
      <c r="IV588" s="34"/>
      <c r="IW588" s="34"/>
      <c r="IX588" s="34"/>
    </row>
    <row r="589" spans="1:258" x14ac:dyDescent="0.25">
      <c r="A589" s="35">
        <f>LOOKUP(2,1/($A$3:$A588&lt;&gt;""),$A$3:$A588)+1</f>
        <v>582</v>
      </c>
      <c r="B589" s="36"/>
      <c r="C589" s="50"/>
      <c r="D589" s="37" t="str">
        <f ca="1">IFERROR(IF($E589="","",VLOOKUP($E589,'Currency Pairs'!$B$3:$D$1000,3,FALSE)),"")</f>
        <v/>
      </c>
      <c r="E589" s="49" t="str">
        <f ca="1">IFERROR(IF($D589="","",VLOOKUP($D589,'Currency Pairs'!$A$3:$B$1000,2,FALSE)),"")</f>
        <v/>
      </c>
      <c r="F589" s="50"/>
      <c r="G589" s="49"/>
      <c r="H589" s="49"/>
      <c r="I589" s="49"/>
      <c r="J589" s="51" t="str">
        <f t="shared" si="20"/>
        <v/>
      </c>
      <c r="K589" s="79"/>
      <c r="L589" s="49"/>
      <c r="M589" s="52"/>
      <c r="N589" s="53" t="str">
        <f>IF(OR($G589="",$L589=""),"",ROUND(IF($F589="Long",(L589-G589),(G589-L589)) * POWER(10, VLOOKUP($D589,'Currency Pairs'!$A:$C,3,FALSE)),0))</f>
        <v/>
      </c>
      <c r="O589" s="99" t="str">
        <f>IF($P589="","",(($P589+$Q589+$R589)/LOOKUP(2,1/($V$3:$V588&lt;&gt;""),$V$3:$V588)))</f>
        <v/>
      </c>
      <c r="P589" s="54"/>
      <c r="Q589" s="54"/>
      <c r="R589" s="54"/>
      <c r="S589" s="42" t="str">
        <f t="shared" si="19"/>
        <v/>
      </c>
      <c r="T589" s="66"/>
      <c r="U589" s="66"/>
      <c r="V589" s="41" t="str">
        <f>IF($P589="","",$P589+$Q589+LOOKUP(2,1/($V$3:$V588&lt;&gt;""),$V$3:$V588))</f>
        <v/>
      </c>
      <c r="W589" s="42"/>
      <c r="X589" s="42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</row>
    <row r="590" spans="1:258" x14ac:dyDescent="0.25">
      <c r="A590" s="26">
        <f>LOOKUP(2,1/($A$3:$A589&lt;&gt;""),$A$3:$A589)+1</f>
        <v>583</v>
      </c>
      <c r="B590" s="27"/>
      <c r="C590" s="44"/>
      <c r="D590" s="28" t="str">
        <f ca="1">IFERROR(IF($E590="","",VLOOKUP($E590,'Currency Pairs'!$B$3:$D$1000,3,FALSE)),"")</f>
        <v/>
      </c>
      <c r="E590" s="43" t="str">
        <f ca="1">IFERROR(IF($D590="","",VLOOKUP($D590,'Currency Pairs'!$A$3:$B$1000,2,FALSE)),"")</f>
        <v/>
      </c>
      <c r="F590" s="44"/>
      <c r="G590" s="43"/>
      <c r="H590" s="43"/>
      <c r="I590" s="43"/>
      <c r="J590" s="45" t="str">
        <f t="shared" si="20"/>
        <v/>
      </c>
      <c r="K590" s="78"/>
      <c r="L590" s="43"/>
      <c r="M590" s="46"/>
      <c r="N590" s="47" t="str">
        <f>IF(OR($G590="",$L590=""),"",ROUND(IF($F590="Long",(L590-G590),(G590-L590)) * POWER(10, VLOOKUP($D590,'Currency Pairs'!$A:$C,3,FALSE)),0))</f>
        <v/>
      </c>
      <c r="O590" s="94" t="str">
        <f>IF($P590="","",(($P590+$Q590+$R590)/LOOKUP(2,1/($V$3:$V589&lt;&gt;""),$V$3:$V589)))</f>
        <v/>
      </c>
      <c r="P590" s="48"/>
      <c r="Q590" s="48"/>
      <c r="R590" s="48"/>
      <c r="S590" s="33" t="str">
        <f t="shared" si="19"/>
        <v/>
      </c>
      <c r="T590" s="65"/>
      <c r="U590" s="65"/>
      <c r="V590" s="32" t="str">
        <f>IF($P590="","",$P590+$Q590+LOOKUP(2,1/($V$3:$V589&lt;&gt;""),$V$3:$V589))</f>
        <v/>
      </c>
      <c r="W590" s="33"/>
      <c r="X590" s="33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  <c r="IP590" s="34"/>
      <c r="IQ590" s="34"/>
      <c r="IR590" s="34"/>
      <c r="IS590" s="34"/>
      <c r="IT590" s="34"/>
      <c r="IU590" s="34"/>
      <c r="IV590" s="34"/>
      <c r="IW590" s="34"/>
      <c r="IX590" s="34"/>
    </row>
    <row r="591" spans="1:258" x14ac:dyDescent="0.25">
      <c r="A591" s="35">
        <f>LOOKUP(2,1/($A$3:$A590&lt;&gt;""),$A$3:$A590)+1</f>
        <v>584</v>
      </c>
      <c r="B591" s="36"/>
      <c r="C591" s="50"/>
      <c r="D591" s="37" t="str">
        <f ca="1">IFERROR(IF($E591="","",VLOOKUP($E591,'Currency Pairs'!$B$3:$D$1000,3,FALSE)),"")</f>
        <v/>
      </c>
      <c r="E591" s="49" t="str">
        <f ca="1">IFERROR(IF($D591="","",VLOOKUP($D591,'Currency Pairs'!$A$3:$B$1000,2,FALSE)),"")</f>
        <v/>
      </c>
      <c r="F591" s="50"/>
      <c r="G591" s="49"/>
      <c r="H591" s="49"/>
      <c r="I591" s="49"/>
      <c r="J591" s="51" t="str">
        <f t="shared" si="20"/>
        <v/>
      </c>
      <c r="K591" s="79"/>
      <c r="L591" s="49"/>
      <c r="M591" s="52"/>
      <c r="N591" s="53" t="str">
        <f>IF(OR($G591="",$L591=""),"",ROUND(IF($F591="Long",(L591-G591),(G591-L591)) * POWER(10, VLOOKUP($D591,'Currency Pairs'!$A:$C,3,FALSE)),0))</f>
        <v/>
      </c>
      <c r="O591" s="99" t="str">
        <f>IF($P591="","",(($P591+$Q591+$R591)/LOOKUP(2,1/($V$3:$V590&lt;&gt;""),$V$3:$V590)))</f>
        <v/>
      </c>
      <c r="P591" s="54"/>
      <c r="Q591" s="54"/>
      <c r="R591" s="54"/>
      <c r="S591" s="42" t="str">
        <f t="shared" si="19"/>
        <v/>
      </c>
      <c r="T591" s="66"/>
      <c r="U591" s="66"/>
      <c r="V591" s="41" t="str">
        <f>IF($P591="","",$P591+$Q591+LOOKUP(2,1/($V$3:$V590&lt;&gt;""),$V$3:$V590))</f>
        <v/>
      </c>
      <c r="W591" s="42"/>
      <c r="X591" s="42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</row>
    <row r="592" spans="1:258" x14ac:dyDescent="0.25">
      <c r="A592" s="26">
        <f>LOOKUP(2,1/($A$3:$A591&lt;&gt;""),$A$3:$A591)+1</f>
        <v>585</v>
      </c>
      <c r="B592" s="27"/>
      <c r="C592" s="44"/>
      <c r="D592" s="28" t="str">
        <f ca="1">IFERROR(IF($E592="","",VLOOKUP($E592,'Currency Pairs'!$B$3:$D$1000,3,FALSE)),"")</f>
        <v/>
      </c>
      <c r="E592" s="43" t="str">
        <f ca="1">IFERROR(IF($D592="","",VLOOKUP($D592,'Currency Pairs'!$A$3:$B$1000,2,FALSE)),"")</f>
        <v/>
      </c>
      <c r="F592" s="44"/>
      <c r="G592" s="43"/>
      <c r="H592" s="43"/>
      <c r="I592" s="43"/>
      <c r="J592" s="45" t="str">
        <f t="shared" si="20"/>
        <v/>
      </c>
      <c r="K592" s="78"/>
      <c r="L592" s="43"/>
      <c r="M592" s="46"/>
      <c r="N592" s="47" t="str">
        <f>IF(OR($G592="",$L592=""),"",ROUND(IF($F592="Long",(L592-G592),(G592-L592)) * POWER(10, VLOOKUP($D592,'Currency Pairs'!$A:$C,3,FALSE)),0))</f>
        <v/>
      </c>
      <c r="O592" s="94" t="str">
        <f>IF($P592="","",(($P592+$Q592+$R592)/LOOKUP(2,1/($V$3:$V591&lt;&gt;""),$V$3:$V591)))</f>
        <v/>
      </c>
      <c r="P592" s="48"/>
      <c r="Q592" s="48"/>
      <c r="R592" s="48"/>
      <c r="S592" s="33" t="str">
        <f t="shared" si="19"/>
        <v/>
      </c>
      <c r="T592" s="65"/>
      <c r="U592" s="65"/>
      <c r="V592" s="32" t="str">
        <f>IF($P592="","",$P592+$Q592+LOOKUP(2,1/($V$3:$V591&lt;&gt;""),$V$3:$V591))</f>
        <v/>
      </c>
      <c r="W592" s="33"/>
      <c r="X592" s="33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  <c r="IP592" s="34"/>
      <c r="IQ592" s="34"/>
      <c r="IR592" s="34"/>
      <c r="IS592" s="34"/>
      <c r="IT592" s="34"/>
      <c r="IU592" s="34"/>
      <c r="IV592" s="34"/>
      <c r="IW592" s="34"/>
      <c r="IX592" s="34"/>
    </row>
    <row r="593" spans="1:258" x14ac:dyDescent="0.25">
      <c r="A593" s="35">
        <f>LOOKUP(2,1/($A$3:$A592&lt;&gt;""),$A$3:$A592)+1</f>
        <v>586</v>
      </c>
      <c r="B593" s="36"/>
      <c r="C593" s="50"/>
      <c r="D593" s="37" t="str">
        <f ca="1">IFERROR(IF($E593="","",VLOOKUP($E593,'Currency Pairs'!$B$3:$D$1000,3,FALSE)),"")</f>
        <v/>
      </c>
      <c r="E593" s="49" t="str">
        <f ca="1">IFERROR(IF($D593="","",VLOOKUP($D593,'Currency Pairs'!$A$3:$B$1000,2,FALSE)),"")</f>
        <v/>
      </c>
      <c r="F593" s="50"/>
      <c r="G593" s="49"/>
      <c r="H593" s="49"/>
      <c r="I593" s="49"/>
      <c r="J593" s="51" t="str">
        <f t="shared" si="20"/>
        <v/>
      </c>
      <c r="K593" s="79"/>
      <c r="L593" s="49"/>
      <c r="M593" s="52"/>
      <c r="N593" s="53" t="str">
        <f>IF(OR($G593="",$L593=""),"",ROUND(IF($F593="Long",(L593-G593),(G593-L593)) * POWER(10, VLOOKUP($D593,'Currency Pairs'!$A:$C,3,FALSE)),0))</f>
        <v/>
      </c>
      <c r="O593" s="99" t="str">
        <f>IF($P593="","",(($P593+$Q593+$R593)/LOOKUP(2,1/($V$3:$V592&lt;&gt;""),$V$3:$V592)))</f>
        <v/>
      </c>
      <c r="P593" s="54"/>
      <c r="Q593" s="54"/>
      <c r="R593" s="54"/>
      <c r="S593" s="42" t="str">
        <f t="shared" si="19"/>
        <v/>
      </c>
      <c r="T593" s="66"/>
      <c r="U593" s="66"/>
      <c r="V593" s="41" t="str">
        <f>IF($P593="","",$P593+$Q593+LOOKUP(2,1/($V$3:$V592&lt;&gt;""),$V$3:$V592))</f>
        <v/>
      </c>
      <c r="W593" s="42"/>
      <c r="X593" s="42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</row>
    <row r="594" spans="1:258" x14ac:dyDescent="0.25">
      <c r="A594" s="26">
        <f>LOOKUP(2,1/($A$3:$A593&lt;&gt;""),$A$3:$A593)+1</f>
        <v>587</v>
      </c>
      <c r="B594" s="27"/>
      <c r="C594" s="44"/>
      <c r="D594" s="28" t="str">
        <f ca="1">IFERROR(IF($E594="","",VLOOKUP($E594,'Currency Pairs'!$B$3:$D$1000,3,FALSE)),"")</f>
        <v/>
      </c>
      <c r="E594" s="43" t="str">
        <f ca="1">IFERROR(IF($D594="","",VLOOKUP($D594,'Currency Pairs'!$A$3:$B$1000,2,FALSE)),"")</f>
        <v/>
      </c>
      <c r="F594" s="44"/>
      <c r="G594" s="43"/>
      <c r="H594" s="43"/>
      <c r="I594" s="43"/>
      <c r="J594" s="45" t="str">
        <f t="shared" si="20"/>
        <v/>
      </c>
      <c r="K594" s="78"/>
      <c r="L594" s="43"/>
      <c r="M594" s="46"/>
      <c r="N594" s="47" t="str">
        <f>IF(OR($G594="",$L594=""),"",ROUND(IF($F594="Long",(L594-G594),(G594-L594)) * POWER(10, VLOOKUP($D594,'Currency Pairs'!$A:$C,3,FALSE)),0))</f>
        <v/>
      </c>
      <c r="O594" s="94" t="str">
        <f>IF($P594="","",(($P594+$Q594+$R594)/LOOKUP(2,1/($V$3:$V593&lt;&gt;""),$V$3:$V593)))</f>
        <v/>
      </c>
      <c r="P594" s="48"/>
      <c r="Q594" s="48"/>
      <c r="R594" s="48"/>
      <c r="S594" s="33" t="str">
        <f t="shared" ref="S594:S657" si="21">IF(AND(B594&lt;&gt;"",M594&lt;&gt;""),IF(DATEDIF(B594,M594,"d")&gt;0,DATEDIF(B594,M594,"d"),"")&amp;
IF(DATEDIF(B594,M594,"d")=1," day",IF(DATEDIF(B594,M594,"d")=0, "Intraday"," days")),"")</f>
        <v/>
      </c>
      <c r="T594" s="65"/>
      <c r="U594" s="65"/>
      <c r="V594" s="32" t="str">
        <f>IF($P594="","",$P594+$Q594+LOOKUP(2,1/($V$3:$V593&lt;&gt;""),$V$3:$V593))</f>
        <v/>
      </c>
      <c r="W594" s="33"/>
      <c r="X594" s="33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  <c r="IP594" s="34"/>
      <c r="IQ594" s="34"/>
      <c r="IR594" s="34"/>
      <c r="IS594" s="34"/>
      <c r="IT594" s="34"/>
      <c r="IU594" s="34"/>
      <c r="IV594" s="34"/>
      <c r="IW594" s="34"/>
      <c r="IX594" s="34"/>
    </row>
    <row r="595" spans="1:258" x14ac:dyDescent="0.25">
      <c r="A595" s="35">
        <f>LOOKUP(2,1/($A$3:$A594&lt;&gt;""),$A$3:$A594)+1</f>
        <v>588</v>
      </c>
      <c r="B595" s="36"/>
      <c r="C595" s="50"/>
      <c r="D595" s="37" t="str">
        <f ca="1">IFERROR(IF($E595="","",VLOOKUP($E595,'Currency Pairs'!$B$3:$D$1000,3,FALSE)),"")</f>
        <v/>
      </c>
      <c r="E595" s="49" t="str">
        <f ca="1">IFERROR(IF($D595="","",VLOOKUP($D595,'Currency Pairs'!$A$3:$B$1000,2,FALSE)),"")</f>
        <v/>
      </c>
      <c r="F595" s="50"/>
      <c r="G595" s="49"/>
      <c r="H595" s="49"/>
      <c r="I595" s="49"/>
      <c r="J595" s="51" t="str">
        <f t="shared" si="20"/>
        <v/>
      </c>
      <c r="K595" s="79"/>
      <c r="L595" s="49"/>
      <c r="M595" s="52"/>
      <c r="N595" s="53" t="str">
        <f>IF(OR($G595="",$L595=""),"",ROUND(IF($F595="Long",(L595-G595),(G595-L595)) * POWER(10, VLOOKUP($D595,'Currency Pairs'!$A:$C,3,FALSE)),0))</f>
        <v/>
      </c>
      <c r="O595" s="99" t="str">
        <f>IF($P595="","",(($P595+$Q595+$R595)/LOOKUP(2,1/($V$3:$V594&lt;&gt;""),$V$3:$V594)))</f>
        <v/>
      </c>
      <c r="P595" s="54"/>
      <c r="Q595" s="54"/>
      <c r="R595" s="54"/>
      <c r="S595" s="42" t="str">
        <f t="shared" si="21"/>
        <v/>
      </c>
      <c r="T595" s="66"/>
      <c r="U595" s="66"/>
      <c r="V595" s="41" t="str">
        <f>IF($P595="","",$P595+$Q595+LOOKUP(2,1/($V$3:$V594&lt;&gt;""),$V$3:$V594))</f>
        <v/>
      </c>
      <c r="W595" s="42"/>
      <c r="X595" s="42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</row>
    <row r="596" spans="1:258" x14ac:dyDescent="0.25">
      <c r="A596" s="26">
        <f>LOOKUP(2,1/($A$3:$A595&lt;&gt;""),$A$3:$A595)+1</f>
        <v>589</v>
      </c>
      <c r="B596" s="27"/>
      <c r="C596" s="44"/>
      <c r="D596" s="28" t="str">
        <f ca="1">IFERROR(IF($E596="","",VLOOKUP($E596,'Currency Pairs'!$B$3:$D$1000,3,FALSE)),"")</f>
        <v/>
      </c>
      <c r="E596" s="43" t="str">
        <f ca="1">IFERROR(IF($D596="","",VLOOKUP($D596,'Currency Pairs'!$A$3:$B$1000,2,FALSE)),"")</f>
        <v/>
      </c>
      <c r="F596" s="44"/>
      <c r="G596" s="43"/>
      <c r="H596" s="43"/>
      <c r="I596" s="43"/>
      <c r="J596" s="45" t="str">
        <f t="shared" si="20"/>
        <v/>
      </c>
      <c r="K596" s="78"/>
      <c r="L596" s="43"/>
      <c r="M596" s="46"/>
      <c r="N596" s="47" t="str">
        <f>IF(OR($G596="",$L596=""),"",ROUND(IF($F596="Long",(L596-G596),(G596-L596)) * POWER(10, VLOOKUP($D596,'Currency Pairs'!$A:$C,3,FALSE)),0))</f>
        <v/>
      </c>
      <c r="O596" s="94" t="str">
        <f>IF($P596="","",(($P596+$Q596+$R596)/LOOKUP(2,1/($V$3:$V595&lt;&gt;""),$V$3:$V595)))</f>
        <v/>
      </c>
      <c r="P596" s="48"/>
      <c r="Q596" s="48"/>
      <c r="R596" s="48"/>
      <c r="S596" s="33" t="str">
        <f t="shared" si="21"/>
        <v/>
      </c>
      <c r="T596" s="65"/>
      <c r="U596" s="65"/>
      <c r="V596" s="32" t="str">
        <f>IF($P596="","",$P596+$Q596+LOOKUP(2,1/($V$3:$V595&lt;&gt;""),$V$3:$V595))</f>
        <v/>
      </c>
      <c r="W596" s="33"/>
      <c r="X596" s="33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  <c r="IP596" s="34"/>
      <c r="IQ596" s="34"/>
      <c r="IR596" s="34"/>
      <c r="IS596" s="34"/>
      <c r="IT596" s="34"/>
      <c r="IU596" s="34"/>
      <c r="IV596" s="34"/>
      <c r="IW596" s="34"/>
      <c r="IX596" s="34"/>
    </row>
    <row r="597" spans="1:258" x14ac:dyDescent="0.25">
      <c r="A597" s="35">
        <f>LOOKUP(2,1/($A$3:$A596&lt;&gt;""),$A$3:$A596)+1</f>
        <v>590</v>
      </c>
      <c r="B597" s="36"/>
      <c r="C597" s="50"/>
      <c r="D597" s="37" t="str">
        <f ca="1">IFERROR(IF($E597="","",VLOOKUP($E597,'Currency Pairs'!$B$3:$D$1000,3,FALSE)),"")</f>
        <v/>
      </c>
      <c r="E597" s="49" t="str">
        <f ca="1">IFERROR(IF($D597="","",VLOOKUP($D597,'Currency Pairs'!$A$3:$B$1000,2,FALSE)),"")</f>
        <v/>
      </c>
      <c r="F597" s="50"/>
      <c r="G597" s="49"/>
      <c r="H597" s="49"/>
      <c r="I597" s="49"/>
      <c r="J597" s="51" t="str">
        <f t="shared" si="20"/>
        <v/>
      </c>
      <c r="K597" s="79"/>
      <c r="L597" s="49"/>
      <c r="M597" s="52"/>
      <c r="N597" s="53" t="str">
        <f>IF(OR($G597="",$L597=""),"",ROUND(IF($F597="Long",(L597-G597),(G597-L597)) * POWER(10, VLOOKUP($D597,'Currency Pairs'!$A:$C,3,FALSE)),0))</f>
        <v/>
      </c>
      <c r="O597" s="99" t="str">
        <f>IF($P597="","",(($P597+$Q597+$R597)/LOOKUP(2,1/($V$3:$V596&lt;&gt;""),$V$3:$V596)))</f>
        <v/>
      </c>
      <c r="P597" s="54"/>
      <c r="Q597" s="54"/>
      <c r="R597" s="54"/>
      <c r="S597" s="42" t="str">
        <f t="shared" si="21"/>
        <v/>
      </c>
      <c r="T597" s="66"/>
      <c r="U597" s="66"/>
      <c r="V597" s="41" t="str">
        <f>IF($P597="","",$P597+$Q597+LOOKUP(2,1/($V$3:$V596&lt;&gt;""),$V$3:$V596))</f>
        <v/>
      </c>
      <c r="W597" s="42"/>
      <c r="X597" s="42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</row>
    <row r="598" spans="1:258" x14ac:dyDescent="0.25">
      <c r="A598" s="26">
        <f>LOOKUP(2,1/($A$3:$A597&lt;&gt;""),$A$3:$A597)+1</f>
        <v>591</v>
      </c>
      <c r="B598" s="27"/>
      <c r="C598" s="44"/>
      <c r="D598" s="28" t="str">
        <f ca="1">IFERROR(IF($E598="","",VLOOKUP($E598,'Currency Pairs'!$B$3:$D$1000,3,FALSE)),"")</f>
        <v/>
      </c>
      <c r="E598" s="43" t="str">
        <f ca="1">IFERROR(IF($D598="","",VLOOKUP($D598,'Currency Pairs'!$A$3:$B$1000,2,FALSE)),"")</f>
        <v/>
      </c>
      <c r="F598" s="44"/>
      <c r="G598" s="43"/>
      <c r="H598" s="43"/>
      <c r="I598" s="43"/>
      <c r="J598" s="45" t="str">
        <f t="shared" si="20"/>
        <v/>
      </c>
      <c r="K598" s="78"/>
      <c r="L598" s="43"/>
      <c r="M598" s="46"/>
      <c r="N598" s="47" t="str">
        <f>IF(OR($G598="",$L598=""),"",ROUND(IF($F598="Long",(L598-G598),(G598-L598)) * POWER(10, VLOOKUP($D598,'Currency Pairs'!$A:$C,3,FALSE)),0))</f>
        <v/>
      </c>
      <c r="O598" s="94" t="str">
        <f>IF($P598="","",(($P598+$Q598+$R598)/LOOKUP(2,1/($V$3:$V597&lt;&gt;""),$V$3:$V597)))</f>
        <v/>
      </c>
      <c r="P598" s="48"/>
      <c r="Q598" s="48"/>
      <c r="R598" s="48"/>
      <c r="S598" s="33" t="str">
        <f t="shared" si="21"/>
        <v/>
      </c>
      <c r="T598" s="65"/>
      <c r="U598" s="65"/>
      <c r="V598" s="32" t="str">
        <f>IF($P598="","",$P598+$Q598+LOOKUP(2,1/($V$3:$V597&lt;&gt;""),$V$3:$V597))</f>
        <v/>
      </c>
      <c r="W598" s="33"/>
      <c r="X598" s="33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  <c r="IQ598" s="34"/>
      <c r="IR598" s="34"/>
      <c r="IS598" s="34"/>
      <c r="IT598" s="34"/>
      <c r="IU598" s="34"/>
      <c r="IV598" s="34"/>
      <c r="IW598" s="34"/>
      <c r="IX598" s="34"/>
    </row>
    <row r="599" spans="1:258" x14ac:dyDescent="0.25">
      <c r="A599" s="35">
        <f>LOOKUP(2,1/($A$3:$A598&lt;&gt;""),$A$3:$A598)+1</f>
        <v>592</v>
      </c>
      <c r="B599" s="36"/>
      <c r="C599" s="50"/>
      <c r="D599" s="37" t="str">
        <f ca="1">IFERROR(IF($E599="","",VLOOKUP($E599,'Currency Pairs'!$B$3:$D$1000,3,FALSE)),"")</f>
        <v/>
      </c>
      <c r="E599" s="49" t="str">
        <f ca="1">IFERROR(IF($D599="","",VLOOKUP($D599,'Currency Pairs'!$A$3:$B$1000,2,FALSE)),"")</f>
        <v/>
      </c>
      <c r="F599" s="50"/>
      <c r="G599" s="49"/>
      <c r="H599" s="49"/>
      <c r="I599" s="49"/>
      <c r="J599" s="51" t="str">
        <f t="shared" si="20"/>
        <v/>
      </c>
      <c r="K599" s="79"/>
      <c r="L599" s="49"/>
      <c r="M599" s="52"/>
      <c r="N599" s="53" t="str">
        <f>IF(OR($G599="",$L599=""),"",ROUND(IF($F599="Long",(L599-G599),(G599-L599)) * POWER(10, VLOOKUP($D599,'Currency Pairs'!$A:$C,3,FALSE)),0))</f>
        <v/>
      </c>
      <c r="O599" s="99" t="str">
        <f>IF($P599="","",(($P599+$Q599+$R599)/LOOKUP(2,1/($V$3:$V598&lt;&gt;""),$V$3:$V598)))</f>
        <v/>
      </c>
      <c r="P599" s="54"/>
      <c r="Q599" s="54"/>
      <c r="R599" s="54"/>
      <c r="S599" s="42" t="str">
        <f t="shared" si="21"/>
        <v/>
      </c>
      <c r="T599" s="66"/>
      <c r="U599" s="66"/>
      <c r="V599" s="41" t="str">
        <f>IF($P599="","",$P599+$Q599+LOOKUP(2,1/($V$3:$V598&lt;&gt;""),$V$3:$V598))</f>
        <v/>
      </c>
      <c r="W599" s="42"/>
      <c r="X599" s="42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</row>
    <row r="600" spans="1:258" x14ac:dyDescent="0.25">
      <c r="A600" s="26">
        <f>LOOKUP(2,1/($A$3:$A599&lt;&gt;""),$A$3:$A599)+1</f>
        <v>593</v>
      </c>
      <c r="B600" s="27"/>
      <c r="C600" s="44"/>
      <c r="D600" s="28" t="str">
        <f ca="1">IFERROR(IF($E600="","",VLOOKUP($E600,'Currency Pairs'!$B$3:$D$1000,3,FALSE)),"")</f>
        <v/>
      </c>
      <c r="E600" s="43" t="str">
        <f ca="1">IFERROR(IF($D600="","",VLOOKUP($D600,'Currency Pairs'!$A$3:$B$1000,2,FALSE)),"")</f>
        <v/>
      </c>
      <c r="F600" s="44"/>
      <c r="G600" s="43"/>
      <c r="H600" s="43"/>
      <c r="I600" s="43"/>
      <c r="J600" s="45" t="str">
        <f t="shared" si="20"/>
        <v/>
      </c>
      <c r="K600" s="78"/>
      <c r="L600" s="43"/>
      <c r="M600" s="46"/>
      <c r="N600" s="47" t="str">
        <f>IF(OR($G600="",$L600=""),"",ROUND(IF($F600="Long",(L600-G600),(G600-L600)) * POWER(10, VLOOKUP($D600,'Currency Pairs'!$A:$C,3,FALSE)),0))</f>
        <v/>
      </c>
      <c r="O600" s="94" t="str">
        <f>IF($P600="","",(($P600+$Q600+$R600)/LOOKUP(2,1/($V$3:$V599&lt;&gt;""),$V$3:$V599)))</f>
        <v/>
      </c>
      <c r="P600" s="48"/>
      <c r="Q600" s="48"/>
      <c r="R600" s="48"/>
      <c r="S600" s="33" t="str">
        <f t="shared" si="21"/>
        <v/>
      </c>
      <c r="T600" s="65"/>
      <c r="U600" s="65"/>
      <c r="V600" s="32" t="str">
        <f>IF($P600="","",$P600+$Q600+LOOKUP(2,1/($V$3:$V599&lt;&gt;""),$V$3:$V599))</f>
        <v/>
      </c>
      <c r="W600" s="33"/>
      <c r="X600" s="33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  <c r="IP600" s="34"/>
      <c r="IQ600" s="34"/>
      <c r="IR600" s="34"/>
      <c r="IS600" s="34"/>
      <c r="IT600" s="34"/>
      <c r="IU600" s="34"/>
      <c r="IV600" s="34"/>
      <c r="IW600" s="34"/>
      <c r="IX600" s="34"/>
    </row>
    <row r="601" spans="1:258" x14ac:dyDescent="0.25">
      <c r="A601" s="35">
        <f>LOOKUP(2,1/($A$3:$A600&lt;&gt;""),$A$3:$A600)+1</f>
        <v>594</v>
      </c>
      <c r="B601" s="36"/>
      <c r="C601" s="50"/>
      <c r="D601" s="37" t="str">
        <f ca="1">IFERROR(IF($E601="","",VLOOKUP($E601,'Currency Pairs'!$B$3:$D$1000,3,FALSE)),"")</f>
        <v/>
      </c>
      <c r="E601" s="49" t="str">
        <f ca="1">IFERROR(IF($D601="","",VLOOKUP($D601,'Currency Pairs'!$A$3:$B$1000,2,FALSE)),"")</f>
        <v/>
      </c>
      <c r="F601" s="50"/>
      <c r="G601" s="49"/>
      <c r="H601" s="49"/>
      <c r="I601" s="49"/>
      <c r="J601" s="51" t="str">
        <f t="shared" si="20"/>
        <v/>
      </c>
      <c r="K601" s="79"/>
      <c r="L601" s="49"/>
      <c r="M601" s="52"/>
      <c r="N601" s="53" t="str">
        <f>IF(OR($G601="",$L601=""),"",ROUND(IF($F601="Long",(L601-G601),(G601-L601)) * POWER(10, VLOOKUP($D601,'Currency Pairs'!$A:$C,3,FALSE)),0))</f>
        <v/>
      </c>
      <c r="O601" s="99" t="str">
        <f>IF($P601="","",(($P601+$Q601+$R601)/LOOKUP(2,1/($V$3:$V600&lt;&gt;""),$V$3:$V600)))</f>
        <v/>
      </c>
      <c r="P601" s="54"/>
      <c r="Q601" s="54"/>
      <c r="R601" s="54"/>
      <c r="S601" s="42" t="str">
        <f t="shared" si="21"/>
        <v/>
      </c>
      <c r="T601" s="66"/>
      <c r="U601" s="66"/>
      <c r="V601" s="41" t="str">
        <f>IF($P601="","",$P601+$Q601+LOOKUP(2,1/($V$3:$V600&lt;&gt;""),$V$3:$V600))</f>
        <v/>
      </c>
      <c r="W601" s="42"/>
      <c r="X601" s="42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</row>
    <row r="602" spans="1:258" x14ac:dyDescent="0.25">
      <c r="A602" s="26">
        <f>LOOKUP(2,1/($A$3:$A601&lt;&gt;""),$A$3:$A601)+1</f>
        <v>595</v>
      </c>
      <c r="B602" s="27"/>
      <c r="C602" s="44"/>
      <c r="D602" s="28" t="str">
        <f ca="1">IFERROR(IF($E602="","",VLOOKUP($E602,'Currency Pairs'!$B$3:$D$1000,3,FALSE)),"")</f>
        <v/>
      </c>
      <c r="E602" s="43" t="str">
        <f ca="1">IFERROR(IF($D602="","",VLOOKUP($D602,'Currency Pairs'!$A$3:$B$1000,2,FALSE)),"")</f>
        <v/>
      </c>
      <c r="F602" s="44"/>
      <c r="G602" s="43"/>
      <c r="H602" s="43"/>
      <c r="I602" s="43"/>
      <c r="J602" s="45" t="str">
        <f t="shared" si="20"/>
        <v/>
      </c>
      <c r="K602" s="78"/>
      <c r="L602" s="43"/>
      <c r="M602" s="46"/>
      <c r="N602" s="47" t="str">
        <f>IF(OR($G602="",$L602=""),"",ROUND(IF($F602="Long",(L602-G602),(G602-L602)) * POWER(10, VLOOKUP($D602,'Currency Pairs'!$A:$C,3,FALSE)),0))</f>
        <v/>
      </c>
      <c r="O602" s="94" t="str">
        <f>IF($P602="","",(($P602+$Q602+$R602)/LOOKUP(2,1/($V$3:$V601&lt;&gt;""),$V$3:$V601)))</f>
        <v/>
      </c>
      <c r="P602" s="48"/>
      <c r="Q602" s="48"/>
      <c r="R602" s="48"/>
      <c r="S602" s="33" t="str">
        <f t="shared" si="21"/>
        <v/>
      </c>
      <c r="T602" s="65"/>
      <c r="U602" s="65"/>
      <c r="V602" s="32" t="str">
        <f>IF($P602="","",$P602+$Q602+LOOKUP(2,1/($V$3:$V601&lt;&gt;""),$V$3:$V601))</f>
        <v/>
      </c>
      <c r="W602" s="33"/>
      <c r="X602" s="33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  <c r="IP602" s="34"/>
      <c r="IQ602" s="34"/>
      <c r="IR602" s="34"/>
      <c r="IS602" s="34"/>
      <c r="IT602" s="34"/>
      <c r="IU602" s="34"/>
      <c r="IV602" s="34"/>
      <c r="IW602" s="34"/>
      <c r="IX602" s="34"/>
    </row>
    <row r="603" spans="1:258" x14ac:dyDescent="0.25">
      <c r="A603" s="35">
        <f>LOOKUP(2,1/($A$3:$A602&lt;&gt;""),$A$3:$A602)+1</f>
        <v>596</v>
      </c>
      <c r="B603" s="36"/>
      <c r="C603" s="50"/>
      <c r="D603" s="37" t="str">
        <f ca="1">IFERROR(IF($E603="","",VLOOKUP($E603,'Currency Pairs'!$B$3:$D$1000,3,FALSE)),"")</f>
        <v/>
      </c>
      <c r="E603" s="49" t="str">
        <f ca="1">IFERROR(IF($D603="","",VLOOKUP($D603,'Currency Pairs'!$A$3:$B$1000,2,FALSE)),"")</f>
        <v/>
      </c>
      <c r="F603" s="50"/>
      <c r="G603" s="49"/>
      <c r="H603" s="49"/>
      <c r="I603" s="49"/>
      <c r="J603" s="51" t="str">
        <f t="shared" si="20"/>
        <v/>
      </c>
      <c r="K603" s="79"/>
      <c r="L603" s="49"/>
      <c r="M603" s="52"/>
      <c r="N603" s="53" t="str">
        <f>IF(OR($G603="",$L603=""),"",ROUND(IF($F603="Long",(L603-G603),(G603-L603)) * POWER(10, VLOOKUP($D603,'Currency Pairs'!$A:$C,3,FALSE)),0))</f>
        <v/>
      </c>
      <c r="O603" s="99" t="str">
        <f>IF($P603="","",(($P603+$Q603+$R603)/LOOKUP(2,1/($V$3:$V602&lt;&gt;""),$V$3:$V602)))</f>
        <v/>
      </c>
      <c r="P603" s="54"/>
      <c r="Q603" s="54"/>
      <c r="R603" s="54"/>
      <c r="S603" s="42" t="str">
        <f t="shared" si="21"/>
        <v/>
      </c>
      <c r="T603" s="66"/>
      <c r="U603" s="66"/>
      <c r="V603" s="41" t="str">
        <f>IF($P603="","",$P603+$Q603+LOOKUP(2,1/($V$3:$V602&lt;&gt;""),$V$3:$V602))</f>
        <v/>
      </c>
      <c r="W603" s="42"/>
      <c r="X603" s="42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</row>
    <row r="604" spans="1:258" x14ac:dyDescent="0.25">
      <c r="A604" s="26">
        <f>LOOKUP(2,1/($A$3:$A603&lt;&gt;""),$A$3:$A603)+1</f>
        <v>597</v>
      </c>
      <c r="B604" s="27"/>
      <c r="C604" s="44"/>
      <c r="D604" s="28" t="str">
        <f ca="1">IFERROR(IF($E604="","",VLOOKUP($E604,'Currency Pairs'!$B$3:$D$1000,3,FALSE)),"")</f>
        <v/>
      </c>
      <c r="E604" s="43" t="str">
        <f ca="1">IFERROR(IF($D604="","",VLOOKUP($D604,'Currency Pairs'!$A$3:$B$1000,2,FALSE)),"")</f>
        <v/>
      </c>
      <c r="F604" s="44"/>
      <c r="G604" s="43"/>
      <c r="H604" s="43"/>
      <c r="I604" s="43"/>
      <c r="J604" s="45" t="str">
        <f t="shared" si="20"/>
        <v/>
      </c>
      <c r="K604" s="78"/>
      <c r="L604" s="43"/>
      <c r="M604" s="46"/>
      <c r="N604" s="47" t="str">
        <f>IF(OR($G604="",$L604=""),"",ROUND(IF($F604="Long",(L604-G604),(G604-L604)) * POWER(10, VLOOKUP($D604,'Currency Pairs'!$A:$C,3,FALSE)),0))</f>
        <v/>
      </c>
      <c r="O604" s="94" t="str">
        <f>IF($P604="","",(($P604+$Q604+$R604)/LOOKUP(2,1/($V$3:$V603&lt;&gt;""),$V$3:$V603)))</f>
        <v/>
      </c>
      <c r="P604" s="48"/>
      <c r="Q604" s="48"/>
      <c r="R604" s="48"/>
      <c r="S604" s="33" t="str">
        <f t="shared" si="21"/>
        <v/>
      </c>
      <c r="T604" s="65"/>
      <c r="U604" s="65"/>
      <c r="V604" s="32" t="str">
        <f>IF($P604="","",$P604+$Q604+LOOKUP(2,1/($V$3:$V603&lt;&gt;""),$V$3:$V603))</f>
        <v/>
      </c>
      <c r="W604" s="33"/>
      <c r="X604" s="33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  <c r="IP604" s="34"/>
      <c r="IQ604" s="34"/>
      <c r="IR604" s="34"/>
      <c r="IS604" s="34"/>
      <c r="IT604" s="34"/>
      <c r="IU604" s="34"/>
      <c r="IV604" s="34"/>
      <c r="IW604" s="34"/>
      <c r="IX604" s="34"/>
    </row>
    <row r="605" spans="1:258" x14ac:dyDescent="0.25">
      <c r="A605" s="35">
        <f>LOOKUP(2,1/($A$3:$A604&lt;&gt;""),$A$3:$A604)+1</f>
        <v>598</v>
      </c>
      <c r="B605" s="36"/>
      <c r="C605" s="50"/>
      <c r="D605" s="37" t="str">
        <f ca="1">IFERROR(IF($E605="","",VLOOKUP($E605,'Currency Pairs'!$B$3:$D$1000,3,FALSE)),"")</f>
        <v/>
      </c>
      <c r="E605" s="49" t="str">
        <f ca="1">IFERROR(IF($D605="","",VLOOKUP($D605,'Currency Pairs'!$A$3:$B$1000,2,FALSE)),"")</f>
        <v/>
      </c>
      <c r="F605" s="50"/>
      <c r="G605" s="49"/>
      <c r="H605" s="49"/>
      <c r="I605" s="49"/>
      <c r="J605" s="51" t="str">
        <f t="shared" si="20"/>
        <v/>
      </c>
      <c r="K605" s="79"/>
      <c r="L605" s="49"/>
      <c r="M605" s="52"/>
      <c r="N605" s="53" t="str">
        <f>IF(OR($G605="",$L605=""),"",ROUND(IF($F605="Long",(L605-G605),(G605-L605)) * POWER(10, VLOOKUP($D605,'Currency Pairs'!$A:$C,3,FALSE)),0))</f>
        <v/>
      </c>
      <c r="O605" s="99" t="str">
        <f>IF($P605="","",(($P605+$Q605+$R605)/LOOKUP(2,1/($V$3:$V604&lt;&gt;""),$V$3:$V604)))</f>
        <v/>
      </c>
      <c r="P605" s="54"/>
      <c r="Q605" s="54"/>
      <c r="R605" s="54"/>
      <c r="S605" s="42" t="str">
        <f t="shared" si="21"/>
        <v/>
      </c>
      <c r="T605" s="66"/>
      <c r="U605" s="66"/>
      <c r="V605" s="41" t="str">
        <f>IF($P605="","",$P605+$Q605+LOOKUP(2,1/($V$3:$V604&lt;&gt;""),$V$3:$V604))</f>
        <v/>
      </c>
      <c r="W605" s="42"/>
      <c r="X605" s="42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</row>
    <row r="606" spans="1:258" x14ac:dyDescent="0.25">
      <c r="A606" s="26">
        <f>LOOKUP(2,1/($A$3:$A605&lt;&gt;""),$A$3:$A605)+1</f>
        <v>599</v>
      </c>
      <c r="B606" s="27"/>
      <c r="C606" s="44"/>
      <c r="D606" s="28" t="str">
        <f ca="1">IFERROR(IF($E606="","",VLOOKUP($E606,'Currency Pairs'!$B$3:$D$1000,3,FALSE)),"")</f>
        <v/>
      </c>
      <c r="E606" s="43" t="str">
        <f ca="1">IFERROR(IF($D606="","",VLOOKUP($D606,'Currency Pairs'!$A$3:$B$1000,2,FALSE)),"")</f>
        <v/>
      </c>
      <c r="F606" s="44"/>
      <c r="G606" s="43"/>
      <c r="H606" s="43"/>
      <c r="I606" s="43"/>
      <c r="J606" s="45" t="str">
        <f t="shared" si="20"/>
        <v/>
      </c>
      <c r="K606" s="78"/>
      <c r="L606" s="43"/>
      <c r="M606" s="46"/>
      <c r="N606" s="47" t="str">
        <f>IF(OR($G606="",$L606=""),"",ROUND(IF($F606="Long",(L606-G606),(G606-L606)) * POWER(10, VLOOKUP($D606,'Currency Pairs'!$A:$C,3,FALSE)),0))</f>
        <v/>
      </c>
      <c r="O606" s="94" t="str">
        <f>IF($P606="","",(($P606+$Q606+$R606)/LOOKUP(2,1/($V$3:$V605&lt;&gt;""),$V$3:$V605)))</f>
        <v/>
      </c>
      <c r="P606" s="48"/>
      <c r="Q606" s="48"/>
      <c r="R606" s="48"/>
      <c r="S606" s="33" t="str">
        <f t="shared" si="21"/>
        <v/>
      </c>
      <c r="T606" s="65"/>
      <c r="U606" s="65"/>
      <c r="V606" s="32" t="str">
        <f>IF($P606="","",$P606+$Q606+LOOKUP(2,1/($V$3:$V605&lt;&gt;""),$V$3:$V605))</f>
        <v/>
      </c>
      <c r="W606" s="33"/>
      <c r="X606" s="33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  <c r="IP606" s="34"/>
      <c r="IQ606" s="34"/>
      <c r="IR606" s="34"/>
      <c r="IS606" s="34"/>
      <c r="IT606" s="34"/>
      <c r="IU606" s="34"/>
      <c r="IV606" s="34"/>
      <c r="IW606" s="34"/>
      <c r="IX606" s="34"/>
    </row>
    <row r="607" spans="1:258" x14ac:dyDescent="0.25">
      <c r="A607" s="35">
        <f>LOOKUP(2,1/($A$3:$A606&lt;&gt;""),$A$3:$A606)+1</f>
        <v>600</v>
      </c>
      <c r="B607" s="36"/>
      <c r="C607" s="50"/>
      <c r="D607" s="37" t="str">
        <f ca="1">IFERROR(IF($E607="","",VLOOKUP($E607,'Currency Pairs'!$B$3:$D$1000,3,FALSE)),"")</f>
        <v/>
      </c>
      <c r="E607" s="49" t="str">
        <f ca="1">IFERROR(IF($D607="","",VLOOKUP($D607,'Currency Pairs'!$A$3:$B$1000,2,FALSE)),"")</f>
        <v/>
      </c>
      <c r="F607" s="50"/>
      <c r="G607" s="49"/>
      <c r="H607" s="49"/>
      <c r="I607" s="49"/>
      <c r="J607" s="51" t="str">
        <f t="shared" si="20"/>
        <v/>
      </c>
      <c r="K607" s="79"/>
      <c r="L607" s="49"/>
      <c r="M607" s="52"/>
      <c r="N607" s="53" t="str">
        <f>IF(OR($G607="",$L607=""),"",ROUND(IF($F607="Long",(L607-G607),(G607-L607)) * POWER(10, VLOOKUP($D607,'Currency Pairs'!$A:$C,3,FALSE)),0))</f>
        <v/>
      </c>
      <c r="O607" s="99" t="str">
        <f>IF($P607="","",(($P607+$Q607+$R607)/LOOKUP(2,1/($V$3:$V606&lt;&gt;""),$V$3:$V606)))</f>
        <v/>
      </c>
      <c r="P607" s="54"/>
      <c r="Q607" s="54"/>
      <c r="R607" s="54"/>
      <c r="S607" s="42" t="str">
        <f t="shared" si="21"/>
        <v/>
      </c>
      <c r="T607" s="66"/>
      <c r="U607" s="66"/>
      <c r="V607" s="41" t="str">
        <f>IF($P607="","",$P607+$Q607+LOOKUP(2,1/($V$3:$V606&lt;&gt;""),$V$3:$V606))</f>
        <v/>
      </c>
      <c r="W607" s="42"/>
      <c r="X607" s="42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</row>
    <row r="608" spans="1:258" x14ac:dyDescent="0.25">
      <c r="A608" s="26">
        <f>LOOKUP(2,1/($A$3:$A607&lt;&gt;""),$A$3:$A607)+1</f>
        <v>601</v>
      </c>
      <c r="B608" s="27"/>
      <c r="C608" s="44"/>
      <c r="D608" s="28" t="str">
        <f ca="1">IFERROR(IF($E608="","",VLOOKUP($E608,'Currency Pairs'!$B$3:$D$1000,3,FALSE)),"")</f>
        <v/>
      </c>
      <c r="E608" s="43" t="str">
        <f ca="1">IFERROR(IF($D608="","",VLOOKUP($D608,'Currency Pairs'!$A$3:$B$1000,2,FALSE)),"")</f>
        <v/>
      </c>
      <c r="F608" s="44"/>
      <c r="G608" s="43"/>
      <c r="H608" s="43"/>
      <c r="I608" s="43"/>
      <c r="J608" s="45" t="str">
        <f t="shared" si="20"/>
        <v/>
      </c>
      <c r="K608" s="78"/>
      <c r="L608" s="43"/>
      <c r="M608" s="46"/>
      <c r="N608" s="47" t="str">
        <f>IF(OR($G608="",$L608=""),"",ROUND(IF($F608="Long",(L608-G608),(G608-L608)) * POWER(10, VLOOKUP($D608,'Currency Pairs'!$A:$C,3,FALSE)),0))</f>
        <v/>
      </c>
      <c r="O608" s="94" t="str">
        <f>IF($P608="","",(($P608+$Q608+$R608)/LOOKUP(2,1/($V$3:$V607&lt;&gt;""),$V$3:$V607)))</f>
        <v/>
      </c>
      <c r="P608" s="48"/>
      <c r="Q608" s="48"/>
      <c r="R608" s="48"/>
      <c r="S608" s="33" t="str">
        <f t="shared" si="21"/>
        <v/>
      </c>
      <c r="T608" s="65"/>
      <c r="U608" s="65"/>
      <c r="V608" s="32" t="str">
        <f>IF($P608="","",$P608+$Q608+LOOKUP(2,1/($V$3:$V607&lt;&gt;""),$V$3:$V607))</f>
        <v/>
      </c>
      <c r="W608" s="33"/>
      <c r="X608" s="33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  <c r="IP608" s="34"/>
      <c r="IQ608" s="34"/>
      <c r="IR608" s="34"/>
      <c r="IS608" s="34"/>
      <c r="IT608" s="34"/>
      <c r="IU608" s="34"/>
      <c r="IV608" s="34"/>
      <c r="IW608" s="34"/>
      <c r="IX608" s="34"/>
    </row>
    <row r="609" spans="1:258" x14ac:dyDescent="0.25">
      <c r="A609" s="35">
        <f>LOOKUP(2,1/($A$3:$A608&lt;&gt;""),$A$3:$A608)+1</f>
        <v>602</v>
      </c>
      <c r="B609" s="36"/>
      <c r="C609" s="50"/>
      <c r="D609" s="37" t="str">
        <f ca="1">IFERROR(IF($E609="","",VLOOKUP($E609,'Currency Pairs'!$B$3:$D$1000,3,FALSE)),"")</f>
        <v/>
      </c>
      <c r="E609" s="49" t="str">
        <f ca="1">IFERROR(IF($D609="","",VLOOKUP($D609,'Currency Pairs'!$A$3:$B$1000,2,FALSE)),"")</f>
        <v/>
      </c>
      <c r="F609" s="50"/>
      <c r="G609" s="49"/>
      <c r="H609" s="49"/>
      <c r="I609" s="49"/>
      <c r="J609" s="51" t="str">
        <f t="shared" si="20"/>
        <v/>
      </c>
      <c r="K609" s="79"/>
      <c r="L609" s="49"/>
      <c r="M609" s="52"/>
      <c r="N609" s="53" t="str">
        <f>IF(OR($G609="",$L609=""),"",ROUND(IF($F609="Long",(L609-G609),(G609-L609)) * POWER(10, VLOOKUP($D609,'Currency Pairs'!$A:$C,3,FALSE)),0))</f>
        <v/>
      </c>
      <c r="O609" s="99" t="str">
        <f>IF($P609="","",(($P609+$Q609+$R609)/LOOKUP(2,1/($V$3:$V608&lt;&gt;""),$V$3:$V608)))</f>
        <v/>
      </c>
      <c r="P609" s="54"/>
      <c r="Q609" s="54"/>
      <c r="R609" s="54"/>
      <c r="S609" s="42" t="str">
        <f t="shared" si="21"/>
        <v/>
      </c>
      <c r="T609" s="66"/>
      <c r="U609" s="66"/>
      <c r="V609" s="41" t="str">
        <f>IF($P609="","",$P609+$Q609+LOOKUP(2,1/($V$3:$V608&lt;&gt;""),$V$3:$V608))</f>
        <v/>
      </c>
      <c r="W609" s="42"/>
      <c r="X609" s="42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</row>
    <row r="610" spans="1:258" x14ac:dyDescent="0.25">
      <c r="A610" s="26">
        <f>LOOKUP(2,1/($A$3:$A609&lt;&gt;""),$A$3:$A609)+1</f>
        <v>603</v>
      </c>
      <c r="B610" s="27"/>
      <c r="C610" s="44"/>
      <c r="D610" s="28" t="str">
        <f ca="1">IFERROR(IF($E610="","",VLOOKUP($E610,'Currency Pairs'!$B$3:$D$1000,3,FALSE)),"")</f>
        <v/>
      </c>
      <c r="E610" s="43" t="str">
        <f ca="1">IFERROR(IF($D610="","",VLOOKUP($D610,'Currency Pairs'!$A$3:$B$1000,2,FALSE)),"")</f>
        <v/>
      </c>
      <c r="F610" s="44"/>
      <c r="G610" s="43"/>
      <c r="H610" s="43"/>
      <c r="I610" s="43"/>
      <c r="J610" s="45" t="str">
        <f t="shared" si="20"/>
        <v/>
      </c>
      <c r="K610" s="78"/>
      <c r="L610" s="43"/>
      <c r="M610" s="46"/>
      <c r="N610" s="47" t="str">
        <f>IF(OR($G610="",$L610=""),"",ROUND(IF($F610="Long",(L610-G610),(G610-L610)) * POWER(10, VLOOKUP($D610,'Currency Pairs'!$A:$C,3,FALSE)),0))</f>
        <v/>
      </c>
      <c r="O610" s="94" t="str">
        <f>IF($P610="","",(($P610+$Q610+$R610)/LOOKUP(2,1/($V$3:$V609&lt;&gt;""),$V$3:$V609)))</f>
        <v/>
      </c>
      <c r="P610" s="48"/>
      <c r="Q610" s="48"/>
      <c r="R610" s="48"/>
      <c r="S610" s="33" t="str">
        <f t="shared" si="21"/>
        <v/>
      </c>
      <c r="T610" s="65"/>
      <c r="U610" s="65"/>
      <c r="V610" s="32" t="str">
        <f>IF($P610="","",$P610+$Q610+LOOKUP(2,1/($V$3:$V609&lt;&gt;""),$V$3:$V609))</f>
        <v/>
      </c>
      <c r="W610" s="33"/>
      <c r="X610" s="33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  <c r="IP610" s="34"/>
      <c r="IQ610" s="34"/>
      <c r="IR610" s="34"/>
      <c r="IS610" s="34"/>
      <c r="IT610" s="34"/>
      <c r="IU610" s="34"/>
      <c r="IV610" s="34"/>
      <c r="IW610" s="34"/>
      <c r="IX610" s="34"/>
    </row>
    <row r="611" spans="1:258" x14ac:dyDescent="0.25">
      <c r="A611" s="35">
        <f>LOOKUP(2,1/($A$3:$A610&lt;&gt;""),$A$3:$A610)+1</f>
        <v>604</v>
      </c>
      <c r="B611" s="36"/>
      <c r="C611" s="50"/>
      <c r="D611" s="37" t="str">
        <f ca="1">IFERROR(IF($E611="","",VLOOKUP($E611,'Currency Pairs'!$B$3:$D$1000,3,FALSE)),"")</f>
        <v/>
      </c>
      <c r="E611" s="49" t="str">
        <f ca="1">IFERROR(IF($D611="","",VLOOKUP($D611,'Currency Pairs'!$A$3:$B$1000,2,FALSE)),"")</f>
        <v/>
      </c>
      <c r="F611" s="50"/>
      <c r="G611" s="49"/>
      <c r="H611" s="49"/>
      <c r="I611" s="49"/>
      <c r="J611" s="51" t="str">
        <f t="shared" si="20"/>
        <v/>
      </c>
      <c r="K611" s="79"/>
      <c r="L611" s="49"/>
      <c r="M611" s="52"/>
      <c r="N611" s="53" t="str">
        <f>IF(OR($G611="",$L611=""),"",ROUND(IF($F611="Long",(L611-G611),(G611-L611)) * POWER(10, VLOOKUP($D611,'Currency Pairs'!$A:$C,3,FALSE)),0))</f>
        <v/>
      </c>
      <c r="O611" s="99" t="str">
        <f>IF($P611="","",(($P611+$Q611+$R611)/LOOKUP(2,1/($V$3:$V610&lt;&gt;""),$V$3:$V610)))</f>
        <v/>
      </c>
      <c r="P611" s="54"/>
      <c r="Q611" s="54"/>
      <c r="R611" s="54"/>
      <c r="S611" s="42" t="str">
        <f t="shared" si="21"/>
        <v/>
      </c>
      <c r="T611" s="66"/>
      <c r="U611" s="66"/>
      <c r="V611" s="41" t="str">
        <f>IF($P611="","",$P611+$Q611+LOOKUP(2,1/($V$3:$V610&lt;&gt;""),$V$3:$V610))</f>
        <v/>
      </c>
      <c r="W611" s="42"/>
      <c r="X611" s="42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</row>
    <row r="612" spans="1:258" x14ac:dyDescent="0.25">
      <c r="A612" s="26">
        <f>LOOKUP(2,1/($A$3:$A611&lt;&gt;""),$A$3:$A611)+1</f>
        <v>605</v>
      </c>
      <c r="B612" s="27"/>
      <c r="C612" s="44"/>
      <c r="D612" s="28" t="str">
        <f ca="1">IFERROR(IF($E612="","",VLOOKUP($E612,'Currency Pairs'!$B$3:$D$1000,3,FALSE)),"")</f>
        <v/>
      </c>
      <c r="E612" s="43" t="str">
        <f ca="1">IFERROR(IF($D612="","",VLOOKUP($D612,'Currency Pairs'!$A$3:$B$1000,2,FALSE)),"")</f>
        <v/>
      </c>
      <c r="F612" s="44"/>
      <c r="G612" s="43"/>
      <c r="H612" s="43"/>
      <c r="I612" s="43"/>
      <c r="J612" s="45" t="str">
        <f t="shared" si="20"/>
        <v/>
      </c>
      <c r="K612" s="78"/>
      <c r="L612" s="43"/>
      <c r="M612" s="46"/>
      <c r="N612" s="47" t="str">
        <f>IF(OR($G612="",$L612=""),"",ROUND(IF($F612="Long",(L612-G612),(G612-L612)) * POWER(10, VLOOKUP($D612,'Currency Pairs'!$A:$C,3,FALSE)),0))</f>
        <v/>
      </c>
      <c r="O612" s="94" t="str">
        <f>IF($P612="","",(($P612+$Q612+$R612)/LOOKUP(2,1/($V$3:$V611&lt;&gt;""),$V$3:$V611)))</f>
        <v/>
      </c>
      <c r="P612" s="48"/>
      <c r="Q612" s="48"/>
      <c r="R612" s="48"/>
      <c r="S612" s="33" t="str">
        <f t="shared" si="21"/>
        <v/>
      </c>
      <c r="T612" s="65"/>
      <c r="U612" s="65"/>
      <c r="V612" s="32" t="str">
        <f>IF($P612="","",$P612+$Q612+LOOKUP(2,1/($V$3:$V611&lt;&gt;""),$V$3:$V611))</f>
        <v/>
      </c>
      <c r="W612" s="33"/>
      <c r="X612" s="33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  <c r="IP612" s="34"/>
      <c r="IQ612" s="34"/>
      <c r="IR612" s="34"/>
      <c r="IS612" s="34"/>
      <c r="IT612" s="34"/>
      <c r="IU612" s="34"/>
      <c r="IV612" s="34"/>
      <c r="IW612" s="34"/>
      <c r="IX612" s="34"/>
    </row>
    <row r="613" spans="1:258" x14ac:dyDescent="0.25">
      <c r="A613" s="35">
        <f>LOOKUP(2,1/($A$3:$A612&lt;&gt;""),$A$3:$A612)+1</f>
        <v>606</v>
      </c>
      <c r="B613" s="36"/>
      <c r="C613" s="50"/>
      <c r="D613" s="37" t="str">
        <f ca="1">IFERROR(IF($E613="","",VLOOKUP($E613,'Currency Pairs'!$B$3:$D$1000,3,FALSE)),"")</f>
        <v/>
      </c>
      <c r="E613" s="49" t="str">
        <f ca="1">IFERROR(IF($D613="","",VLOOKUP($D613,'Currency Pairs'!$A$3:$B$1000,2,FALSE)),"")</f>
        <v/>
      </c>
      <c r="F613" s="50"/>
      <c r="G613" s="49"/>
      <c r="H613" s="49"/>
      <c r="I613" s="49"/>
      <c r="J613" s="51" t="str">
        <f t="shared" si="20"/>
        <v/>
      </c>
      <c r="K613" s="79"/>
      <c r="L613" s="49"/>
      <c r="M613" s="52"/>
      <c r="N613" s="53" t="str">
        <f>IF(OR($G613="",$L613=""),"",ROUND(IF($F613="Long",(L613-G613),(G613-L613)) * POWER(10, VLOOKUP($D613,'Currency Pairs'!$A:$C,3,FALSE)),0))</f>
        <v/>
      </c>
      <c r="O613" s="99" t="str">
        <f>IF($P613="","",(($P613+$Q613+$R613)/LOOKUP(2,1/($V$3:$V612&lt;&gt;""),$V$3:$V612)))</f>
        <v/>
      </c>
      <c r="P613" s="54"/>
      <c r="Q613" s="54"/>
      <c r="R613" s="54"/>
      <c r="S613" s="42" t="str">
        <f t="shared" si="21"/>
        <v/>
      </c>
      <c r="T613" s="66"/>
      <c r="U613" s="66"/>
      <c r="V613" s="41" t="str">
        <f>IF($P613="","",$P613+$Q613+LOOKUP(2,1/($V$3:$V612&lt;&gt;""),$V$3:$V612))</f>
        <v/>
      </c>
      <c r="W613" s="42"/>
      <c r="X613" s="42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</row>
    <row r="614" spans="1:258" x14ac:dyDescent="0.25">
      <c r="A614" s="26">
        <f>LOOKUP(2,1/($A$3:$A613&lt;&gt;""),$A$3:$A613)+1</f>
        <v>607</v>
      </c>
      <c r="B614" s="27"/>
      <c r="C614" s="44"/>
      <c r="D614" s="28" t="str">
        <f ca="1">IFERROR(IF($E614="","",VLOOKUP($E614,'Currency Pairs'!$B$3:$D$1000,3,FALSE)),"")</f>
        <v/>
      </c>
      <c r="E614" s="43" t="str">
        <f ca="1">IFERROR(IF($D614="","",VLOOKUP($D614,'Currency Pairs'!$A$3:$B$1000,2,FALSE)),"")</f>
        <v/>
      </c>
      <c r="F614" s="44"/>
      <c r="G614" s="43"/>
      <c r="H614" s="43"/>
      <c r="I614" s="43"/>
      <c r="J614" s="45" t="str">
        <f t="shared" si="20"/>
        <v/>
      </c>
      <c r="K614" s="78"/>
      <c r="L614" s="43"/>
      <c r="M614" s="46"/>
      <c r="N614" s="47" t="str">
        <f>IF(OR($G614="",$L614=""),"",ROUND(IF($F614="Long",(L614-G614),(G614-L614)) * POWER(10, VLOOKUP($D614,'Currency Pairs'!$A:$C,3,FALSE)),0))</f>
        <v/>
      </c>
      <c r="O614" s="94" t="str">
        <f>IF($P614="","",(($P614+$Q614+$R614)/LOOKUP(2,1/($V$3:$V613&lt;&gt;""),$V$3:$V613)))</f>
        <v/>
      </c>
      <c r="P614" s="48"/>
      <c r="Q614" s="48"/>
      <c r="R614" s="48"/>
      <c r="S614" s="33" t="str">
        <f t="shared" si="21"/>
        <v/>
      </c>
      <c r="T614" s="65"/>
      <c r="U614" s="65"/>
      <c r="V614" s="32" t="str">
        <f>IF($P614="","",$P614+$Q614+LOOKUP(2,1/($V$3:$V613&lt;&gt;""),$V$3:$V613))</f>
        <v/>
      </c>
      <c r="W614" s="33"/>
      <c r="X614" s="33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  <c r="IP614" s="34"/>
      <c r="IQ614" s="34"/>
      <c r="IR614" s="34"/>
      <c r="IS614" s="34"/>
      <c r="IT614" s="34"/>
      <c r="IU614" s="34"/>
      <c r="IV614" s="34"/>
      <c r="IW614" s="34"/>
      <c r="IX614" s="34"/>
    </row>
    <row r="615" spans="1:258" x14ac:dyDescent="0.25">
      <c r="A615" s="35">
        <f>LOOKUP(2,1/($A$3:$A614&lt;&gt;""),$A$3:$A614)+1</f>
        <v>608</v>
      </c>
      <c r="B615" s="36"/>
      <c r="C615" s="50"/>
      <c r="D615" s="37" t="str">
        <f ca="1">IFERROR(IF($E615="","",VLOOKUP($E615,'Currency Pairs'!$B$3:$D$1000,3,FALSE)),"")</f>
        <v/>
      </c>
      <c r="E615" s="49" t="str">
        <f ca="1">IFERROR(IF($D615="","",VLOOKUP($D615,'Currency Pairs'!$A$3:$B$1000,2,FALSE)),"")</f>
        <v/>
      </c>
      <c r="F615" s="50"/>
      <c r="G615" s="49"/>
      <c r="H615" s="49"/>
      <c r="I615" s="49"/>
      <c r="J615" s="51" t="str">
        <f t="shared" si="20"/>
        <v/>
      </c>
      <c r="K615" s="79"/>
      <c r="L615" s="49"/>
      <c r="M615" s="52"/>
      <c r="N615" s="53" t="str">
        <f>IF(OR($G615="",$L615=""),"",ROUND(IF($F615="Long",(L615-G615),(G615-L615)) * POWER(10, VLOOKUP($D615,'Currency Pairs'!$A:$C,3,FALSE)),0))</f>
        <v/>
      </c>
      <c r="O615" s="99" t="str">
        <f>IF($P615="","",(($P615+$Q615+$R615)/LOOKUP(2,1/($V$3:$V614&lt;&gt;""),$V$3:$V614)))</f>
        <v/>
      </c>
      <c r="P615" s="54"/>
      <c r="Q615" s="54"/>
      <c r="R615" s="54"/>
      <c r="S615" s="42" t="str">
        <f t="shared" si="21"/>
        <v/>
      </c>
      <c r="T615" s="66"/>
      <c r="U615" s="66"/>
      <c r="V615" s="41" t="str">
        <f>IF($P615="","",$P615+$Q615+LOOKUP(2,1/($V$3:$V614&lt;&gt;""),$V$3:$V614))</f>
        <v/>
      </c>
      <c r="W615" s="42"/>
      <c r="X615" s="42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</row>
    <row r="616" spans="1:258" x14ac:dyDescent="0.25">
      <c r="A616" s="26">
        <f>LOOKUP(2,1/($A$3:$A615&lt;&gt;""),$A$3:$A615)+1</f>
        <v>609</v>
      </c>
      <c r="B616" s="27"/>
      <c r="C616" s="44"/>
      <c r="D616" s="28" t="str">
        <f ca="1">IFERROR(IF($E616="","",VLOOKUP($E616,'Currency Pairs'!$B$3:$D$1000,3,FALSE)),"")</f>
        <v/>
      </c>
      <c r="E616" s="43" t="str">
        <f ca="1">IFERROR(IF($D616="","",VLOOKUP($D616,'Currency Pairs'!$A$3:$B$1000,2,FALSE)),"")</f>
        <v/>
      </c>
      <c r="F616" s="44"/>
      <c r="G616" s="43"/>
      <c r="H616" s="43"/>
      <c r="I616" s="43"/>
      <c r="J616" s="45" t="str">
        <f t="shared" si="20"/>
        <v/>
      </c>
      <c r="K616" s="78"/>
      <c r="L616" s="43"/>
      <c r="M616" s="46"/>
      <c r="N616" s="47" t="str">
        <f>IF(OR($G616="",$L616=""),"",ROUND(IF($F616="Long",(L616-G616),(G616-L616)) * POWER(10, VLOOKUP($D616,'Currency Pairs'!$A:$C,3,FALSE)),0))</f>
        <v/>
      </c>
      <c r="O616" s="94" t="str">
        <f>IF($P616="","",(($P616+$Q616+$R616)/LOOKUP(2,1/($V$3:$V615&lt;&gt;""),$V$3:$V615)))</f>
        <v/>
      </c>
      <c r="P616" s="48"/>
      <c r="Q616" s="48"/>
      <c r="R616" s="48"/>
      <c r="S616" s="33" t="str">
        <f t="shared" si="21"/>
        <v/>
      </c>
      <c r="T616" s="65"/>
      <c r="U616" s="65"/>
      <c r="V616" s="32" t="str">
        <f>IF($P616="","",$P616+$Q616+LOOKUP(2,1/($V$3:$V615&lt;&gt;""),$V$3:$V615))</f>
        <v/>
      </c>
      <c r="W616" s="33"/>
      <c r="X616" s="33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  <c r="IP616" s="34"/>
      <c r="IQ616" s="34"/>
      <c r="IR616" s="34"/>
      <c r="IS616" s="34"/>
      <c r="IT616" s="34"/>
      <c r="IU616" s="34"/>
      <c r="IV616" s="34"/>
      <c r="IW616" s="34"/>
      <c r="IX616" s="34"/>
    </row>
    <row r="617" spans="1:258" x14ac:dyDescent="0.25">
      <c r="A617" s="35">
        <f>LOOKUP(2,1/($A$3:$A616&lt;&gt;""),$A$3:$A616)+1</f>
        <v>610</v>
      </c>
      <c r="B617" s="36"/>
      <c r="C617" s="50"/>
      <c r="D617" s="37" t="str">
        <f ca="1">IFERROR(IF($E617="","",VLOOKUP($E617,'Currency Pairs'!$B$3:$D$1000,3,FALSE)),"")</f>
        <v/>
      </c>
      <c r="E617" s="49" t="str">
        <f ca="1">IFERROR(IF($D617="","",VLOOKUP($D617,'Currency Pairs'!$A$3:$B$1000,2,FALSE)),"")</f>
        <v/>
      </c>
      <c r="F617" s="50"/>
      <c r="G617" s="49"/>
      <c r="H617" s="49"/>
      <c r="I617" s="49"/>
      <c r="J617" s="51" t="str">
        <f t="shared" si="20"/>
        <v/>
      </c>
      <c r="K617" s="79"/>
      <c r="L617" s="49"/>
      <c r="M617" s="52"/>
      <c r="N617" s="53" t="str">
        <f>IF(OR($G617="",$L617=""),"",ROUND(IF($F617="Long",(L617-G617),(G617-L617)) * POWER(10, VLOOKUP($D617,'Currency Pairs'!$A:$C,3,FALSE)),0))</f>
        <v/>
      </c>
      <c r="O617" s="99" t="str">
        <f>IF($P617="","",(($P617+$Q617+$R617)/LOOKUP(2,1/($V$3:$V616&lt;&gt;""),$V$3:$V616)))</f>
        <v/>
      </c>
      <c r="P617" s="54"/>
      <c r="Q617" s="54"/>
      <c r="R617" s="54"/>
      <c r="S617" s="42" t="str">
        <f t="shared" si="21"/>
        <v/>
      </c>
      <c r="T617" s="66"/>
      <c r="U617" s="66"/>
      <c r="V617" s="41" t="str">
        <f>IF($P617="","",$P617+$Q617+LOOKUP(2,1/($V$3:$V616&lt;&gt;""),$V$3:$V616))</f>
        <v/>
      </c>
      <c r="W617" s="42"/>
      <c r="X617" s="42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</row>
    <row r="618" spans="1:258" x14ac:dyDescent="0.25">
      <c r="A618" s="26">
        <f>LOOKUP(2,1/($A$3:$A617&lt;&gt;""),$A$3:$A617)+1</f>
        <v>611</v>
      </c>
      <c r="B618" s="27"/>
      <c r="C618" s="44"/>
      <c r="D618" s="28" t="str">
        <f ca="1">IFERROR(IF($E618="","",VLOOKUP($E618,'Currency Pairs'!$B$3:$D$1000,3,FALSE)),"")</f>
        <v/>
      </c>
      <c r="E618" s="43" t="str">
        <f ca="1">IFERROR(IF($D618="","",VLOOKUP($D618,'Currency Pairs'!$A$3:$B$1000,2,FALSE)),"")</f>
        <v/>
      </c>
      <c r="F618" s="44"/>
      <c r="G618" s="43"/>
      <c r="H618" s="43"/>
      <c r="I618" s="43"/>
      <c r="J618" s="45" t="str">
        <f t="shared" si="20"/>
        <v/>
      </c>
      <c r="K618" s="78"/>
      <c r="L618" s="43"/>
      <c r="M618" s="46"/>
      <c r="N618" s="47" t="str">
        <f>IF(OR($G618="",$L618=""),"",ROUND(IF($F618="Long",(L618-G618),(G618-L618)) * POWER(10, VLOOKUP($D618,'Currency Pairs'!$A:$C,3,FALSE)),0))</f>
        <v/>
      </c>
      <c r="O618" s="94" t="str">
        <f>IF($P618="","",(($P618+$Q618+$R618)/LOOKUP(2,1/($V$3:$V617&lt;&gt;""),$V$3:$V617)))</f>
        <v/>
      </c>
      <c r="P618" s="48"/>
      <c r="Q618" s="48"/>
      <c r="R618" s="48"/>
      <c r="S618" s="33" t="str">
        <f t="shared" si="21"/>
        <v/>
      </c>
      <c r="T618" s="65"/>
      <c r="U618" s="65"/>
      <c r="V618" s="32" t="str">
        <f>IF($P618="","",$P618+$Q618+LOOKUP(2,1/($V$3:$V617&lt;&gt;""),$V$3:$V617))</f>
        <v/>
      </c>
      <c r="W618" s="33"/>
      <c r="X618" s="33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  <c r="IP618" s="34"/>
      <c r="IQ618" s="34"/>
      <c r="IR618" s="34"/>
      <c r="IS618" s="34"/>
      <c r="IT618" s="34"/>
      <c r="IU618" s="34"/>
      <c r="IV618" s="34"/>
      <c r="IW618" s="34"/>
      <c r="IX618" s="34"/>
    </row>
    <row r="619" spans="1:258" x14ac:dyDescent="0.25">
      <c r="A619" s="35">
        <f>LOOKUP(2,1/($A$3:$A618&lt;&gt;""),$A$3:$A618)+1</f>
        <v>612</v>
      </c>
      <c r="B619" s="36"/>
      <c r="C619" s="50"/>
      <c r="D619" s="37" t="str">
        <f ca="1">IFERROR(IF($E619="","",VLOOKUP($E619,'Currency Pairs'!$B$3:$D$1000,3,FALSE)),"")</f>
        <v/>
      </c>
      <c r="E619" s="49" t="str">
        <f ca="1">IFERROR(IF($D619="","",VLOOKUP($D619,'Currency Pairs'!$A$3:$B$1000,2,FALSE)),"")</f>
        <v/>
      </c>
      <c r="F619" s="50"/>
      <c r="G619" s="49"/>
      <c r="H619" s="49"/>
      <c r="I619" s="49"/>
      <c r="J619" s="51" t="str">
        <f t="shared" si="20"/>
        <v/>
      </c>
      <c r="K619" s="79"/>
      <c r="L619" s="49"/>
      <c r="M619" s="52"/>
      <c r="N619" s="53" t="str">
        <f>IF(OR($G619="",$L619=""),"",ROUND(IF($F619="Long",(L619-G619),(G619-L619)) * POWER(10, VLOOKUP($D619,'Currency Pairs'!$A:$C,3,FALSE)),0))</f>
        <v/>
      </c>
      <c r="O619" s="99" t="str">
        <f>IF($P619="","",(($P619+$Q619+$R619)/LOOKUP(2,1/($V$3:$V618&lt;&gt;""),$V$3:$V618)))</f>
        <v/>
      </c>
      <c r="P619" s="54"/>
      <c r="Q619" s="54"/>
      <c r="R619" s="54"/>
      <c r="S619" s="42" t="str">
        <f t="shared" si="21"/>
        <v/>
      </c>
      <c r="T619" s="66"/>
      <c r="U619" s="66"/>
      <c r="V619" s="41" t="str">
        <f>IF($P619="","",$P619+$Q619+LOOKUP(2,1/($V$3:$V618&lt;&gt;""),$V$3:$V618))</f>
        <v/>
      </c>
      <c r="W619" s="42"/>
      <c r="X619" s="42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</row>
    <row r="620" spans="1:258" x14ac:dyDescent="0.25">
      <c r="A620" s="26">
        <f>LOOKUP(2,1/($A$3:$A619&lt;&gt;""),$A$3:$A619)+1</f>
        <v>613</v>
      </c>
      <c r="B620" s="27"/>
      <c r="C620" s="44"/>
      <c r="D620" s="28" t="str">
        <f ca="1">IFERROR(IF($E620="","",VLOOKUP($E620,'Currency Pairs'!$B$3:$D$1000,3,FALSE)),"")</f>
        <v/>
      </c>
      <c r="E620" s="43" t="str">
        <f ca="1">IFERROR(IF($D620="","",VLOOKUP($D620,'Currency Pairs'!$A$3:$B$1000,2,FALSE)),"")</f>
        <v/>
      </c>
      <c r="F620" s="44"/>
      <c r="G620" s="43"/>
      <c r="H620" s="43"/>
      <c r="I620" s="43"/>
      <c r="J620" s="45" t="str">
        <f t="shared" si="20"/>
        <v/>
      </c>
      <c r="K620" s="78"/>
      <c r="L620" s="43"/>
      <c r="M620" s="46"/>
      <c r="N620" s="47" t="str">
        <f>IF(OR($G620="",$L620=""),"",ROUND(IF($F620="Long",(L620-G620),(G620-L620)) * POWER(10, VLOOKUP($D620,'Currency Pairs'!$A:$C,3,FALSE)),0))</f>
        <v/>
      </c>
      <c r="O620" s="94" t="str">
        <f>IF($P620="","",(($P620+$Q620+$R620)/LOOKUP(2,1/($V$3:$V619&lt;&gt;""),$V$3:$V619)))</f>
        <v/>
      </c>
      <c r="P620" s="48"/>
      <c r="Q620" s="48"/>
      <c r="R620" s="48"/>
      <c r="S620" s="33" t="str">
        <f t="shared" si="21"/>
        <v/>
      </c>
      <c r="T620" s="65"/>
      <c r="U620" s="65"/>
      <c r="V620" s="32" t="str">
        <f>IF($P620="","",$P620+$Q620+LOOKUP(2,1/($V$3:$V619&lt;&gt;""),$V$3:$V619))</f>
        <v/>
      </c>
      <c r="W620" s="33"/>
      <c r="X620" s="33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  <c r="IP620" s="34"/>
      <c r="IQ620" s="34"/>
      <c r="IR620" s="34"/>
      <c r="IS620" s="34"/>
      <c r="IT620" s="34"/>
      <c r="IU620" s="34"/>
      <c r="IV620" s="34"/>
      <c r="IW620" s="34"/>
      <c r="IX620" s="34"/>
    </row>
    <row r="621" spans="1:258" x14ac:dyDescent="0.25">
      <c r="A621" s="35">
        <f>LOOKUP(2,1/($A$3:$A620&lt;&gt;""),$A$3:$A620)+1</f>
        <v>614</v>
      </c>
      <c r="B621" s="36"/>
      <c r="C621" s="50"/>
      <c r="D621" s="37" t="str">
        <f ca="1">IFERROR(IF($E621="","",VLOOKUP($E621,'Currency Pairs'!$B$3:$D$1000,3,FALSE)),"")</f>
        <v/>
      </c>
      <c r="E621" s="49" t="str">
        <f ca="1">IFERROR(IF($D621="","",VLOOKUP($D621,'Currency Pairs'!$A$3:$B$1000,2,FALSE)),"")</f>
        <v/>
      </c>
      <c r="F621" s="50"/>
      <c r="G621" s="49"/>
      <c r="H621" s="49"/>
      <c r="I621" s="49"/>
      <c r="J621" s="51" t="str">
        <f t="shared" si="20"/>
        <v/>
      </c>
      <c r="K621" s="79"/>
      <c r="L621" s="49"/>
      <c r="M621" s="52"/>
      <c r="N621" s="53" t="str">
        <f>IF(OR($G621="",$L621=""),"",ROUND(IF($F621="Long",(L621-G621),(G621-L621)) * POWER(10, VLOOKUP($D621,'Currency Pairs'!$A:$C,3,FALSE)),0))</f>
        <v/>
      </c>
      <c r="O621" s="99" t="str">
        <f>IF($P621="","",(($P621+$Q621+$R621)/LOOKUP(2,1/($V$3:$V620&lt;&gt;""),$V$3:$V620)))</f>
        <v/>
      </c>
      <c r="P621" s="54"/>
      <c r="Q621" s="54"/>
      <c r="R621" s="54"/>
      <c r="S621" s="42" t="str">
        <f t="shared" si="21"/>
        <v/>
      </c>
      <c r="T621" s="66"/>
      <c r="U621" s="66"/>
      <c r="V621" s="41" t="str">
        <f>IF($P621="","",$P621+$Q621+LOOKUP(2,1/($V$3:$V620&lt;&gt;""),$V$3:$V620))</f>
        <v/>
      </c>
      <c r="W621" s="42"/>
      <c r="X621" s="42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</row>
    <row r="622" spans="1:258" x14ac:dyDescent="0.25">
      <c r="A622" s="26">
        <f>LOOKUP(2,1/($A$3:$A621&lt;&gt;""),$A$3:$A621)+1</f>
        <v>615</v>
      </c>
      <c r="B622" s="27"/>
      <c r="C622" s="44"/>
      <c r="D622" s="28" t="str">
        <f ca="1">IFERROR(IF($E622="","",VLOOKUP($E622,'Currency Pairs'!$B$3:$D$1000,3,FALSE)),"")</f>
        <v/>
      </c>
      <c r="E622" s="43" t="str">
        <f ca="1">IFERROR(IF($D622="","",VLOOKUP($D622,'Currency Pairs'!$A$3:$B$1000,2,FALSE)),"")</f>
        <v/>
      </c>
      <c r="F622" s="44"/>
      <c r="G622" s="43"/>
      <c r="H622" s="43"/>
      <c r="I622" s="43"/>
      <c r="J622" s="45" t="str">
        <f t="shared" si="20"/>
        <v/>
      </c>
      <c r="K622" s="78"/>
      <c r="L622" s="43"/>
      <c r="M622" s="46"/>
      <c r="N622" s="47" t="str">
        <f>IF(OR($G622="",$L622=""),"",ROUND(IF($F622="Long",(L622-G622),(G622-L622)) * POWER(10, VLOOKUP($D622,'Currency Pairs'!$A:$C,3,FALSE)),0))</f>
        <v/>
      </c>
      <c r="O622" s="94" t="str">
        <f>IF($P622="","",(($P622+$Q622+$R622)/LOOKUP(2,1/($V$3:$V621&lt;&gt;""),$V$3:$V621)))</f>
        <v/>
      </c>
      <c r="P622" s="48"/>
      <c r="Q622" s="48"/>
      <c r="R622" s="48"/>
      <c r="S622" s="33" t="str">
        <f t="shared" si="21"/>
        <v/>
      </c>
      <c r="T622" s="65"/>
      <c r="U622" s="65"/>
      <c r="V622" s="32" t="str">
        <f>IF($P622="","",$P622+$Q622+LOOKUP(2,1/($V$3:$V621&lt;&gt;""),$V$3:$V621))</f>
        <v/>
      </c>
      <c r="W622" s="33"/>
      <c r="X622" s="33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  <c r="IQ622" s="34"/>
      <c r="IR622" s="34"/>
      <c r="IS622" s="34"/>
      <c r="IT622" s="34"/>
      <c r="IU622" s="34"/>
      <c r="IV622" s="34"/>
      <c r="IW622" s="34"/>
      <c r="IX622" s="34"/>
    </row>
    <row r="623" spans="1:258" x14ac:dyDescent="0.25">
      <c r="A623" s="35">
        <f>LOOKUP(2,1/($A$3:$A622&lt;&gt;""),$A$3:$A622)+1</f>
        <v>616</v>
      </c>
      <c r="B623" s="36"/>
      <c r="C623" s="50"/>
      <c r="D623" s="37" t="str">
        <f ca="1">IFERROR(IF($E623="","",VLOOKUP($E623,'Currency Pairs'!$B$3:$D$1000,3,FALSE)),"")</f>
        <v/>
      </c>
      <c r="E623" s="49" t="str">
        <f ca="1">IFERROR(IF($D623="","",VLOOKUP($D623,'Currency Pairs'!$A$3:$B$1000,2,FALSE)),"")</f>
        <v/>
      </c>
      <c r="F623" s="50"/>
      <c r="G623" s="49"/>
      <c r="H623" s="49"/>
      <c r="I623" s="49"/>
      <c r="J623" s="51" t="str">
        <f t="shared" si="20"/>
        <v/>
      </c>
      <c r="K623" s="79"/>
      <c r="L623" s="49"/>
      <c r="M623" s="52"/>
      <c r="N623" s="53" t="str">
        <f>IF(OR($G623="",$L623=""),"",ROUND(IF($F623="Long",(L623-G623),(G623-L623)) * POWER(10, VLOOKUP($D623,'Currency Pairs'!$A:$C,3,FALSE)),0))</f>
        <v/>
      </c>
      <c r="O623" s="99" t="str">
        <f>IF($P623="","",(($P623+$Q623+$R623)/LOOKUP(2,1/($V$3:$V622&lt;&gt;""),$V$3:$V622)))</f>
        <v/>
      </c>
      <c r="P623" s="54"/>
      <c r="Q623" s="54"/>
      <c r="R623" s="54"/>
      <c r="S623" s="42" t="str">
        <f t="shared" si="21"/>
        <v/>
      </c>
      <c r="T623" s="66"/>
      <c r="U623" s="66"/>
      <c r="V623" s="41" t="str">
        <f>IF($P623="","",$P623+$Q623+LOOKUP(2,1/($V$3:$V622&lt;&gt;""),$V$3:$V622))</f>
        <v/>
      </c>
      <c r="W623" s="42"/>
      <c r="X623" s="42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</row>
    <row r="624" spans="1:258" x14ac:dyDescent="0.25">
      <c r="A624" s="26">
        <f>LOOKUP(2,1/($A$3:$A623&lt;&gt;""),$A$3:$A623)+1</f>
        <v>617</v>
      </c>
      <c r="B624" s="27"/>
      <c r="C624" s="44"/>
      <c r="D624" s="28" t="str">
        <f ca="1">IFERROR(IF($E624="","",VLOOKUP($E624,'Currency Pairs'!$B$3:$D$1000,3,FALSE)),"")</f>
        <v/>
      </c>
      <c r="E624" s="43" t="str">
        <f ca="1">IFERROR(IF($D624="","",VLOOKUP($D624,'Currency Pairs'!$A$3:$B$1000,2,FALSE)),"")</f>
        <v/>
      </c>
      <c r="F624" s="44"/>
      <c r="G624" s="43"/>
      <c r="H624" s="43"/>
      <c r="I624" s="43"/>
      <c r="J624" s="45" t="str">
        <f t="shared" si="20"/>
        <v/>
      </c>
      <c r="K624" s="78"/>
      <c r="L624" s="43"/>
      <c r="M624" s="46"/>
      <c r="N624" s="47" t="str">
        <f>IF(OR($G624="",$L624=""),"",ROUND(IF($F624="Long",(L624-G624),(G624-L624)) * POWER(10, VLOOKUP($D624,'Currency Pairs'!$A:$C,3,FALSE)),0))</f>
        <v/>
      </c>
      <c r="O624" s="94" t="str">
        <f>IF($P624="","",(($P624+$Q624+$R624)/LOOKUP(2,1/($V$3:$V623&lt;&gt;""),$V$3:$V623)))</f>
        <v/>
      </c>
      <c r="P624" s="48"/>
      <c r="Q624" s="48"/>
      <c r="R624" s="48"/>
      <c r="S624" s="33" t="str">
        <f t="shared" si="21"/>
        <v/>
      </c>
      <c r="T624" s="65"/>
      <c r="U624" s="65"/>
      <c r="V624" s="32" t="str">
        <f>IF($P624="","",$P624+$Q624+LOOKUP(2,1/($V$3:$V623&lt;&gt;""),$V$3:$V623))</f>
        <v/>
      </c>
      <c r="W624" s="33"/>
      <c r="X624" s="33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  <c r="IP624" s="34"/>
      <c r="IQ624" s="34"/>
      <c r="IR624" s="34"/>
      <c r="IS624" s="34"/>
      <c r="IT624" s="34"/>
      <c r="IU624" s="34"/>
      <c r="IV624" s="34"/>
      <c r="IW624" s="34"/>
      <c r="IX624" s="34"/>
    </row>
    <row r="625" spans="1:258" x14ac:dyDescent="0.25">
      <c r="A625" s="35">
        <f>LOOKUP(2,1/($A$3:$A624&lt;&gt;""),$A$3:$A624)+1</f>
        <v>618</v>
      </c>
      <c r="B625" s="36"/>
      <c r="C625" s="50"/>
      <c r="D625" s="37" t="str">
        <f ca="1">IFERROR(IF($E625="","",VLOOKUP($E625,'Currency Pairs'!$B$3:$D$1000,3,FALSE)),"")</f>
        <v/>
      </c>
      <c r="E625" s="49" t="str">
        <f ca="1">IFERROR(IF($D625="","",VLOOKUP($D625,'Currency Pairs'!$A$3:$B$1000,2,FALSE)),"")</f>
        <v/>
      </c>
      <c r="F625" s="50"/>
      <c r="G625" s="49"/>
      <c r="H625" s="49"/>
      <c r="I625" s="49"/>
      <c r="J625" s="51" t="str">
        <f t="shared" si="20"/>
        <v/>
      </c>
      <c r="K625" s="79"/>
      <c r="L625" s="49"/>
      <c r="M625" s="52"/>
      <c r="N625" s="53" t="str">
        <f>IF(OR($G625="",$L625=""),"",ROUND(IF($F625="Long",(L625-G625),(G625-L625)) * POWER(10, VLOOKUP($D625,'Currency Pairs'!$A:$C,3,FALSE)),0))</f>
        <v/>
      </c>
      <c r="O625" s="99" t="str">
        <f>IF($P625="","",(($P625+$Q625+$R625)/LOOKUP(2,1/($V$3:$V624&lt;&gt;""),$V$3:$V624)))</f>
        <v/>
      </c>
      <c r="P625" s="54"/>
      <c r="Q625" s="54"/>
      <c r="R625" s="54"/>
      <c r="S625" s="42" t="str">
        <f t="shared" si="21"/>
        <v/>
      </c>
      <c r="T625" s="66"/>
      <c r="U625" s="66"/>
      <c r="V625" s="41" t="str">
        <f>IF($P625="","",$P625+$Q625+LOOKUP(2,1/($V$3:$V624&lt;&gt;""),$V$3:$V624))</f>
        <v/>
      </c>
      <c r="W625" s="42"/>
      <c r="X625" s="42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</row>
    <row r="626" spans="1:258" x14ac:dyDescent="0.25">
      <c r="A626" s="26">
        <f>LOOKUP(2,1/($A$3:$A625&lt;&gt;""),$A$3:$A625)+1</f>
        <v>619</v>
      </c>
      <c r="B626" s="27"/>
      <c r="C626" s="44"/>
      <c r="D626" s="28" t="str">
        <f ca="1">IFERROR(IF($E626="","",VLOOKUP($E626,'Currency Pairs'!$B$3:$D$1000,3,FALSE)),"")</f>
        <v/>
      </c>
      <c r="E626" s="43" t="str">
        <f ca="1">IFERROR(IF($D626="","",VLOOKUP($D626,'Currency Pairs'!$A$3:$B$1000,2,FALSE)),"")</f>
        <v/>
      </c>
      <c r="F626" s="44"/>
      <c r="G626" s="43"/>
      <c r="H626" s="43"/>
      <c r="I626" s="43"/>
      <c r="J626" s="45" t="str">
        <f t="shared" si="20"/>
        <v/>
      </c>
      <c r="K626" s="78"/>
      <c r="L626" s="43"/>
      <c r="M626" s="46"/>
      <c r="N626" s="47" t="str">
        <f>IF(OR($G626="",$L626=""),"",ROUND(IF($F626="Long",(L626-G626),(G626-L626)) * POWER(10, VLOOKUP($D626,'Currency Pairs'!$A:$C,3,FALSE)),0))</f>
        <v/>
      </c>
      <c r="O626" s="94" t="str">
        <f>IF($P626="","",(($P626+$Q626+$R626)/LOOKUP(2,1/($V$3:$V625&lt;&gt;""),$V$3:$V625)))</f>
        <v/>
      </c>
      <c r="P626" s="48"/>
      <c r="Q626" s="48"/>
      <c r="R626" s="48"/>
      <c r="S626" s="33" t="str">
        <f t="shared" si="21"/>
        <v/>
      </c>
      <c r="T626" s="65"/>
      <c r="U626" s="65"/>
      <c r="V626" s="32" t="str">
        <f>IF($P626="","",$P626+$Q626+LOOKUP(2,1/($V$3:$V625&lt;&gt;""),$V$3:$V625))</f>
        <v/>
      </c>
      <c r="W626" s="33"/>
      <c r="X626" s="33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  <c r="IP626" s="34"/>
      <c r="IQ626" s="34"/>
      <c r="IR626" s="34"/>
      <c r="IS626" s="34"/>
      <c r="IT626" s="34"/>
      <c r="IU626" s="34"/>
      <c r="IV626" s="34"/>
      <c r="IW626" s="34"/>
      <c r="IX626" s="34"/>
    </row>
    <row r="627" spans="1:258" x14ac:dyDescent="0.25">
      <c r="A627" s="35">
        <f>LOOKUP(2,1/($A$3:$A626&lt;&gt;""),$A$3:$A626)+1</f>
        <v>620</v>
      </c>
      <c r="B627" s="36"/>
      <c r="C627" s="50"/>
      <c r="D627" s="37" t="str">
        <f ca="1">IFERROR(IF($E627="","",VLOOKUP($E627,'Currency Pairs'!$B$3:$D$1000,3,FALSE)),"")</f>
        <v/>
      </c>
      <c r="E627" s="49" t="str">
        <f ca="1">IFERROR(IF($D627="","",VLOOKUP($D627,'Currency Pairs'!$A$3:$B$1000,2,FALSE)),"")</f>
        <v/>
      </c>
      <c r="F627" s="50"/>
      <c r="G627" s="49"/>
      <c r="H627" s="49"/>
      <c r="I627" s="49"/>
      <c r="J627" s="51" t="str">
        <f t="shared" si="20"/>
        <v/>
      </c>
      <c r="K627" s="79"/>
      <c r="L627" s="49"/>
      <c r="M627" s="52"/>
      <c r="N627" s="53" t="str">
        <f>IF(OR($G627="",$L627=""),"",ROUND(IF($F627="Long",(L627-G627),(G627-L627)) * POWER(10, VLOOKUP($D627,'Currency Pairs'!$A:$C,3,FALSE)),0))</f>
        <v/>
      </c>
      <c r="O627" s="99" t="str">
        <f>IF($P627="","",(($P627+$Q627+$R627)/LOOKUP(2,1/($V$3:$V626&lt;&gt;""),$V$3:$V626)))</f>
        <v/>
      </c>
      <c r="P627" s="54"/>
      <c r="Q627" s="54"/>
      <c r="R627" s="54"/>
      <c r="S627" s="42" t="str">
        <f t="shared" si="21"/>
        <v/>
      </c>
      <c r="T627" s="66"/>
      <c r="U627" s="66"/>
      <c r="V627" s="41" t="str">
        <f>IF($P627="","",$P627+$Q627+LOOKUP(2,1/($V$3:$V626&lt;&gt;""),$V$3:$V626))</f>
        <v/>
      </c>
      <c r="W627" s="42"/>
      <c r="X627" s="42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</row>
    <row r="628" spans="1:258" x14ac:dyDescent="0.25">
      <c r="A628" s="26">
        <f>LOOKUP(2,1/($A$3:$A627&lt;&gt;""),$A$3:$A627)+1</f>
        <v>621</v>
      </c>
      <c r="B628" s="27"/>
      <c r="C628" s="44"/>
      <c r="D628" s="28" t="str">
        <f ca="1">IFERROR(IF($E628="","",VLOOKUP($E628,'Currency Pairs'!$B$3:$D$1000,3,FALSE)),"")</f>
        <v/>
      </c>
      <c r="E628" s="43" t="str">
        <f ca="1">IFERROR(IF($D628="","",VLOOKUP($D628,'Currency Pairs'!$A$3:$B$1000,2,FALSE)),"")</f>
        <v/>
      </c>
      <c r="F628" s="44"/>
      <c r="G628" s="43"/>
      <c r="H628" s="43"/>
      <c r="I628" s="43"/>
      <c r="J628" s="45" t="str">
        <f t="shared" si="20"/>
        <v/>
      </c>
      <c r="K628" s="78"/>
      <c r="L628" s="43"/>
      <c r="M628" s="46"/>
      <c r="N628" s="47" t="str">
        <f>IF(OR($G628="",$L628=""),"",ROUND(IF($F628="Long",(L628-G628),(G628-L628)) * POWER(10, VLOOKUP($D628,'Currency Pairs'!$A:$C,3,FALSE)),0))</f>
        <v/>
      </c>
      <c r="O628" s="94" t="str">
        <f>IF($P628="","",(($P628+$Q628+$R628)/LOOKUP(2,1/($V$3:$V627&lt;&gt;""),$V$3:$V627)))</f>
        <v/>
      </c>
      <c r="P628" s="48"/>
      <c r="Q628" s="48"/>
      <c r="R628" s="48"/>
      <c r="S628" s="33" t="str">
        <f t="shared" si="21"/>
        <v/>
      </c>
      <c r="T628" s="65"/>
      <c r="U628" s="65"/>
      <c r="V628" s="32" t="str">
        <f>IF($P628="","",$P628+$Q628+LOOKUP(2,1/($V$3:$V627&lt;&gt;""),$V$3:$V627))</f>
        <v/>
      </c>
      <c r="W628" s="33"/>
      <c r="X628" s="33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  <c r="IP628" s="34"/>
      <c r="IQ628" s="34"/>
      <c r="IR628" s="34"/>
      <c r="IS628" s="34"/>
      <c r="IT628" s="34"/>
      <c r="IU628" s="34"/>
      <c r="IV628" s="34"/>
      <c r="IW628" s="34"/>
      <c r="IX628" s="34"/>
    </row>
    <row r="629" spans="1:258" x14ac:dyDescent="0.25">
      <c r="A629" s="35">
        <f>LOOKUP(2,1/($A$3:$A628&lt;&gt;""),$A$3:$A628)+1</f>
        <v>622</v>
      </c>
      <c r="B629" s="36"/>
      <c r="C629" s="50"/>
      <c r="D629" s="37" t="str">
        <f ca="1">IFERROR(IF($E629="","",VLOOKUP($E629,'Currency Pairs'!$B$3:$D$1000,3,FALSE)),"")</f>
        <v/>
      </c>
      <c r="E629" s="49" t="str">
        <f ca="1">IFERROR(IF($D629="","",VLOOKUP($D629,'Currency Pairs'!$A$3:$B$1000,2,FALSE)),"")</f>
        <v/>
      </c>
      <c r="F629" s="50"/>
      <c r="G629" s="49"/>
      <c r="H629" s="49"/>
      <c r="I629" s="49"/>
      <c r="J629" s="51" t="str">
        <f t="shared" si="20"/>
        <v/>
      </c>
      <c r="K629" s="79"/>
      <c r="L629" s="49"/>
      <c r="M629" s="52"/>
      <c r="N629" s="53" t="str">
        <f>IF(OR($G629="",$L629=""),"",ROUND(IF($F629="Long",(L629-G629),(G629-L629)) * POWER(10, VLOOKUP($D629,'Currency Pairs'!$A:$C,3,FALSE)),0))</f>
        <v/>
      </c>
      <c r="O629" s="99" t="str">
        <f>IF($P629="","",(($P629+$Q629+$R629)/LOOKUP(2,1/($V$3:$V628&lt;&gt;""),$V$3:$V628)))</f>
        <v/>
      </c>
      <c r="P629" s="54"/>
      <c r="Q629" s="54"/>
      <c r="R629" s="54"/>
      <c r="S629" s="42" t="str">
        <f t="shared" si="21"/>
        <v/>
      </c>
      <c r="T629" s="66"/>
      <c r="U629" s="66"/>
      <c r="V629" s="41" t="str">
        <f>IF($P629="","",$P629+$Q629+LOOKUP(2,1/($V$3:$V628&lt;&gt;""),$V$3:$V628))</f>
        <v/>
      </c>
      <c r="W629" s="42"/>
      <c r="X629" s="42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</row>
    <row r="630" spans="1:258" x14ac:dyDescent="0.25">
      <c r="A630" s="26">
        <f>LOOKUP(2,1/($A$3:$A629&lt;&gt;""),$A$3:$A629)+1</f>
        <v>623</v>
      </c>
      <c r="B630" s="27"/>
      <c r="C630" s="44"/>
      <c r="D630" s="28" t="str">
        <f ca="1">IFERROR(IF($E630="","",VLOOKUP($E630,'Currency Pairs'!$B$3:$D$1000,3,FALSE)),"")</f>
        <v/>
      </c>
      <c r="E630" s="43" t="str">
        <f ca="1">IFERROR(IF($D630="","",VLOOKUP($D630,'Currency Pairs'!$A$3:$B$1000,2,FALSE)),"")</f>
        <v/>
      </c>
      <c r="F630" s="44"/>
      <c r="G630" s="43"/>
      <c r="H630" s="43"/>
      <c r="I630" s="43"/>
      <c r="J630" s="45" t="str">
        <f t="shared" si="20"/>
        <v/>
      </c>
      <c r="K630" s="78"/>
      <c r="L630" s="43"/>
      <c r="M630" s="46"/>
      <c r="N630" s="47" t="str">
        <f>IF(OR($G630="",$L630=""),"",ROUND(IF($F630="Long",(L630-G630),(G630-L630)) * POWER(10, VLOOKUP($D630,'Currency Pairs'!$A:$C,3,FALSE)),0))</f>
        <v/>
      </c>
      <c r="O630" s="94" t="str">
        <f>IF($P630="","",(($P630+$Q630+$R630)/LOOKUP(2,1/($V$3:$V629&lt;&gt;""),$V$3:$V629)))</f>
        <v/>
      </c>
      <c r="P630" s="48"/>
      <c r="Q630" s="48"/>
      <c r="R630" s="48"/>
      <c r="S630" s="33" t="str">
        <f t="shared" si="21"/>
        <v/>
      </c>
      <c r="T630" s="65"/>
      <c r="U630" s="65"/>
      <c r="V630" s="32" t="str">
        <f>IF($P630="","",$P630+$Q630+LOOKUP(2,1/($V$3:$V629&lt;&gt;""),$V$3:$V629))</f>
        <v/>
      </c>
      <c r="W630" s="33"/>
      <c r="X630" s="33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  <c r="IP630" s="34"/>
      <c r="IQ630" s="34"/>
      <c r="IR630" s="34"/>
      <c r="IS630" s="34"/>
      <c r="IT630" s="34"/>
      <c r="IU630" s="34"/>
      <c r="IV630" s="34"/>
      <c r="IW630" s="34"/>
      <c r="IX630" s="34"/>
    </row>
    <row r="631" spans="1:258" x14ac:dyDescent="0.25">
      <c r="A631" s="35">
        <f>LOOKUP(2,1/($A$3:$A630&lt;&gt;""),$A$3:$A630)+1</f>
        <v>624</v>
      </c>
      <c r="B631" s="36"/>
      <c r="C631" s="50"/>
      <c r="D631" s="37" t="str">
        <f ca="1">IFERROR(IF($E631="","",VLOOKUP($E631,'Currency Pairs'!$B$3:$D$1000,3,FALSE)),"")</f>
        <v/>
      </c>
      <c r="E631" s="49" t="str">
        <f ca="1">IFERROR(IF($D631="","",VLOOKUP($D631,'Currency Pairs'!$A$3:$B$1000,2,FALSE)),"")</f>
        <v/>
      </c>
      <c r="F631" s="50"/>
      <c r="G631" s="49"/>
      <c r="H631" s="49"/>
      <c r="I631" s="49"/>
      <c r="J631" s="51" t="str">
        <f t="shared" si="20"/>
        <v/>
      </c>
      <c r="K631" s="79"/>
      <c r="L631" s="49"/>
      <c r="M631" s="52"/>
      <c r="N631" s="53" t="str">
        <f>IF(OR($G631="",$L631=""),"",ROUND(IF($F631="Long",(L631-G631),(G631-L631)) * POWER(10, VLOOKUP($D631,'Currency Pairs'!$A:$C,3,FALSE)),0))</f>
        <v/>
      </c>
      <c r="O631" s="99" t="str">
        <f>IF($P631="","",(($P631+$Q631+$R631)/LOOKUP(2,1/($V$3:$V630&lt;&gt;""),$V$3:$V630)))</f>
        <v/>
      </c>
      <c r="P631" s="54"/>
      <c r="Q631" s="54"/>
      <c r="R631" s="54"/>
      <c r="S631" s="42" t="str">
        <f t="shared" si="21"/>
        <v/>
      </c>
      <c r="T631" s="66"/>
      <c r="U631" s="66"/>
      <c r="V631" s="41" t="str">
        <f>IF($P631="","",$P631+$Q631+LOOKUP(2,1/($V$3:$V630&lt;&gt;""),$V$3:$V630))</f>
        <v/>
      </c>
      <c r="W631" s="42"/>
      <c r="X631" s="42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</row>
    <row r="632" spans="1:258" x14ac:dyDescent="0.25">
      <c r="A632" s="26">
        <f>LOOKUP(2,1/($A$3:$A631&lt;&gt;""),$A$3:$A631)+1</f>
        <v>625</v>
      </c>
      <c r="B632" s="27"/>
      <c r="C632" s="44"/>
      <c r="D632" s="28" t="str">
        <f ca="1">IFERROR(IF($E632="","",VLOOKUP($E632,'Currency Pairs'!$B$3:$D$1000,3,FALSE)),"")</f>
        <v/>
      </c>
      <c r="E632" s="43" t="str">
        <f ca="1">IFERROR(IF($D632="","",VLOOKUP($D632,'Currency Pairs'!$A$3:$B$1000,2,FALSE)),"")</f>
        <v/>
      </c>
      <c r="F632" s="44"/>
      <c r="G632" s="43"/>
      <c r="H632" s="43"/>
      <c r="I632" s="43"/>
      <c r="J632" s="45" t="str">
        <f t="shared" si="20"/>
        <v/>
      </c>
      <c r="K632" s="78"/>
      <c r="L632" s="43"/>
      <c r="M632" s="46"/>
      <c r="N632" s="47" t="str">
        <f>IF(OR($G632="",$L632=""),"",ROUND(IF($F632="Long",(L632-G632),(G632-L632)) * POWER(10, VLOOKUP($D632,'Currency Pairs'!$A:$C,3,FALSE)),0))</f>
        <v/>
      </c>
      <c r="O632" s="94" t="str">
        <f>IF($P632="","",(($P632+$Q632+$R632)/LOOKUP(2,1/($V$3:$V631&lt;&gt;""),$V$3:$V631)))</f>
        <v/>
      </c>
      <c r="P632" s="48"/>
      <c r="Q632" s="48"/>
      <c r="R632" s="48"/>
      <c r="S632" s="33" t="str">
        <f t="shared" si="21"/>
        <v/>
      </c>
      <c r="T632" s="65"/>
      <c r="U632" s="65"/>
      <c r="V632" s="32" t="str">
        <f>IF($P632="","",$P632+$Q632+LOOKUP(2,1/($V$3:$V631&lt;&gt;""),$V$3:$V631))</f>
        <v/>
      </c>
      <c r="W632" s="33"/>
      <c r="X632" s="33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  <c r="IP632" s="34"/>
      <c r="IQ632" s="34"/>
      <c r="IR632" s="34"/>
      <c r="IS632" s="34"/>
      <c r="IT632" s="34"/>
      <c r="IU632" s="34"/>
      <c r="IV632" s="34"/>
      <c r="IW632" s="34"/>
      <c r="IX632" s="34"/>
    </row>
    <row r="633" spans="1:258" x14ac:dyDescent="0.25">
      <c r="A633" s="35">
        <f>LOOKUP(2,1/($A$3:$A632&lt;&gt;""),$A$3:$A632)+1</f>
        <v>626</v>
      </c>
      <c r="B633" s="36"/>
      <c r="C633" s="50"/>
      <c r="D633" s="37" t="str">
        <f ca="1">IFERROR(IF($E633="","",VLOOKUP($E633,'Currency Pairs'!$B$3:$D$1000,3,FALSE)),"")</f>
        <v/>
      </c>
      <c r="E633" s="49" t="str">
        <f ca="1">IFERROR(IF($D633="","",VLOOKUP($D633,'Currency Pairs'!$A$3:$B$1000,2,FALSE)),"")</f>
        <v/>
      </c>
      <c r="F633" s="50"/>
      <c r="G633" s="49"/>
      <c r="H633" s="49"/>
      <c r="I633" s="49"/>
      <c r="J633" s="51" t="str">
        <f t="shared" si="20"/>
        <v/>
      </c>
      <c r="K633" s="79"/>
      <c r="L633" s="49"/>
      <c r="M633" s="52"/>
      <c r="N633" s="53" t="str">
        <f>IF(OR($G633="",$L633=""),"",ROUND(IF($F633="Long",(L633-G633),(G633-L633)) * POWER(10, VLOOKUP($D633,'Currency Pairs'!$A:$C,3,FALSE)),0))</f>
        <v/>
      </c>
      <c r="O633" s="99" t="str">
        <f>IF($P633="","",(($P633+$Q633+$R633)/LOOKUP(2,1/($V$3:$V632&lt;&gt;""),$V$3:$V632)))</f>
        <v/>
      </c>
      <c r="P633" s="54"/>
      <c r="Q633" s="54"/>
      <c r="R633" s="54"/>
      <c r="S633" s="42" t="str">
        <f t="shared" si="21"/>
        <v/>
      </c>
      <c r="T633" s="66"/>
      <c r="U633" s="66"/>
      <c r="V633" s="41" t="str">
        <f>IF($P633="","",$P633+$Q633+LOOKUP(2,1/($V$3:$V632&lt;&gt;""),$V$3:$V632))</f>
        <v/>
      </c>
      <c r="W633" s="42"/>
      <c r="X633" s="42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</row>
    <row r="634" spans="1:258" x14ac:dyDescent="0.25">
      <c r="A634" s="26">
        <f>LOOKUP(2,1/($A$3:$A633&lt;&gt;""),$A$3:$A633)+1</f>
        <v>627</v>
      </c>
      <c r="B634" s="27"/>
      <c r="C634" s="44"/>
      <c r="D634" s="28" t="str">
        <f ca="1">IFERROR(IF($E634="","",VLOOKUP($E634,'Currency Pairs'!$B$3:$D$1000,3,FALSE)),"")</f>
        <v/>
      </c>
      <c r="E634" s="43" t="str">
        <f ca="1">IFERROR(IF($D634="","",VLOOKUP($D634,'Currency Pairs'!$A$3:$B$1000,2,FALSE)),"")</f>
        <v/>
      </c>
      <c r="F634" s="44"/>
      <c r="G634" s="43"/>
      <c r="H634" s="43"/>
      <c r="I634" s="43"/>
      <c r="J634" s="45" t="str">
        <f t="shared" si="20"/>
        <v/>
      </c>
      <c r="K634" s="78"/>
      <c r="L634" s="43"/>
      <c r="M634" s="46"/>
      <c r="N634" s="47" t="str">
        <f>IF(OR($G634="",$L634=""),"",ROUND(IF($F634="Long",(L634-G634),(G634-L634)) * POWER(10, VLOOKUP($D634,'Currency Pairs'!$A:$C,3,FALSE)),0))</f>
        <v/>
      </c>
      <c r="O634" s="94" t="str">
        <f>IF($P634="","",(($P634+$Q634+$R634)/LOOKUP(2,1/($V$3:$V633&lt;&gt;""),$V$3:$V633)))</f>
        <v/>
      </c>
      <c r="P634" s="48"/>
      <c r="Q634" s="48"/>
      <c r="R634" s="48"/>
      <c r="S634" s="33" t="str">
        <f t="shared" si="21"/>
        <v/>
      </c>
      <c r="T634" s="65"/>
      <c r="U634" s="65"/>
      <c r="V634" s="32" t="str">
        <f>IF($P634="","",$P634+$Q634+LOOKUP(2,1/($V$3:$V633&lt;&gt;""),$V$3:$V633))</f>
        <v/>
      </c>
      <c r="W634" s="33"/>
      <c r="X634" s="33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  <c r="IP634" s="34"/>
      <c r="IQ634" s="34"/>
      <c r="IR634" s="34"/>
      <c r="IS634" s="34"/>
      <c r="IT634" s="34"/>
      <c r="IU634" s="34"/>
      <c r="IV634" s="34"/>
      <c r="IW634" s="34"/>
      <c r="IX634" s="34"/>
    </row>
    <row r="635" spans="1:258" x14ac:dyDescent="0.25">
      <c r="A635" s="35">
        <f>LOOKUP(2,1/($A$3:$A634&lt;&gt;""),$A$3:$A634)+1</f>
        <v>628</v>
      </c>
      <c r="B635" s="36"/>
      <c r="C635" s="50"/>
      <c r="D635" s="37" t="str">
        <f ca="1">IFERROR(IF($E635="","",VLOOKUP($E635,'Currency Pairs'!$B$3:$D$1000,3,FALSE)),"")</f>
        <v/>
      </c>
      <c r="E635" s="49" t="str">
        <f ca="1">IFERROR(IF($D635="","",VLOOKUP($D635,'Currency Pairs'!$A$3:$B$1000,2,FALSE)),"")</f>
        <v/>
      </c>
      <c r="F635" s="50"/>
      <c r="G635" s="49"/>
      <c r="H635" s="49"/>
      <c r="I635" s="49"/>
      <c r="J635" s="51" t="str">
        <f t="shared" si="20"/>
        <v/>
      </c>
      <c r="K635" s="79"/>
      <c r="L635" s="49"/>
      <c r="M635" s="52"/>
      <c r="N635" s="53" t="str">
        <f>IF(OR($G635="",$L635=""),"",ROUND(IF($F635="Long",(L635-G635),(G635-L635)) * POWER(10, VLOOKUP($D635,'Currency Pairs'!$A:$C,3,FALSE)),0))</f>
        <v/>
      </c>
      <c r="O635" s="99" t="str">
        <f>IF($P635="","",(($P635+$Q635+$R635)/LOOKUP(2,1/($V$3:$V634&lt;&gt;""),$V$3:$V634)))</f>
        <v/>
      </c>
      <c r="P635" s="54"/>
      <c r="Q635" s="54"/>
      <c r="R635" s="54"/>
      <c r="S635" s="42" t="str">
        <f t="shared" si="21"/>
        <v/>
      </c>
      <c r="T635" s="66"/>
      <c r="U635" s="66"/>
      <c r="V635" s="41" t="str">
        <f>IF($P635="","",$P635+$Q635+LOOKUP(2,1/($V$3:$V634&lt;&gt;""),$V$3:$V634))</f>
        <v/>
      </c>
      <c r="W635" s="42"/>
      <c r="X635" s="42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</row>
    <row r="636" spans="1:258" x14ac:dyDescent="0.25">
      <c r="A636" s="26">
        <f>LOOKUP(2,1/($A$3:$A635&lt;&gt;""),$A$3:$A635)+1</f>
        <v>629</v>
      </c>
      <c r="B636" s="27"/>
      <c r="C636" s="44"/>
      <c r="D636" s="28" t="str">
        <f ca="1">IFERROR(IF($E636="","",VLOOKUP($E636,'Currency Pairs'!$B$3:$D$1000,3,FALSE)),"")</f>
        <v/>
      </c>
      <c r="E636" s="43" t="str">
        <f ca="1">IFERROR(IF($D636="","",VLOOKUP($D636,'Currency Pairs'!$A$3:$B$1000,2,FALSE)),"")</f>
        <v/>
      </c>
      <c r="F636" s="44"/>
      <c r="G636" s="43"/>
      <c r="H636" s="43"/>
      <c r="I636" s="43"/>
      <c r="J636" s="45" t="str">
        <f t="shared" si="20"/>
        <v/>
      </c>
      <c r="K636" s="78"/>
      <c r="L636" s="43"/>
      <c r="M636" s="46"/>
      <c r="N636" s="47" t="str">
        <f>IF(OR($G636="",$L636=""),"",ROUND(IF($F636="Long",(L636-G636),(G636-L636)) * POWER(10, VLOOKUP($D636,'Currency Pairs'!$A:$C,3,FALSE)),0))</f>
        <v/>
      </c>
      <c r="O636" s="94" t="str">
        <f>IF($P636="","",(($P636+$Q636+$R636)/LOOKUP(2,1/($V$3:$V635&lt;&gt;""),$V$3:$V635)))</f>
        <v/>
      </c>
      <c r="P636" s="48"/>
      <c r="Q636" s="48"/>
      <c r="R636" s="48"/>
      <c r="S636" s="33" t="str">
        <f t="shared" si="21"/>
        <v/>
      </c>
      <c r="T636" s="65"/>
      <c r="U636" s="65"/>
      <c r="V636" s="32" t="str">
        <f>IF($P636="","",$P636+$Q636+LOOKUP(2,1/($V$3:$V635&lt;&gt;""),$V$3:$V635))</f>
        <v/>
      </c>
      <c r="W636" s="33"/>
      <c r="X636" s="33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  <c r="IP636" s="34"/>
      <c r="IQ636" s="34"/>
      <c r="IR636" s="34"/>
      <c r="IS636" s="34"/>
      <c r="IT636" s="34"/>
      <c r="IU636" s="34"/>
      <c r="IV636" s="34"/>
      <c r="IW636" s="34"/>
      <c r="IX636" s="34"/>
    </row>
    <row r="637" spans="1:258" x14ac:dyDescent="0.25">
      <c r="A637" s="35">
        <f>LOOKUP(2,1/($A$3:$A636&lt;&gt;""),$A$3:$A636)+1</f>
        <v>630</v>
      </c>
      <c r="B637" s="36"/>
      <c r="C637" s="50"/>
      <c r="D637" s="37" t="str">
        <f ca="1">IFERROR(IF($E637="","",VLOOKUP($E637,'Currency Pairs'!$B$3:$D$1000,3,FALSE)),"")</f>
        <v/>
      </c>
      <c r="E637" s="49" t="str">
        <f ca="1">IFERROR(IF($D637="","",VLOOKUP($D637,'Currency Pairs'!$A$3:$B$1000,2,FALSE)),"")</f>
        <v/>
      </c>
      <c r="F637" s="50"/>
      <c r="G637" s="49"/>
      <c r="H637" s="49"/>
      <c r="I637" s="49"/>
      <c r="J637" s="51" t="str">
        <f t="shared" si="20"/>
        <v/>
      </c>
      <c r="K637" s="79"/>
      <c r="L637" s="49"/>
      <c r="M637" s="52"/>
      <c r="N637" s="53" t="str">
        <f>IF(OR($G637="",$L637=""),"",ROUND(IF($F637="Long",(L637-G637),(G637-L637)) * POWER(10, VLOOKUP($D637,'Currency Pairs'!$A:$C,3,FALSE)),0))</f>
        <v/>
      </c>
      <c r="O637" s="99" t="str">
        <f>IF($P637="","",(($P637+$Q637+$R637)/LOOKUP(2,1/($V$3:$V636&lt;&gt;""),$V$3:$V636)))</f>
        <v/>
      </c>
      <c r="P637" s="54"/>
      <c r="Q637" s="54"/>
      <c r="R637" s="54"/>
      <c r="S637" s="42" t="str">
        <f t="shared" si="21"/>
        <v/>
      </c>
      <c r="T637" s="66"/>
      <c r="U637" s="66"/>
      <c r="V637" s="41" t="str">
        <f>IF($P637="","",$P637+$Q637+LOOKUP(2,1/($V$3:$V636&lt;&gt;""),$V$3:$V636))</f>
        <v/>
      </c>
      <c r="W637" s="42"/>
      <c r="X637" s="42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</row>
    <row r="638" spans="1:258" x14ac:dyDescent="0.25">
      <c r="A638" s="26">
        <f>LOOKUP(2,1/($A$3:$A637&lt;&gt;""),$A$3:$A637)+1</f>
        <v>631</v>
      </c>
      <c r="B638" s="27"/>
      <c r="C638" s="44"/>
      <c r="D638" s="28" t="str">
        <f ca="1">IFERROR(IF($E638="","",VLOOKUP($E638,'Currency Pairs'!$B$3:$D$1000,3,FALSE)),"")</f>
        <v/>
      </c>
      <c r="E638" s="43" t="str">
        <f ca="1">IFERROR(IF($D638="","",VLOOKUP($D638,'Currency Pairs'!$A$3:$B$1000,2,FALSE)),"")</f>
        <v/>
      </c>
      <c r="F638" s="44"/>
      <c r="G638" s="43"/>
      <c r="H638" s="43"/>
      <c r="I638" s="43"/>
      <c r="J638" s="45" t="str">
        <f t="shared" si="20"/>
        <v/>
      </c>
      <c r="K638" s="78"/>
      <c r="L638" s="43"/>
      <c r="M638" s="46"/>
      <c r="N638" s="47" t="str">
        <f>IF(OR($G638="",$L638=""),"",ROUND(IF($F638="Long",(L638-G638),(G638-L638)) * POWER(10, VLOOKUP($D638,'Currency Pairs'!$A:$C,3,FALSE)),0))</f>
        <v/>
      </c>
      <c r="O638" s="94" t="str">
        <f>IF($P638="","",(($P638+$Q638+$R638)/LOOKUP(2,1/($V$3:$V637&lt;&gt;""),$V$3:$V637)))</f>
        <v/>
      </c>
      <c r="P638" s="48"/>
      <c r="Q638" s="48"/>
      <c r="R638" s="48"/>
      <c r="S638" s="33" t="str">
        <f t="shared" si="21"/>
        <v/>
      </c>
      <c r="T638" s="65"/>
      <c r="U638" s="65"/>
      <c r="V638" s="32" t="str">
        <f>IF($P638="","",$P638+$Q638+LOOKUP(2,1/($V$3:$V637&lt;&gt;""),$V$3:$V637))</f>
        <v/>
      </c>
      <c r="W638" s="33"/>
      <c r="X638" s="33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  <c r="IP638" s="34"/>
      <c r="IQ638" s="34"/>
      <c r="IR638" s="34"/>
      <c r="IS638" s="34"/>
      <c r="IT638" s="34"/>
      <c r="IU638" s="34"/>
      <c r="IV638" s="34"/>
      <c r="IW638" s="34"/>
      <c r="IX638" s="34"/>
    </row>
    <row r="639" spans="1:258" x14ac:dyDescent="0.25">
      <c r="A639" s="35">
        <f>LOOKUP(2,1/($A$3:$A638&lt;&gt;""),$A$3:$A638)+1</f>
        <v>632</v>
      </c>
      <c r="B639" s="36"/>
      <c r="C639" s="50"/>
      <c r="D639" s="37" t="str">
        <f ca="1">IFERROR(IF($E639="","",VLOOKUP($E639,'Currency Pairs'!$B$3:$D$1000,3,FALSE)),"")</f>
        <v/>
      </c>
      <c r="E639" s="49" t="str">
        <f ca="1">IFERROR(IF($D639="","",VLOOKUP($D639,'Currency Pairs'!$A$3:$B$1000,2,FALSE)),"")</f>
        <v/>
      </c>
      <c r="F639" s="50"/>
      <c r="G639" s="49"/>
      <c r="H639" s="49"/>
      <c r="I639" s="49"/>
      <c r="J639" s="51" t="str">
        <f t="shared" si="20"/>
        <v/>
      </c>
      <c r="K639" s="79"/>
      <c r="L639" s="49"/>
      <c r="M639" s="52"/>
      <c r="N639" s="53" t="str">
        <f>IF(OR($G639="",$L639=""),"",ROUND(IF($F639="Long",(L639-G639),(G639-L639)) * POWER(10, VLOOKUP($D639,'Currency Pairs'!$A:$C,3,FALSE)),0))</f>
        <v/>
      </c>
      <c r="O639" s="99" t="str">
        <f>IF($P639="","",(($P639+$Q639+$R639)/LOOKUP(2,1/($V$3:$V638&lt;&gt;""),$V$3:$V638)))</f>
        <v/>
      </c>
      <c r="P639" s="54"/>
      <c r="Q639" s="54"/>
      <c r="R639" s="54"/>
      <c r="S639" s="42" t="str">
        <f t="shared" si="21"/>
        <v/>
      </c>
      <c r="T639" s="66"/>
      <c r="U639" s="66"/>
      <c r="V639" s="41" t="str">
        <f>IF($P639="","",$P639+$Q639+LOOKUP(2,1/($V$3:$V638&lt;&gt;""),$V$3:$V638))</f>
        <v/>
      </c>
      <c r="W639" s="42"/>
      <c r="X639" s="42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</row>
    <row r="640" spans="1:258" x14ac:dyDescent="0.25">
      <c r="A640" s="26">
        <f>LOOKUP(2,1/($A$3:$A639&lt;&gt;""),$A$3:$A639)+1</f>
        <v>633</v>
      </c>
      <c r="B640" s="27"/>
      <c r="C640" s="44"/>
      <c r="D640" s="28" t="str">
        <f ca="1">IFERROR(IF($E640="","",VLOOKUP($E640,'Currency Pairs'!$B$3:$D$1000,3,FALSE)),"")</f>
        <v/>
      </c>
      <c r="E640" s="43" t="str">
        <f ca="1">IFERROR(IF($D640="","",VLOOKUP($D640,'Currency Pairs'!$A$3:$B$1000,2,FALSE)),"")</f>
        <v/>
      </c>
      <c r="F640" s="44"/>
      <c r="G640" s="43"/>
      <c r="H640" s="43"/>
      <c r="I640" s="43"/>
      <c r="J640" s="45" t="str">
        <f t="shared" si="20"/>
        <v/>
      </c>
      <c r="K640" s="78"/>
      <c r="L640" s="43"/>
      <c r="M640" s="46"/>
      <c r="N640" s="47" t="str">
        <f>IF(OR($G640="",$L640=""),"",ROUND(IF($F640="Long",(L640-G640),(G640-L640)) * POWER(10, VLOOKUP($D640,'Currency Pairs'!$A:$C,3,FALSE)),0))</f>
        <v/>
      </c>
      <c r="O640" s="94" t="str">
        <f>IF($P640="","",(($P640+$Q640+$R640)/LOOKUP(2,1/($V$3:$V639&lt;&gt;""),$V$3:$V639)))</f>
        <v/>
      </c>
      <c r="P640" s="48"/>
      <c r="Q640" s="48"/>
      <c r="R640" s="48"/>
      <c r="S640" s="33" t="str">
        <f t="shared" si="21"/>
        <v/>
      </c>
      <c r="T640" s="65"/>
      <c r="U640" s="65"/>
      <c r="V640" s="32" t="str">
        <f>IF($P640="","",$P640+$Q640+LOOKUP(2,1/($V$3:$V639&lt;&gt;""),$V$3:$V639))</f>
        <v/>
      </c>
      <c r="W640" s="33"/>
      <c r="X640" s="33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  <c r="IP640" s="34"/>
      <c r="IQ640" s="34"/>
      <c r="IR640" s="34"/>
      <c r="IS640" s="34"/>
      <c r="IT640" s="34"/>
      <c r="IU640" s="34"/>
      <c r="IV640" s="34"/>
      <c r="IW640" s="34"/>
      <c r="IX640" s="34"/>
    </row>
    <row r="641" spans="1:258" x14ac:dyDescent="0.25">
      <c r="A641" s="35">
        <f>LOOKUP(2,1/($A$3:$A640&lt;&gt;""),$A$3:$A640)+1</f>
        <v>634</v>
      </c>
      <c r="B641" s="36"/>
      <c r="C641" s="50"/>
      <c r="D641" s="37" t="str">
        <f ca="1">IFERROR(IF($E641="","",VLOOKUP($E641,'Currency Pairs'!$B$3:$D$1000,3,FALSE)),"")</f>
        <v/>
      </c>
      <c r="E641" s="49" t="str">
        <f ca="1">IFERROR(IF($D641="","",VLOOKUP($D641,'Currency Pairs'!$A$3:$B$1000,2,FALSE)),"")</f>
        <v/>
      </c>
      <c r="F641" s="50"/>
      <c r="G641" s="49"/>
      <c r="H641" s="49"/>
      <c r="I641" s="49"/>
      <c r="J641" s="51" t="str">
        <f t="shared" si="20"/>
        <v/>
      </c>
      <c r="K641" s="79"/>
      <c r="L641" s="49"/>
      <c r="M641" s="52"/>
      <c r="N641" s="53" t="str">
        <f>IF(OR($G641="",$L641=""),"",ROUND(IF($F641="Long",(L641-G641),(G641-L641)) * POWER(10, VLOOKUP($D641,'Currency Pairs'!$A:$C,3,FALSE)),0))</f>
        <v/>
      </c>
      <c r="O641" s="99" t="str">
        <f>IF($P641="","",(($P641+$Q641+$R641)/LOOKUP(2,1/($V$3:$V640&lt;&gt;""),$V$3:$V640)))</f>
        <v/>
      </c>
      <c r="P641" s="54"/>
      <c r="Q641" s="54"/>
      <c r="R641" s="54"/>
      <c r="S641" s="42" t="str">
        <f t="shared" si="21"/>
        <v/>
      </c>
      <c r="T641" s="66"/>
      <c r="U641" s="66"/>
      <c r="V641" s="41" t="str">
        <f>IF($P641="","",$P641+$Q641+LOOKUP(2,1/($V$3:$V640&lt;&gt;""),$V$3:$V640))</f>
        <v/>
      </c>
      <c r="W641" s="42"/>
      <c r="X641" s="42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</row>
    <row r="642" spans="1:258" x14ac:dyDescent="0.25">
      <c r="A642" s="26">
        <f>LOOKUP(2,1/($A$3:$A641&lt;&gt;""),$A$3:$A641)+1</f>
        <v>635</v>
      </c>
      <c r="B642" s="27"/>
      <c r="C642" s="44"/>
      <c r="D642" s="28" t="str">
        <f ca="1">IFERROR(IF($E642="","",VLOOKUP($E642,'Currency Pairs'!$B$3:$D$1000,3,FALSE)),"")</f>
        <v/>
      </c>
      <c r="E642" s="43" t="str">
        <f ca="1">IFERROR(IF($D642="","",VLOOKUP($D642,'Currency Pairs'!$A$3:$B$1000,2,FALSE)),"")</f>
        <v/>
      </c>
      <c r="F642" s="44"/>
      <c r="G642" s="43"/>
      <c r="H642" s="43"/>
      <c r="I642" s="43"/>
      <c r="J642" s="45" t="str">
        <f t="shared" si="20"/>
        <v/>
      </c>
      <c r="K642" s="78"/>
      <c r="L642" s="43"/>
      <c r="M642" s="46"/>
      <c r="N642" s="47" t="str">
        <f>IF(OR($G642="",$L642=""),"",ROUND(IF($F642="Long",(L642-G642),(G642-L642)) * POWER(10, VLOOKUP($D642,'Currency Pairs'!$A:$C,3,FALSE)),0))</f>
        <v/>
      </c>
      <c r="O642" s="94" t="str">
        <f>IF($P642="","",(($P642+$Q642+$R642)/LOOKUP(2,1/($V$3:$V641&lt;&gt;""),$V$3:$V641)))</f>
        <v/>
      </c>
      <c r="P642" s="48"/>
      <c r="Q642" s="48"/>
      <c r="R642" s="48"/>
      <c r="S642" s="33" t="str">
        <f t="shared" si="21"/>
        <v/>
      </c>
      <c r="T642" s="65"/>
      <c r="U642" s="65"/>
      <c r="V642" s="32" t="str">
        <f>IF($P642="","",$P642+$Q642+LOOKUP(2,1/($V$3:$V641&lt;&gt;""),$V$3:$V641))</f>
        <v/>
      </c>
      <c r="W642" s="33"/>
      <c r="X642" s="33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  <c r="IP642" s="34"/>
      <c r="IQ642" s="34"/>
      <c r="IR642" s="34"/>
      <c r="IS642" s="34"/>
      <c r="IT642" s="34"/>
      <c r="IU642" s="34"/>
      <c r="IV642" s="34"/>
      <c r="IW642" s="34"/>
      <c r="IX642" s="34"/>
    </row>
    <row r="643" spans="1:258" x14ac:dyDescent="0.25">
      <c r="A643" s="35">
        <f>LOOKUP(2,1/($A$3:$A642&lt;&gt;""),$A$3:$A642)+1</f>
        <v>636</v>
      </c>
      <c r="B643" s="36"/>
      <c r="C643" s="50"/>
      <c r="D643" s="37" t="str">
        <f ca="1">IFERROR(IF($E643="","",VLOOKUP($E643,'Currency Pairs'!$B$3:$D$1000,3,FALSE)),"")</f>
        <v/>
      </c>
      <c r="E643" s="49" t="str">
        <f ca="1">IFERROR(IF($D643="","",VLOOKUP($D643,'Currency Pairs'!$A$3:$B$1000,2,FALSE)),"")</f>
        <v/>
      </c>
      <c r="F643" s="50"/>
      <c r="G643" s="49"/>
      <c r="H643" s="49"/>
      <c r="I643" s="49"/>
      <c r="J643" s="51" t="str">
        <f t="shared" si="20"/>
        <v/>
      </c>
      <c r="K643" s="79"/>
      <c r="L643" s="49"/>
      <c r="M643" s="52"/>
      <c r="N643" s="53" t="str">
        <f>IF(OR($G643="",$L643=""),"",ROUND(IF($F643="Long",(L643-G643),(G643-L643)) * POWER(10, VLOOKUP($D643,'Currency Pairs'!$A:$C,3,FALSE)),0))</f>
        <v/>
      </c>
      <c r="O643" s="99" t="str">
        <f>IF($P643="","",(($P643+$Q643+$R643)/LOOKUP(2,1/($V$3:$V642&lt;&gt;""),$V$3:$V642)))</f>
        <v/>
      </c>
      <c r="P643" s="54"/>
      <c r="Q643" s="54"/>
      <c r="R643" s="54"/>
      <c r="S643" s="42" t="str">
        <f t="shared" si="21"/>
        <v/>
      </c>
      <c r="T643" s="66"/>
      <c r="U643" s="66"/>
      <c r="V643" s="41" t="str">
        <f>IF($P643="","",$P643+$Q643+LOOKUP(2,1/($V$3:$V642&lt;&gt;""),$V$3:$V642))</f>
        <v/>
      </c>
      <c r="W643" s="42"/>
      <c r="X643" s="42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</row>
    <row r="644" spans="1:258" x14ac:dyDescent="0.25">
      <c r="A644" s="26">
        <f>LOOKUP(2,1/($A$3:$A643&lt;&gt;""),$A$3:$A643)+1</f>
        <v>637</v>
      </c>
      <c r="B644" s="27"/>
      <c r="C644" s="44"/>
      <c r="D644" s="28" t="str">
        <f ca="1">IFERROR(IF($E644="","",VLOOKUP($E644,'Currency Pairs'!$B$3:$D$1000,3,FALSE)),"")</f>
        <v/>
      </c>
      <c r="E644" s="43" t="str">
        <f ca="1">IFERROR(IF($D644="","",VLOOKUP($D644,'Currency Pairs'!$A$3:$B$1000,2,FALSE)),"")</f>
        <v/>
      </c>
      <c r="F644" s="44"/>
      <c r="G644" s="43"/>
      <c r="H644" s="43"/>
      <c r="I644" s="43"/>
      <c r="J644" s="45" t="str">
        <f t="shared" si="20"/>
        <v/>
      </c>
      <c r="K644" s="78"/>
      <c r="L644" s="43"/>
      <c r="M644" s="46"/>
      <c r="N644" s="47" t="str">
        <f>IF(OR($G644="",$L644=""),"",ROUND(IF($F644="Long",(L644-G644),(G644-L644)) * POWER(10, VLOOKUP($D644,'Currency Pairs'!$A:$C,3,FALSE)),0))</f>
        <v/>
      </c>
      <c r="O644" s="94" t="str">
        <f>IF($P644="","",(($P644+$Q644+$R644)/LOOKUP(2,1/($V$3:$V643&lt;&gt;""),$V$3:$V643)))</f>
        <v/>
      </c>
      <c r="P644" s="48"/>
      <c r="Q644" s="48"/>
      <c r="R644" s="48"/>
      <c r="S644" s="33" t="str">
        <f t="shared" si="21"/>
        <v/>
      </c>
      <c r="T644" s="65"/>
      <c r="U644" s="65"/>
      <c r="V644" s="32" t="str">
        <f>IF($P644="","",$P644+$Q644+LOOKUP(2,1/($V$3:$V643&lt;&gt;""),$V$3:$V643))</f>
        <v/>
      </c>
      <c r="W644" s="33"/>
      <c r="X644" s="33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  <c r="IP644" s="34"/>
      <c r="IQ644" s="34"/>
      <c r="IR644" s="34"/>
      <c r="IS644" s="34"/>
      <c r="IT644" s="34"/>
      <c r="IU644" s="34"/>
      <c r="IV644" s="34"/>
      <c r="IW644" s="34"/>
      <c r="IX644" s="34"/>
    </row>
    <row r="645" spans="1:258" x14ac:dyDescent="0.25">
      <c r="A645" s="35">
        <f>LOOKUP(2,1/($A$3:$A644&lt;&gt;""),$A$3:$A644)+1</f>
        <v>638</v>
      </c>
      <c r="B645" s="36"/>
      <c r="C645" s="50"/>
      <c r="D645" s="37" t="str">
        <f ca="1">IFERROR(IF($E645="","",VLOOKUP($E645,'Currency Pairs'!$B$3:$D$1000,3,FALSE)),"")</f>
        <v/>
      </c>
      <c r="E645" s="49" t="str">
        <f ca="1">IFERROR(IF($D645="","",VLOOKUP($D645,'Currency Pairs'!$A$3:$B$1000,2,FALSE)),"")</f>
        <v/>
      </c>
      <c r="F645" s="50"/>
      <c r="G645" s="49"/>
      <c r="H645" s="49"/>
      <c r="I645" s="49"/>
      <c r="J645" s="51" t="str">
        <f t="shared" si="20"/>
        <v/>
      </c>
      <c r="K645" s="79"/>
      <c r="L645" s="49"/>
      <c r="M645" s="52"/>
      <c r="N645" s="53" t="str">
        <f>IF(OR($G645="",$L645=""),"",ROUND(IF($F645="Long",(L645-G645),(G645-L645)) * POWER(10, VLOOKUP($D645,'Currency Pairs'!$A:$C,3,FALSE)),0))</f>
        <v/>
      </c>
      <c r="O645" s="99" t="str">
        <f>IF($P645="","",(($P645+$Q645+$R645)/LOOKUP(2,1/($V$3:$V644&lt;&gt;""),$V$3:$V644)))</f>
        <v/>
      </c>
      <c r="P645" s="54"/>
      <c r="Q645" s="54"/>
      <c r="R645" s="54"/>
      <c r="S645" s="42" t="str">
        <f t="shared" si="21"/>
        <v/>
      </c>
      <c r="T645" s="66"/>
      <c r="U645" s="66"/>
      <c r="V645" s="41" t="str">
        <f>IF($P645="","",$P645+$Q645+LOOKUP(2,1/($V$3:$V644&lt;&gt;""),$V$3:$V644))</f>
        <v/>
      </c>
      <c r="W645" s="42"/>
      <c r="X645" s="42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</row>
    <row r="646" spans="1:258" x14ac:dyDescent="0.25">
      <c r="A646" s="26">
        <f>LOOKUP(2,1/($A$3:$A645&lt;&gt;""),$A$3:$A645)+1</f>
        <v>639</v>
      </c>
      <c r="B646" s="27"/>
      <c r="C646" s="44"/>
      <c r="D646" s="28" t="str">
        <f ca="1">IFERROR(IF($E646="","",VLOOKUP($E646,'Currency Pairs'!$B$3:$D$1000,3,FALSE)),"")</f>
        <v/>
      </c>
      <c r="E646" s="43" t="str">
        <f ca="1">IFERROR(IF($D646="","",VLOOKUP($D646,'Currency Pairs'!$A$3:$B$1000,2,FALSE)),"")</f>
        <v/>
      </c>
      <c r="F646" s="44"/>
      <c r="G646" s="43"/>
      <c r="H646" s="43"/>
      <c r="I646" s="43"/>
      <c r="J646" s="45" t="str">
        <f t="shared" si="20"/>
        <v/>
      </c>
      <c r="K646" s="78"/>
      <c r="L646" s="43"/>
      <c r="M646" s="46"/>
      <c r="N646" s="47" t="str">
        <f>IF(OR($G646="",$L646=""),"",ROUND(IF($F646="Long",(L646-G646),(G646-L646)) * POWER(10, VLOOKUP($D646,'Currency Pairs'!$A:$C,3,FALSE)),0))</f>
        <v/>
      </c>
      <c r="O646" s="94" t="str">
        <f>IF($P646="","",(($P646+$Q646+$R646)/LOOKUP(2,1/($V$3:$V645&lt;&gt;""),$V$3:$V645)))</f>
        <v/>
      </c>
      <c r="P646" s="48"/>
      <c r="Q646" s="48"/>
      <c r="R646" s="48"/>
      <c r="S646" s="33" t="str">
        <f t="shared" si="21"/>
        <v/>
      </c>
      <c r="T646" s="65"/>
      <c r="U646" s="65"/>
      <c r="V646" s="32" t="str">
        <f>IF($P646="","",$P646+$Q646+LOOKUP(2,1/($V$3:$V645&lt;&gt;""),$V$3:$V645))</f>
        <v/>
      </c>
      <c r="W646" s="33"/>
      <c r="X646" s="33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  <c r="IP646" s="34"/>
      <c r="IQ646" s="34"/>
      <c r="IR646" s="34"/>
      <c r="IS646" s="34"/>
      <c r="IT646" s="34"/>
      <c r="IU646" s="34"/>
      <c r="IV646" s="34"/>
      <c r="IW646" s="34"/>
      <c r="IX646" s="34"/>
    </row>
    <row r="647" spans="1:258" x14ac:dyDescent="0.25">
      <c r="A647" s="35">
        <f>LOOKUP(2,1/($A$3:$A646&lt;&gt;""),$A$3:$A646)+1</f>
        <v>640</v>
      </c>
      <c r="B647" s="36"/>
      <c r="C647" s="50"/>
      <c r="D647" s="37" t="str">
        <f ca="1">IFERROR(IF($E647="","",VLOOKUP($E647,'Currency Pairs'!$B$3:$D$1000,3,FALSE)),"")</f>
        <v/>
      </c>
      <c r="E647" s="49" t="str">
        <f ca="1">IFERROR(IF($D647="","",VLOOKUP($D647,'Currency Pairs'!$A$3:$B$1000,2,FALSE)),"")</f>
        <v/>
      </c>
      <c r="F647" s="50"/>
      <c r="G647" s="49"/>
      <c r="H647" s="49"/>
      <c r="I647" s="49"/>
      <c r="J647" s="51" t="str">
        <f t="shared" si="20"/>
        <v/>
      </c>
      <c r="K647" s="79"/>
      <c r="L647" s="49"/>
      <c r="M647" s="52"/>
      <c r="N647" s="53" t="str">
        <f>IF(OR($G647="",$L647=""),"",ROUND(IF($F647="Long",(L647-G647),(G647-L647)) * POWER(10, VLOOKUP($D647,'Currency Pairs'!$A:$C,3,FALSE)),0))</f>
        <v/>
      </c>
      <c r="O647" s="99" t="str">
        <f>IF($P647="","",(($P647+$Q647+$R647)/LOOKUP(2,1/($V$3:$V646&lt;&gt;""),$V$3:$V646)))</f>
        <v/>
      </c>
      <c r="P647" s="54"/>
      <c r="Q647" s="54"/>
      <c r="R647" s="54"/>
      <c r="S647" s="42" t="str">
        <f t="shared" si="21"/>
        <v/>
      </c>
      <c r="T647" s="66"/>
      <c r="U647" s="66"/>
      <c r="V647" s="41" t="str">
        <f>IF($P647="","",$P647+$Q647+LOOKUP(2,1/($V$3:$V646&lt;&gt;""),$V$3:$V646))</f>
        <v/>
      </c>
      <c r="W647" s="42"/>
      <c r="X647" s="42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</row>
    <row r="648" spans="1:258" x14ac:dyDescent="0.25">
      <c r="A648" s="26">
        <f>LOOKUP(2,1/($A$3:$A647&lt;&gt;""),$A$3:$A647)+1</f>
        <v>641</v>
      </c>
      <c r="B648" s="27"/>
      <c r="C648" s="44"/>
      <c r="D648" s="28" t="str">
        <f ca="1">IFERROR(IF($E648="","",VLOOKUP($E648,'Currency Pairs'!$B$3:$D$1000,3,FALSE)),"")</f>
        <v/>
      </c>
      <c r="E648" s="43" t="str">
        <f ca="1">IFERROR(IF($D648="","",VLOOKUP($D648,'Currency Pairs'!$A$3:$B$1000,2,FALSE)),"")</f>
        <v/>
      </c>
      <c r="F648" s="44"/>
      <c r="G648" s="43"/>
      <c r="H648" s="43"/>
      <c r="I648" s="43"/>
      <c r="J648" s="45" t="str">
        <f t="shared" si="20"/>
        <v/>
      </c>
      <c r="K648" s="78"/>
      <c r="L648" s="43"/>
      <c r="M648" s="46"/>
      <c r="N648" s="47" t="str">
        <f>IF(OR($G648="",$L648=""),"",ROUND(IF($F648="Long",(L648-G648),(G648-L648)) * POWER(10, VLOOKUP($D648,'Currency Pairs'!$A:$C,3,FALSE)),0))</f>
        <v/>
      </c>
      <c r="O648" s="94" t="str">
        <f>IF($P648="","",(($P648+$Q648+$R648)/LOOKUP(2,1/($V$3:$V647&lt;&gt;""),$V$3:$V647)))</f>
        <v/>
      </c>
      <c r="P648" s="48"/>
      <c r="Q648" s="48"/>
      <c r="R648" s="48"/>
      <c r="S648" s="33" t="str">
        <f t="shared" si="21"/>
        <v/>
      </c>
      <c r="T648" s="65"/>
      <c r="U648" s="65"/>
      <c r="V648" s="32" t="str">
        <f>IF($P648="","",$P648+$Q648+LOOKUP(2,1/($V$3:$V647&lt;&gt;""),$V$3:$V647))</f>
        <v/>
      </c>
      <c r="W648" s="33"/>
      <c r="X648" s="33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  <c r="IP648" s="34"/>
      <c r="IQ648" s="34"/>
      <c r="IR648" s="34"/>
      <c r="IS648" s="34"/>
      <c r="IT648" s="34"/>
      <c r="IU648" s="34"/>
      <c r="IV648" s="34"/>
      <c r="IW648" s="34"/>
      <c r="IX648" s="34"/>
    </row>
    <row r="649" spans="1:258" x14ac:dyDescent="0.25">
      <c r="A649" s="35">
        <f>LOOKUP(2,1/($A$3:$A648&lt;&gt;""),$A$3:$A648)+1</f>
        <v>642</v>
      </c>
      <c r="B649" s="36"/>
      <c r="C649" s="50"/>
      <c r="D649" s="37" t="str">
        <f ca="1">IFERROR(IF($E649="","",VLOOKUP($E649,'Currency Pairs'!$B$3:$D$1000,3,FALSE)),"")</f>
        <v/>
      </c>
      <c r="E649" s="49" t="str">
        <f ca="1">IFERROR(IF($D649="","",VLOOKUP($D649,'Currency Pairs'!$A$3:$B$1000,2,FALSE)),"")</f>
        <v/>
      </c>
      <c r="F649" s="50"/>
      <c r="G649" s="49"/>
      <c r="H649" s="49"/>
      <c r="I649" s="49"/>
      <c r="J649" s="51" t="str">
        <f t="shared" si="20"/>
        <v/>
      </c>
      <c r="K649" s="79"/>
      <c r="L649" s="49"/>
      <c r="M649" s="52"/>
      <c r="N649" s="53" t="str">
        <f>IF(OR($G649="",$L649=""),"",ROUND(IF($F649="Long",(L649-G649),(G649-L649)) * POWER(10, VLOOKUP($D649,'Currency Pairs'!$A:$C,3,FALSE)),0))</f>
        <v/>
      </c>
      <c r="O649" s="99" t="str">
        <f>IF($P649="","",(($P649+$Q649+$R649)/LOOKUP(2,1/($V$3:$V648&lt;&gt;""),$V$3:$V648)))</f>
        <v/>
      </c>
      <c r="P649" s="54"/>
      <c r="Q649" s="54"/>
      <c r="R649" s="54"/>
      <c r="S649" s="42" t="str">
        <f t="shared" si="21"/>
        <v/>
      </c>
      <c r="T649" s="66"/>
      <c r="U649" s="66"/>
      <c r="V649" s="41" t="str">
        <f>IF($P649="","",$P649+$Q649+LOOKUP(2,1/($V$3:$V648&lt;&gt;""),$V$3:$V648))</f>
        <v/>
      </c>
      <c r="W649" s="42"/>
      <c r="X649" s="42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</row>
    <row r="650" spans="1:258" x14ac:dyDescent="0.25">
      <c r="A650" s="26">
        <f>LOOKUP(2,1/($A$3:$A649&lt;&gt;""),$A$3:$A649)+1</f>
        <v>643</v>
      </c>
      <c r="B650" s="27"/>
      <c r="C650" s="44"/>
      <c r="D650" s="28" t="str">
        <f ca="1">IFERROR(IF($E650="","",VLOOKUP($E650,'Currency Pairs'!$B$3:$D$1000,3,FALSE)),"")</f>
        <v/>
      </c>
      <c r="E650" s="43" t="str">
        <f ca="1">IFERROR(IF($D650="","",VLOOKUP($D650,'Currency Pairs'!$A$3:$B$1000,2,FALSE)),"")</f>
        <v/>
      </c>
      <c r="F650" s="44"/>
      <c r="G650" s="43"/>
      <c r="H650" s="43"/>
      <c r="I650" s="43"/>
      <c r="J650" s="45" t="str">
        <f t="shared" si="20"/>
        <v/>
      </c>
      <c r="K650" s="78"/>
      <c r="L650" s="43"/>
      <c r="M650" s="46"/>
      <c r="N650" s="47" t="str">
        <f>IF(OR($G650="",$L650=""),"",ROUND(IF($F650="Long",(L650-G650),(G650-L650)) * POWER(10, VLOOKUP($D650,'Currency Pairs'!$A:$C,3,FALSE)),0))</f>
        <v/>
      </c>
      <c r="O650" s="94" t="str">
        <f>IF($P650="","",(($P650+$Q650+$R650)/LOOKUP(2,1/($V$3:$V649&lt;&gt;""),$V$3:$V649)))</f>
        <v/>
      </c>
      <c r="P650" s="48"/>
      <c r="Q650" s="48"/>
      <c r="R650" s="48"/>
      <c r="S650" s="33" t="str">
        <f t="shared" si="21"/>
        <v/>
      </c>
      <c r="T650" s="65"/>
      <c r="U650" s="65"/>
      <c r="V650" s="32" t="str">
        <f>IF($P650="","",$P650+$Q650+LOOKUP(2,1/($V$3:$V649&lt;&gt;""),$V$3:$V649))</f>
        <v/>
      </c>
      <c r="W650" s="33"/>
      <c r="X650" s="33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  <c r="IQ650" s="34"/>
      <c r="IR650" s="34"/>
      <c r="IS650" s="34"/>
      <c r="IT650" s="34"/>
      <c r="IU650" s="34"/>
      <c r="IV650" s="34"/>
      <c r="IW650" s="34"/>
      <c r="IX650" s="34"/>
    </row>
    <row r="651" spans="1:258" x14ac:dyDescent="0.25">
      <c r="A651" s="35">
        <f>LOOKUP(2,1/($A$3:$A650&lt;&gt;""),$A$3:$A650)+1</f>
        <v>644</v>
      </c>
      <c r="B651" s="36"/>
      <c r="C651" s="50"/>
      <c r="D651" s="37" t="str">
        <f ca="1">IFERROR(IF($E651="","",VLOOKUP($E651,'Currency Pairs'!$B$3:$D$1000,3,FALSE)),"")</f>
        <v/>
      </c>
      <c r="E651" s="49" t="str">
        <f ca="1">IFERROR(IF($D651="","",VLOOKUP($D651,'Currency Pairs'!$A$3:$B$1000,2,FALSE)),"")</f>
        <v/>
      </c>
      <c r="F651" s="50"/>
      <c r="G651" s="49"/>
      <c r="H651" s="49"/>
      <c r="I651" s="49"/>
      <c r="J651" s="51" t="str">
        <f t="shared" ref="J651:J714" si="22">IF(OR($G651="",$H651="",$I651=""),"",ROUND(ABS(($G651-$I651)/($G651-$H651)),2))</f>
        <v/>
      </c>
      <c r="K651" s="79"/>
      <c r="L651" s="49"/>
      <c r="M651" s="52"/>
      <c r="N651" s="53" t="str">
        <f>IF(OR($G651="",$L651=""),"",ROUND(IF($F651="Long",(L651-G651),(G651-L651)) * POWER(10, VLOOKUP($D651,'Currency Pairs'!$A:$C,3,FALSE)),0))</f>
        <v/>
      </c>
      <c r="O651" s="99" t="str">
        <f>IF($P651="","",(($P651+$Q651+$R651)/LOOKUP(2,1/($V$3:$V650&lt;&gt;""),$V$3:$V650)))</f>
        <v/>
      </c>
      <c r="P651" s="54"/>
      <c r="Q651" s="54"/>
      <c r="R651" s="54"/>
      <c r="S651" s="42" t="str">
        <f t="shared" si="21"/>
        <v/>
      </c>
      <c r="T651" s="66"/>
      <c r="U651" s="66"/>
      <c r="V651" s="41" t="str">
        <f>IF($P651="","",$P651+$Q651+LOOKUP(2,1/($V$3:$V650&lt;&gt;""),$V$3:$V650))</f>
        <v/>
      </c>
      <c r="W651" s="42"/>
      <c r="X651" s="42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</row>
    <row r="652" spans="1:258" x14ac:dyDescent="0.25">
      <c r="A652" s="26">
        <f>LOOKUP(2,1/($A$3:$A651&lt;&gt;""),$A$3:$A651)+1</f>
        <v>645</v>
      </c>
      <c r="B652" s="27"/>
      <c r="C652" s="44"/>
      <c r="D652" s="28" t="str">
        <f ca="1">IFERROR(IF($E652="","",VLOOKUP($E652,'Currency Pairs'!$B$3:$D$1000,3,FALSE)),"")</f>
        <v/>
      </c>
      <c r="E652" s="43" t="str">
        <f ca="1">IFERROR(IF($D652="","",VLOOKUP($D652,'Currency Pairs'!$A$3:$B$1000,2,FALSE)),"")</f>
        <v/>
      </c>
      <c r="F652" s="44"/>
      <c r="G652" s="43"/>
      <c r="H652" s="43"/>
      <c r="I652" s="43"/>
      <c r="J652" s="45" t="str">
        <f t="shared" si="22"/>
        <v/>
      </c>
      <c r="K652" s="78"/>
      <c r="L652" s="43"/>
      <c r="M652" s="46"/>
      <c r="N652" s="47" t="str">
        <f>IF(OR($G652="",$L652=""),"",ROUND(IF($F652="Long",(L652-G652),(G652-L652)) * POWER(10, VLOOKUP($D652,'Currency Pairs'!$A:$C,3,FALSE)),0))</f>
        <v/>
      </c>
      <c r="O652" s="94" t="str">
        <f>IF($P652="","",(($P652+$Q652+$R652)/LOOKUP(2,1/($V$3:$V651&lt;&gt;""),$V$3:$V651)))</f>
        <v/>
      </c>
      <c r="P652" s="48"/>
      <c r="Q652" s="48"/>
      <c r="R652" s="48"/>
      <c r="S652" s="33" t="str">
        <f t="shared" si="21"/>
        <v/>
      </c>
      <c r="T652" s="65"/>
      <c r="U652" s="65"/>
      <c r="V652" s="32" t="str">
        <f>IF($P652="","",$P652+$Q652+LOOKUP(2,1/($V$3:$V651&lt;&gt;""),$V$3:$V651))</f>
        <v/>
      </c>
      <c r="W652" s="33"/>
      <c r="X652" s="33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  <c r="IQ652" s="34"/>
      <c r="IR652" s="34"/>
      <c r="IS652" s="34"/>
      <c r="IT652" s="34"/>
      <c r="IU652" s="34"/>
      <c r="IV652" s="34"/>
      <c r="IW652" s="34"/>
      <c r="IX652" s="34"/>
    </row>
    <row r="653" spans="1:258" x14ac:dyDescent="0.25">
      <c r="A653" s="35">
        <f>LOOKUP(2,1/($A$3:$A652&lt;&gt;""),$A$3:$A652)+1</f>
        <v>646</v>
      </c>
      <c r="B653" s="36"/>
      <c r="C653" s="50"/>
      <c r="D653" s="37" t="str">
        <f ca="1">IFERROR(IF($E653="","",VLOOKUP($E653,'Currency Pairs'!$B$3:$D$1000,3,FALSE)),"")</f>
        <v/>
      </c>
      <c r="E653" s="49" t="str">
        <f ca="1">IFERROR(IF($D653="","",VLOOKUP($D653,'Currency Pairs'!$A$3:$B$1000,2,FALSE)),"")</f>
        <v/>
      </c>
      <c r="F653" s="50"/>
      <c r="G653" s="49"/>
      <c r="H653" s="49"/>
      <c r="I653" s="49"/>
      <c r="J653" s="51" t="str">
        <f t="shared" si="22"/>
        <v/>
      </c>
      <c r="K653" s="79"/>
      <c r="L653" s="49"/>
      <c r="M653" s="52"/>
      <c r="N653" s="53" t="str">
        <f>IF(OR($G653="",$L653=""),"",ROUND(IF($F653="Long",(L653-G653),(G653-L653)) * POWER(10, VLOOKUP($D653,'Currency Pairs'!$A:$C,3,FALSE)),0))</f>
        <v/>
      </c>
      <c r="O653" s="99" t="str">
        <f>IF($P653="","",(($P653+$Q653+$R653)/LOOKUP(2,1/($V$3:$V652&lt;&gt;""),$V$3:$V652)))</f>
        <v/>
      </c>
      <c r="P653" s="54"/>
      <c r="Q653" s="54"/>
      <c r="R653" s="54"/>
      <c r="S653" s="42" t="str">
        <f t="shared" si="21"/>
        <v/>
      </c>
      <c r="T653" s="66"/>
      <c r="U653" s="66"/>
      <c r="V653" s="41" t="str">
        <f>IF($P653="","",$P653+$Q653+LOOKUP(2,1/($V$3:$V652&lt;&gt;""),$V$3:$V652))</f>
        <v/>
      </c>
      <c r="W653" s="42"/>
      <c r="X653" s="42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</row>
    <row r="654" spans="1:258" x14ac:dyDescent="0.25">
      <c r="A654" s="26">
        <f>LOOKUP(2,1/($A$3:$A653&lt;&gt;""),$A$3:$A653)+1</f>
        <v>647</v>
      </c>
      <c r="B654" s="27"/>
      <c r="C654" s="44"/>
      <c r="D654" s="28" t="str">
        <f ca="1">IFERROR(IF($E654="","",VLOOKUP($E654,'Currency Pairs'!$B$3:$D$1000,3,FALSE)),"")</f>
        <v/>
      </c>
      <c r="E654" s="43" t="str">
        <f ca="1">IFERROR(IF($D654="","",VLOOKUP($D654,'Currency Pairs'!$A$3:$B$1000,2,FALSE)),"")</f>
        <v/>
      </c>
      <c r="F654" s="44"/>
      <c r="G654" s="43"/>
      <c r="H654" s="43"/>
      <c r="I654" s="43"/>
      <c r="J654" s="45" t="str">
        <f t="shared" si="22"/>
        <v/>
      </c>
      <c r="K654" s="78"/>
      <c r="L654" s="43"/>
      <c r="M654" s="46"/>
      <c r="N654" s="47" t="str">
        <f>IF(OR($G654="",$L654=""),"",ROUND(IF($F654="Long",(L654-G654),(G654-L654)) * POWER(10, VLOOKUP($D654,'Currency Pairs'!$A:$C,3,FALSE)),0))</f>
        <v/>
      </c>
      <c r="O654" s="94" t="str">
        <f>IF($P654="","",(($P654+$Q654+$R654)/LOOKUP(2,1/($V$3:$V653&lt;&gt;""),$V$3:$V653)))</f>
        <v/>
      </c>
      <c r="P654" s="48"/>
      <c r="Q654" s="48"/>
      <c r="R654" s="48"/>
      <c r="S654" s="33" t="str">
        <f t="shared" si="21"/>
        <v/>
      </c>
      <c r="T654" s="65"/>
      <c r="U654" s="65"/>
      <c r="V654" s="32" t="str">
        <f>IF($P654="","",$P654+$Q654+LOOKUP(2,1/($V$3:$V653&lt;&gt;""),$V$3:$V653))</f>
        <v/>
      </c>
      <c r="W654" s="33"/>
      <c r="X654" s="33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  <c r="IP654" s="34"/>
      <c r="IQ654" s="34"/>
      <c r="IR654" s="34"/>
      <c r="IS654" s="34"/>
      <c r="IT654" s="34"/>
      <c r="IU654" s="34"/>
      <c r="IV654" s="34"/>
      <c r="IW654" s="34"/>
      <c r="IX654" s="34"/>
    </row>
    <row r="655" spans="1:258" x14ac:dyDescent="0.25">
      <c r="A655" s="35">
        <f>LOOKUP(2,1/($A$3:$A654&lt;&gt;""),$A$3:$A654)+1</f>
        <v>648</v>
      </c>
      <c r="B655" s="36"/>
      <c r="C655" s="50"/>
      <c r="D655" s="37" t="str">
        <f ca="1">IFERROR(IF($E655="","",VLOOKUP($E655,'Currency Pairs'!$B$3:$D$1000,3,FALSE)),"")</f>
        <v/>
      </c>
      <c r="E655" s="49" t="str">
        <f ca="1">IFERROR(IF($D655="","",VLOOKUP($D655,'Currency Pairs'!$A$3:$B$1000,2,FALSE)),"")</f>
        <v/>
      </c>
      <c r="F655" s="50"/>
      <c r="G655" s="49"/>
      <c r="H655" s="49"/>
      <c r="I655" s="49"/>
      <c r="J655" s="51" t="str">
        <f t="shared" si="22"/>
        <v/>
      </c>
      <c r="K655" s="79"/>
      <c r="L655" s="49"/>
      <c r="M655" s="52"/>
      <c r="N655" s="53" t="str">
        <f>IF(OR($G655="",$L655=""),"",ROUND(IF($F655="Long",(L655-G655),(G655-L655)) * POWER(10, VLOOKUP($D655,'Currency Pairs'!$A:$C,3,FALSE)),0))</f>
        <v/>
      </c>
      <c r="O655" s="99" t="str">
        <f>IF($P655="","",(($P655+$Q655+$R655)/LOOKUP(2,1/($V$3:$V654&lt;&gt;""),$V$3:$V654)))</f>
        <v/>
      </c>
      <c r="P655" s="54"/>
      <c r="Q655" s="54"/>
      <c r="R655" s="54"/>
      <c r="S655" s="42" t="str">
        <f t="shared" si="21"/>
        <v/>
      </c>
      <c r="T655" s="66"/>
      <c r="U655" s="66"/>
      <c r="V655" s="41" t="str">
        <f>IF($P655="","",$P655+$Q655+LOOKUP(2,1/($V$3:$V654&lt;&gt;""),$V$3:$V654))</f>
        <v/>
      </c>
      <c r="W655" s="42"/>
      <c r="X655" s="42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</row>
    <row r="656" spans="1:258" x14ac:dyDescent="0.25">
      <c r="A656" s="26">
        <f>LOOKUP(2,1/($A$3:$A655&lt;&gt;""),$A$3:$A655)+1</f>
        <v>649</v>
      </c>
      <c r="B656" s="27"/>
      <c r="C656" s="44"/>
      <c r="D656" s="28" t="str">
        <f ca="1">IFERROR(IF($E656="","",VLOOKUP($E656,'Currency Pairs'!$B$3:$D$1000,3,FALSE)),"")</f>
        <v/>
      </c>
      <c r="E656" s="43" t="str">
        <f ca="1">IFERROR(IF($D656="","",VLOOKUP($D656,'Currency Pairs'!$A$3:$B$1000,2,FALSE)),"")</f>
        <v/>
      </c>
      <c r="F656" s="44"/>
      <c r="G656" s="43"/>
      <c r="H656" s="43"/>
      <c r="I656" s="43"/>
      <c r="J656" s="45" t="str">
        <f t="shared" si="22"/>
        <v/>
      </c>
      <c r="K656" s="78"/>
      <c r="L656" s="43"/>
      <c r="M656" s="46"/>
      <c r="N656" s="47" t="str">
        <f>IF(OR($G656="",$L656=""),"",ROUND(IF($F656="Long",(L656-G656),(G656-L656)) * POWER(10, VLOOKUP($D656,'Currency Pairs'!$A:$C,3,FALSE)),0))</f>
        <v/>
      </c>
      <c r="O656" s="94" t="str">
        <f>IF($P656="","",(($P656+$Q656+$R656)/LOOKUP(2,1/($V$3:$V655&lt;&gt;""),$V$3:$V655)))</f>
        <v/>
      </c>
      <c r="P656" s="48"/>
      <c r="Q656" s="48"/>
      <c r="R656" s="48"/>
      <c r="S656" s="33" t="str">
        <f t="shared" si="21"/>
        <v/>
      </c>
      <c r="T656" s="65"/>
      <c r="U656" s="65"/>
      <c r="V656" s="32" t="str">
        <f>IF($P656="","",$P656+$Q656+LOOKUP(2,1/($V$3:$V655&lt;&gt;""),$V$3:$V655))</f>
        <v/>
      </c>
      <c r="W656" s="33"/>
      <c r="X656" s="33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  <c r="IP656" s="34"/>
      <c r="IQ656" s="34"/>
      <c r="IR656" s="34"/>
      <c r="IS656" s="34"/>
      <c r="IT656" s="34"/>
      <c r="IU656" s="34"/>
      <c r="IV656" s="34"/>
      <c r="IW656" s="34"/>
      <c r="IX656" s="34"/>
    </row>
    <row r="657" spans="1:258" x14ac:dyDescent="0.25">
      <c r="A657" s="35">
        <f>LOOKUP(2,1/($A$3:$A656&lt;&gt;""),$A$3:$A656)+1</f>
        <v>650</v>
      </c>
      <c r="B657" s="36"/>
      <c r="C657" s="50"/>
      <c r="D657" s="37" t="str">
        <f ca="1">IFERROR(IF($E657="","",VLOOKUP($E657,'Currency Pairs'!$B$3:$D$1000,3,FALSE)),"")</f>
        <v/>
      </c>
      <c r="E657" s="49" t="str">
        <f ca="1">IFERROR(IF($D657="","",VLOOKUP($D657,'Currency Pairs'!$A$3:$B$1000,2,FALSE)),"")</f>
        <v/>
      </c>
      <c r="F657" s="50"/>
      <c r="G657" s="49"/>
      <c r="H657" s="49"/>
      <c r="I657" s="49"/>
      <c r="J657" s="51" t="str">
        <f t="shared" si="22"/>
        <v/>
      </c>
      <c r="K657" s="79"/>
      <c r="L657" s="49"/>
      <c r="M657" s="52"/>
      <c r="N657" s="53" t="str">
        <f>IF(OR($G657="",$L657=""),"",ROUND(IF($F657="Long",(L657-G657),(G657-L657)) * POWER(10, VLOOKUP($D657,'Currency Pairs'!$A:$C,3,FALSE)),0))</f>
        <v/>
      </c>
      <c r="O657" s="99" t="str">
        <f>IF($P657="","",(($P657+$Q657+$R657)/LOOKUP(2,1/($V$3:$V656&lt;&gt;""),$V$3:$V656)))</f>
        <v/>
      </c>
      <c r="P657" s="54"/>
      <c r="Q657" s="54"/>
      <c r="R657" s="54"/>
      <c r="S657" s="42" t="str">
        <f t="shared" si="21"/>
        <v/>
      </c>
      <c r="T657" s="66"/>
      <c r="U657" s="66"/>
      <c r="V657" s="41" t="str">
        <f>IF($P657="","",$P657+$Q657+LOOKUP(2,1/($V$3:$V656&lt;&gt;""),$V$3:$V656))</f>
        <v/>
      </c>
      <c r="W657" s="42"/>
      <c r="X657" s="42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</row>
    <row r="658" spans="1:258" x14ac:dyDescent="0.25">
      <c r="A658" s="26">
        <f>LOOKUP(2,1/($A$3:$A657&lt;&gt;""),$A$3:$A657)+1</f>
        <v>651</v>
      </c>
      <c r="B658" s="27"/>
      <c r="C658" s="44"/>
      <c r="D658" s="28" t="str">
        <f ca="1">IFERROR(IF($E658="","",VLOOKUP($E658,'Currency Pairs'!$B$3:$D$1000,3,FALSE)),"")</f>
        <v/>
      </c>
      <c r="E658" s="43" t="str">
        <f ca="1">IFERROR(IF($D658="","",VLOOKUP($D658,'Currency Pairs'!$A$3:$B$1000,2,FALSE)),"")</f>
        <v/>
      </c>
      <c r="F658" s="44"/>
      <c r="G658" s="43"/>
      <c r="H658" s="43"/>
      <c r="I658" s="43"/>
      <c r="J658" s="45" t="str">
        <f t="shared" si="22"/>
        <v/>
      </c>
      <c r="K658" s="78"/>
      <c r="L658" s="43"/>
      <c r="M658" s="46"/>
      <c r="N658" s="47" t="str">
        <f>IF(OR($G658="",$L658=""),"",ROUND(IF($F658="Long",(L658-G658),(G658-L658)) * POWER(10, VLOOKUP($D658,'Currency Pairs'!$A:$C,3,FALSE)),0))</f>
        <v/>
      </c>
      <c r="O658" s="94" t="str">
        <f>IF($P658="","",(($P658+$Q658+$R658)/LOOKUP(2,1/($V$3:$V657&lt;&gt;""),$V$3:$V657)))</f>
        <v/>
      </c>
      <c r="P658" s="48"/>
      <c r="Q658" s="48"/>
      <c r="R658" s="48"/>
      <c r="S658" s="33" t="str">
        <f t="shared" ref="S658:S721" si="23">IF(AND(B658&lt;&gt;"",M658&lt;&gt;""),IF(DATEDIF(B658,M658,"d")&gt;0,DATEDIF(B658,M658,"d"),"")&amp;
IF(DATEDIF(B658,M658,"d")=1," day",IF(DATEDIF(B658,M658,"d")=0, "Intraday"," days")),"")</f>
        <v/>
      </c>
      <c r="T658" s="65"/>
      <c r="U658" s="65"/>
      <c r="V658" s="32" t="str">
        <f>IF($P658="","",$P658+$Q658+LOOKUP(2,1/($V$3:$V657&lt;&gt;""),$V$3:$V657))</f>
        <v/>
      </c>
      <c r="W658" s="33"/>
      <c r="X658" s="33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  <c r="IQ658" s="34"/>
      <c r="IR658" s="34"/>
      <c r="IS658" s="34"/>
      <c r="IT658" s="34"/>
      <c r="IU658" s="34"/>
      <c r="IV658" s="34"/>
      <c r="IW658" s="34"/>
      <c r="IX658" s="34"/>
    </row>
    <row r="659" spans="1:258" x14ac:dyDescent="0.25">
      <c r="A659" s="35">
        <f>LOOKUP(2,1/($A$3:$A658&lt;&gt;""),$A$3:$A658)+1</f>
        <v>652</v>
      </c>
      <c r="B659" s="36"/>
      <c r="C659" s="50"/>
      <c r="D659" s="37" t="str">
        <f ca="1">IFERROR(IF($E659="","",VLOOKUP($E659,'Currency Pairs'!$B$3:$D$1000,3,FALSE)),"")</f>
        <v/>
      </c>
      <c r="E659" s="49" t="str">
        <f ca="1">IFERROR(IF($D659="","",VLOOKUP($D659,'Currency Pairs'!$A$3:$B$1000,2,FALSE)),"")</f>
        <v/>
      </c>
      <c r="F659" s="50"/>
      <c r="G659" s="49"/>
      <c r="H659" s="49"/>
      <c r="I659" s="49"/>
      <c r="J659" s="51" t="str">
        <f t="shared" si="22"/>
        <v/>
      </c>
      <c r="K659" s="79"/>
      <c r="L659" s="49"/>
      <c r="M659" s="52"/>
      <c r="N659" s="53" t="str">
        <f>IF(OR($G659="",$L659=""),"",ROUND(IF($F659="Long",(L659-G659),(G659-L659)) * POWER(10, VLOOKUP($D659,'Currency Pairs'!$A:$C,3,FALSE)),0))</f>
        <v/>
      </c>
      <c r="O659" s="99" t="str">
        <f>IF($P659="","",(($P659+$Q659+$R659)/LOOKUP(2,1/($V$3:$V658&lt;&gt;""),$V$3:$V658)))</f>
        <v/>
      </c>
      <c r="P659" s="54"/>
      <c r="Q659" s="54"/>
      <c r="R659" s="54"/>
      <c r="S659" s="42" t="str">
        <f t="shared" si="23"/>
        <v/>
      </c>
      <c r="T659" s="66"/>
      <c r="U659" s="66"/>
      <c r="V659" s="41" t="str">
        <f>IF($P659="","",$P659+$Q659+LOOKUP(2,1/($V$3:$V658&lt;&gt;""),$V$3:$V658))</f>
        <v/>
      </c>
      <c r="W659" s="42"/>
      <c r="X659" s="42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</row>
    <row r="660" spans="1:258" x14ac:dyDescent="0.25">
      <c r="A660" s="26">
        <f>LOOKUP(2,1/($A$3:$A659&lt;&gt;""),$A$3:$A659)+1</f>
        <v>653</v>
      </c>
      <c r="B660" s="27"/>
      <c r="C660" s="44"/>
      <c r="D660" s="28" t="str">
        <f ca="1">IFERROR(IF($E660="","",VLOOKUP($E660,'Currency Pairs'!$B$3:$D$1000,3,FALSE)),"")</f>
        <v/>
      </c>
      <c r="E660" s="43" t="str">
        <f ca="1">IFERROR(IF($D660="","",VLOOKUP($D660,'Currency Pairs'!$A$3:$B$1000,2,FALSE)),"")</f>
        <v/>
      </c>
      <c r="F660" s="44"/>
      <c r="G660" s="43"/>
      <c r="H660" s="43"/>
      <c r="I660" s="43"/>
      <c r="J660" s="45" t="str">
        <f t="shared" si="22"/>
        <v/>
      </c>
      <c r="K660" s="78"/>
      <c r="L660" s="43"/>
      <c r="M660" s="46"/>
      <c r="N660" s="47" t="str">
        <f>IF(OR($G660="",$L660=""),"",ROUND(IF($F660="Long",(L660-G660),(G660-L660)) * POWER(10, VLOOKUP($D660,'Currency Pairs'!$A:$C,3,FALSE)),0))</f>
        <v/>
      </c>
      <c r="O660" s="94" t="str">
        <f>IF($P660="","",(($P660+$Q660+$R660)/LOOKUP(2,1/($V$3:$V659&lt;&gt;""),$V$3:$V659)))</f>
        <v/>
      </c>
      <c r="P660" s="48"/>
      <c r="Q660" s="48"/>
      <c r="R660" s="48"/>
      <c r="S660" s="33" t="str">
        <f t="shared" si="23"/>
        <v/>
      </c>
      <c r="T660" s="65"/>
      <c r="U660" s="65"/>
      <c r="V660" s="32" t="str">
        <f>IF($P660="","",$P660+$Q660+LOOKUP(2,1/($V$3:$V659&lt;&gt;""),$V$3:$V659))</f>
        <v/>
      </c>
      <c r="W660" s="33"/>
      <c r="X660" s="33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  <c r="IQ660" s="34"/>
      <c r="IR660" s="34"/>
      <c r="IS660" s="34"/>
      <c r="IT660" s="34"/>
      <c r="IU660" s="34"/>
      <c r="IV660" s="34"/>
      <c r="IW660" s="34"/>
      <c r="IX660" s="34"/>
    </row>
    <row r="661" spans="1:258" x14ac:dyDescent="0.25">
      <c r="A661" s="35">
        <f>LOOKUP(2,1/($A$3:$A660&lt;&gt;""),$A$3:$A660)+1</f>
        <v>654</v>
      </c>
      <c r="B661" s="36"/>
      <c r="C661" s="50"/>
      <c r="D661" s="37" t="str">
        <f ca="1">IFERROR(IF($E661="","",VLOOKUP($E661,'Currency Pairs'!$B$3:$D$1000,3,FALSE)),"")</f>
        <v/>
      </c>
      <c r="E661" s="49" t="str">
        <f ca="1">IFERROR(IF($D661="","",VLOOKUP($D661,'Currency Pairs'!$A$3:$B$1000,2,FALSE)),"")</f>
        <v/>
      </c>
      <c r="F661" s="50"/>
      <c r="G661" s="49"/>
      <c r="H661" s="49"/>
      <c r="I661" s="49"/>
      <c r="J661" s="51" t="str">
        <f t="shared" si="22"/>
        <v/>
      </c>
      <c r="K661" s="79"/>
      <c r="L661" s="49"/>
      <c r="M661" s="52"/>
      <c r="N661" s="53" t="str">
        <f>IF(OR($G661="",$L661=""),"",ROUND(IF($F661="Long",(L661-G661),(G661-L661)) * POWER(10, VLOOKUP($D661,'Currency Pairs'!$A:$C,3,FALSE)),0))</f>
        <v/>
      </c>
      <c r="O661" s="99" t="str">
        <f>IF($P661="","",(($P661+$Q661+$R661)/LOOKUP(2,1/($V$3:$V660&lt;&gt;""),$V$3:$V660)))</f>
        <v/>
      </c>
      <c r="P661" s="54"/>
      <c r="Q661" s="54"/>
      <c r="R661" s="54"/>
      <c r="S661" s="42" t="str">
        <f t="shared" si="23"/>
        <v/>
      </c>
      <c r="T661" s="66"/>
      <c r="U661" s="66"/>
      <c r="V661" s="41" t="str">
        <f>IF($P661="","",$P661+$Q661+LOOKUP(2,1/($V$3:$V660&lt;&gt;""),$V$3:$V660))</f>
        <v/>
      </c>
      <c r="W661" s="42"/>
      <c r="X661" s="42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</row>
    <row r="662" spans="1:258" x14ac:dyDescent="0.25">
      <c r="A662" s="26">
        <f>LOOKUP(2,1/($A$3:$A661&lt;&gt;""),$A$3:$A661)+1</f>
        <v>655</v>
      </c>
      <c r="B662" s="27"/>
      <c r="C662" s="44"/>
      <c r="D662" s="28" t="str">
        <f ca="1">IFERROR(IF($E662="","",VLOOKUP($E662,'Currency Pairs'!$B$3:$D$1000,3,FALSE)),"")</f>
        <v/>
      </c>
      <c r="E662" s="43" t="str">
        <f ca="1">IFERROR(IF($D662="","",VLOOKUP($D662,'Currency Pairs'!$A$3:$B$1000,2,FALSE)),"")</f>
        <v/>
      </c>
      <c r="F662" s="44"/>
      <c r="G662" s="43"/>
      <c r="H662" s="43"/>
      <c r="I662" s="43"/>
      <c r="J662" s="45" t="str">
        <f t="shared" si="22"/>
        <v/>
      </c>
      <c r="K662" s="78"/>
      <c r="L662" s="43"/>
      <c r="M662" s="46"/>
      <c r="N662" s="47" t="str">
        <f>IF(OR($G662="",$L662=""),"",ROUND(IF($F662="Long",(L662-G662),(G662-L662)) * POWER(10, VLOOKUP($D662,'Currency Pairs'!$A:$C,3,FALSE)),0))</f>
        <v/>
      </c>
      <c r="O662" s="94" t="str">
        <f>IF($P662="","",(($P662+$Q662+$R662)/LOOKUP(2,1/($V$3:$V661&lt;&gt;""),$V$3:$V661)))</f>
        <v/>
      </c>
      <c r="P662" s="48"/>
      <c r="Q662" s="48"/>
      <c r="R662" s="48"/>
      <c r="S662" s="33" t="str">
        <f t="shared" si="23"/>
        <v/>
      </c>
      <c r="T662" s="65"/>
      <c r="U662" s="65"/>
      <c r="V662" s="32" t="str">
        <f>IF($P662="","",$P662+$Q662+LOOKUP(2,1/($V$3:$V661&lt;&gt;""),$V$3:$V661))</f>
        <v/>
      </c>
      <c r="W662" s="33"/>
      <c r="X662" s="33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  <c r="IP662" s="34"/>
      <c r="IQ662" s="34"/>
      <c r="IR662" s="34"/>
      <c r="IS662" s="34"/>
      <c r="IT662" s="34"/>
      <c r="IU662" s="34"/>
      <c r="IV662" s="34"/>
      <c r="IW662" s="34"/>
      <c r="IX662" s="34"/>
    </row>
    <row r="663" spans="1:258" x14ac:dyDescent="0.25">
      <c r="A663" s="35">
        <f>LOOKUP(2,1/($A$3:$A662&lt;&gt;""),$A$3:$A662)+1</f>
        <v>656</v>
      </c>
      <c r="B663" s="36"/>
      <c r="C663" s="50"/>
      <c r="D663" s="37" t="str">
        <f ca="1">IFERROR(IF($E663="","",VLOOKUP($E663,'Currency Pairs'!$B$3:$D$1000,3,FALSE)),"")</f>
        <v/>
      </c>
      <c r="E663" s="49" t="str">
        <f ca="1">IFERROR(IF($D663="","",VLOOKUP($D663,'Currency Pairs'!$A$3:$B$1000,2,FALSE)),"")</f>
        <v/>
      </c>
      <c r="F663" s="50"/>
      <c r="G663" s="49"/>
      <c r="H663" s="49"/>
      <c r="I663" s="49"/>
      <c r="J663" s="51" t="str">
        <f t="shared" si="22"/>
        <v/>
      </c>
      <c r="K663" s="79"/>
      <c r="L663" s="49"/>
      <c r="M663" s="52"/>
      <c r="N663" s="53" t="str">
        <f>IF(OR($G663="",$L663=""),"",ROUND(IF($F663="Long",(L663-G663),(G663-L663)) * POWER(10, VLOOKUP($D663,'Currency Pairs'!$A:$C,3,FALSE)),0))</f>
        <v/>
      </c>
      <c r="O663" s="99" t="str">
        <f>IF($P663="","",(($P663+$Q663+$R663)/LOOKUP(2,1/($V$3:$V662&lt;&gt;""),$V$3:$V662)))</f>
        <v/>
      </c>
      <c r="P663" s="54"/>
      <c r="Q663" s="54"/>
      <c r="R663" s="54"/>
      <c r="S663" s="42" t="str">
        <f t="shared" si="23"/>
        <v/>
      </c>
      <c r="T663" s="66"/>
      <c r="U663" s="66"/>
      <c r="V663" s="41" t="str">
        <f>IF($P663="","",$P663+$Q663+LOOKUP(2,1/($V$3:$V662&lt;&gt;""),$V$3:$V662))</f>
        <v/>
      </c>
      <c r="W663" s="42"/>
      <c r="X663" s="42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</row>
    <row r="664" spans="1:258" x14ac:dyDescent="0.25">
      <c r="A664" s="26">
        <f>LOOKUP(2,1/($A$3:$A663&lt;&gt;""),$A$3:$A663)+1</f>
        <v>657</v>
      </c>
      <c r="B664" s="27"/>
      <c r="C664" s="44"/>
      <c r="D664" s="28" t="str">
        <f ca="1">IFERROR(IF($E664="","",VLOOKUP($E664,'Currency Pairs'!$B$3:$D$1000,3,FALSE)),"")</f>
        <v/>
      </c>
      <c r="E664" s="43" t="str">
        <f ca="1">IFERROR(IF($D664="","",VLOOKUP($D664,'Currency Pairs'!$A$3:$B$1000,2,FALSE)),"")</f>
        <v/>
      </c>
      <c r="F664" s="44"/>
      <c r="G664" s="43"/>
      <c r="H664" s="43"/>
      <c r="I664" s="43"/>
      <c r="J664" s="45" t="str">
        <f t="shared" si="22"/>
        <v/>
      </c>
      <c r="K664" s="78"/>
      <c r="L664" s="43"/>
      <c r="M664" s="46"/>
      <c r="N664" s="47" t="str">
        <f>IF(OR($G664="",$L664=""),"",ROUND(IF($F664="Long",(L664-G664),(G664-L664)) * POWER(10, VLOOKUP($D664,'Currency Pairs'!$A:$C,3,FALSE)),0))</f>
        <v/>
      </c>
      <c r="O664" s="94" t="str">
        <f>IF($P664="","",(($P664+$Q664+$R664)/LOOKUP(2,1/($V$3:$V663&lt;&gt;""),$V$3:$V663)))</f>
        <v/>
      </c>
      <c r="P664" s="48"/>
      <c r="Q664" s="48"/>
      <c r="R664" s="48"/>
      <c r="S664" s="33" t="str">
        <f t="shared" si="23"/>
        <v/>
      </c>
      <c r="T664" s="65"/>
      <c r="U664" s="65"/>
      <c r="V664" s="32" t="str">
        <f>IF($P664="","",$P664+$Q664+LOOKUP(2,1/($V$3:$V663&lt;&gt;""),$V$3:$V663))</f>
        <v/>
      </c>
      <c r="W664" s="33"/>
      <c r="X664" s="33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  <c r="IP664" s="34"/>
      <c r="IQ664" s="34"/>
      <c r="IR664" s="34"/>
      <c r="IS664" s="34"/>
      <c r="IT664" s="34"/>
      <c r="IU664" s="34"/>
      <c r="IV664" s="34"/>
      <c r="IW664" s="34"/>
      <c r="IX664" s="34"/>
    </row>
    <row r="665" spans="1:258" x14ac:dyDescent="0.25">
      <c r="A665" s="35">
        <f>LOOKUP(2,1/($A$3:$A664&lt;&gt;""),$A$3:$A664)+1</f>
        <v>658</v>
      </c>
      <c r="B665" s="36"/>
      <c r="C665" s="50"/>
      <c r="D665" s="37" t="str">
        <f ca="1">IFERROR(IF($E665="","",VLOOKUP($E665,'Currency Pairs'!$B$3:$D$1000,3,FALSE)),"")</f>
        <v/>
      </c>
      <c r="E665" s="49" t="str">
        <f ca="1">IFERROR(IF($D665="","",VLOOKUP($D665,'Currency Pairs'!$A$3:$B$1000,2,FALSE)),"")</f>
        <v/>
      </c>
      <c r="F665" s="50"/>
      <c r="G665" s="49"/>
      <c r="H665" s="49"/>
      <c r="I665" s="49"/>
      <c r="J665" s="51" t="str">
        <f t="shared" si="22"/>
        <v/>
      </c>
      <c r="K665" s="79"/>
      <c r="L665" s="49"/>
      <c r="M665" s="52"/>
      <c r="N665" s="53" t="str">
        <f>IF(OR($G665="",$L665=""),"",ROUND(IF($F665="Long",(L665-G665),(G665-L665)) * POWER(10, VLOOKUP($D665,'Currency Pairs'!$A:$C,3,FALSE)),0))</f>
        <v/>
      </c>
      <c r="O665" s="99" t="str">
        <f>IF($P665="","",(($P665+$Q665+$R665)/LOOKUP(2,1/($V$3:$V664&lt;&gt;""),$V$3:$V664)))</f>
        <v/>
      </c>
      <c r="P665" s="54"/>
      <c r="Q665" s="54"/>
      <c r="R665" s="54"/>
      <c r="S665" s="42" t="str">
        <f t="shared" si="23"/>
        <v/>
      </c>
      <c r="T665" s="66"/>
      <c r="U665" s="66"/>
      <c r="V665" s="41" t="str">
        <f>IF($P665="","",$P665+$Q665+LOOKUP(2,1/($V$3:$V664&lt;&gt;""),$V$3:$V664))</f>
        <v/>
      </c>
      <c r="W665" s="42"/>
      <c r="X665" s="42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</row>
    <row r="666" spans="1:258" x14ac:dyDescent="0.25">
      <c r="A666" s="26">
        <f>LOOKUP(2,1/($A$3:$A665&lt;&gt;""),$A$3:$A665)+1</f>
        <v>659</v>
      </c>
      <c r="B666" s="27"/>
      <c r="C666" s="44"/>
      <c r="D666" s="28" t="str">
        <f ca="1">IFERROR(IF($E666="","",VLOOKUP($E666,'Currency Pairs'!$B$3:$D$1000,3,FALSE)),"")</f>
        <v/>
      </c>
      <c r="E666" s="43" t="str">
        <f ca="1">IFERROR(IF($D666="","",VLOOKUP($D666,'Currency Pairs'!$A$3:$B$1000,2,FALSE)),"")</f>
        <v/>
      </c>
      <c r="F666" s="44"/>
      <c r="G666" s="43"/>
      <c r="H666" s="43"/>
      <c r="I666" s="43"/>
      <c r="J666" s="45" t="str">
        <f t="shared" si="22"/>
        <v/>
      </c>
      <c r="K666" s="78"/>
      <c r="L666" s="43"/>
      <c r="M666" s="46"/>
      <c r="N666" s="47" t="str">
        <f>IF(OR($G666="",$L666=""),"",ROUND(IF($F666="Long",(L666-G666),(G666-L666)) * POWER(10, VLOOKUP($D666,'Currency Pairs'!$A:$C,3,FALSE)),0))</f>
        <v/>
      </c>
      <c r="O666" s="94" t="str">
        <f>IF($P666="","",(($P666+$Q666+$R666)/LOOKUP(2,1/($V$3:$V665&lt;&gt;""),$V$3:$V665)))</f>
        <v/>
      </c>
      <c r="P666" s="48"/>
      <c r="Q666" s="48"/>
      <c r="R666" s="48"/>
      <c r="S666" s="33" t="str">
        <f t="shared" si="23"/>
        <v/>
      </c>
      <c r="T666" s="65"/>
      <c r="U666" s="65"/>
      <c r="V666" s="32" t="str">
        <f>IF($P666="","",$P666+$Q666+LOOKUP(2,1/($V$3:$V665&lt;&gt;""),$V$3:$V665))</f>
        <v/>
      </c>
      <c r="W666" s="33"/>
      <c r="X666" s="33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  <c r="IP666" s="34"/>
      <c r="IQ666" s="34"/>
      <c r="IR666" s="34"/>
      <c r="IS666" s="34"/>
      <c r="IT666" s="34"/>
      <c r="IU666" s="34"/>
      <c r="IV666" s="34"/>
      <c r="IW666" s="34"/>
      <c r="IX666" s="34"/>
    </row>
    <row r="667" spans="1:258" x14ac:dyDescent="0.25">
      <c r="A667" s="35">
        <f>LOOKUP(2,1/($A$3:$A666&lt;&gt;""),$A$3:$A666)+1</f>
        <v>660</v>
      </c>
      <c r="B667" s="36"/>
      <c r="C667" s="50"/>
      <c r="D667" s="37" t="str">
        <f ca="1">IFERROR(IF($E667="","",VLOOKUP($E667,'Currency Pairs'!$B$3:$D$1000,3,FALSE)),"")</f>
        <v/>
      </c>
      <c r="E667" s="49" t="str">
        <f ca="1">IFERROR(IF($D667="","",VLOOKUP($D667,'Currency Pairs'!$A$3:$B$1000,2,FALSE)),"")</f>
        <v/>
      </c>
      <c r="F667" s="50"/>
      <c r="G667" s="49"/>
      <c r="H667" s="49"/>
      <c r="I667" s="49"/>
      <c r="J667" s="51" t="str">
        <f t="shared" si="22"/>
        <v/>
      </c>
      <c r="K667" s="79"/>
      <c r="L667" s="49"/>
      <c r="M667" s="52"/>
      <c r="N667" s="53" t="str">
        <f>IF(OR($G667="",$L667=""),"",ROUND(IF($F667="Long",(L667-G667),(G667-L667)) * POWER(10, VLOOKUP($D667,'Currency Pairs'!$A:$C,3,FALSE)),0))</f>
        <v/>
      </c>
      <c r="O667" s="99" t="str">
        <f>IF($P667="","",(($P667+$Q667+$R667)/LOOKUP(2,1/($V$3:$V666&lt;&gt;""),$V$3:$V666)))</f>
        <v/>
      </c>
      <c r="P667" s="54"/>
      <c r="Q667" s="54"/>
      <c r="R667" s="54"/>
      <c r="S667" s="42" t="str">
        <f t="shared" si="23"/>
        <v/>
      </c>
      <c r="T667" s="66"/>
      <c r="U667" s="66"/>
      <c r="V667" s="41" t="str">
        <f>IF($P667="","",$P667+$Q667+LOOKUP(2,1/($V$3:$V666&lt;&gt;""),$V$3:$V666))</f>
        <v/>
      </c>
      <c r="W667" s="42"/>
      <c r="X667" s="42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</row>
    <row r="668" spans="1:258" x14ac:dyDescent="0.25">
      <c r="A668" s="26">
        <f>LOOKUP(2,1/($A$3:$A667&lt;&gt;""),$A$3:$A667)+1</f>
        <v>661</v>
      </c>
      <c r="B668" s="27"/>
      <c r="C668" s="44"/>
      <c r="D668" s="28" t="str">
        <f ca="1">IFERROR(IF($E668="","",VLOOKUP($E668,'Currency Pairs'!$B$3:$D$1000,3,FALSE)),"")</f>
        <v/>
      </c>
      <c r="E668" s="43" t="str">
        <f ca="1">IFERROR(IF($D668="","",VLOOKUP($D668,'Currency Pairs'!$A$3:$B$1000,2,FALSE)),"")</f>
        <v/>
      </c>
      <c r="F668" s="44"/>
      <c r="G668" s="43"/>
      <c r="H668" s="43"/>
      <c r="I668" s="43"/>
      <c r="J668" s="45" t="str">
        <f t="shared" si="22"/>
        <v/>
      </c>
      <c r="K668" s="78"/>
      <c r="L668" s="43"/>
      <c r="M668" s="46"/>
      <c r="N668" s="47" t="str">
        <f>IF(OR($G668="",$L668=""),"",ROUND(IF($F668="Long",(L668-G668),(G668-L668)) * POWER(10, VLOOKUP($D668,'Currency Pairs'!$A:$C,3,FALSE)),0))</f>
        <v/>
      </c>
      <c r="O668" s="94" t="str">
        <f>IF($P668="","",(($P668+$Q668+$R668)/LOOKUP(2,1/($V$3:$V667&lt;&gt;""),$V$3:$V667)))</f>
        <v/>
      </c>
      <c r="P668" s="48"/>
      <c r="Q668" s="48"/>
      <c r="R668" s="48"/>
      <c r="S668" s="33" t="str">
        <f t="shared" si="23"/>
        <v/>
      </c>
      <c r="T668" s="65"/>
      <c r="U668" s="65"/>
      <c r="V668" s="32" t="str">
        <f>IF($P668="","",$P668+$Q668+LOOKUP(2,1/($V$3:$V667&lt;&gt;""),$V$3:$V667))</f>
        <v/>
      </c>
      <c r="W668" s="33"/>
      <c r="X668" s="33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  <c r="IP668" s="34"/>
      <c r="IQ668" s="34"/>
      <c r="IR668" s="34"/>
      <c r="IS668" s="34"/>
      <c r="IT668" s="34"/>
      <c r="IU668" s="34"/>
      <c r="IV668" s="34"/>
      <c r="IW668" s="34"/>
      <c r="IX668" s="34"/>
    </row>
    <row r="669" spans="1:258" x14ac:dyDescent="0.25">
      <c r="A669" s="35">
        <f>LOOKUP(2,1/($A$3:$A668&lt;&gt;""),$A$3:$A668)+1</f>
        <v>662</v>
      </c>
      <c r="B669" s="36"/>
      <c r="C669" s="50"/>
      <c r="D669" s="37" t="str">
        <f ca="1">IFERROR(IF($E669="","",VLOOKUP($E669,'Currency Pairs'!$B$3:$D$1000,3,FALSE)),"")</f>
        <v/>
      </c>
      <c r="E669" s="49" t="str">
        <f ca="1">IFERROR(IF($D669="","",VLOOKUP($D669,'Currency Pairs'!$A$3:$B$1000,2,FALSE)),"")</f>
        <v/>
      </c>
      <c r="F669" s="50"/>
      <c r="G669" s="49"/>
      <c r="H669" s="49"/>
      <c r="I669" s="49"/>
      <c r="J669" s="51" t="str">
        <f t="shared" si="22"/>
        <v/>
      </c>
      <c r="K669" s="79"/>
      <c r="L669" s="49"/>
      <c r="M669" s="52"/>
      <c r="N669" s="53" t="str">
        <f>IF(OR($G669="",$L669=""),"",ROUND(IF($F669="Long",(L669-G669),(G669-L669)) * POWER(10, VLOOKUP($D669,'Currency Pairs'!$A:$C,3,FALSE)),0))</f>
        <v/>
      </c>
      <c r="O669" s="99" t="str">
        <f>IF($P669="","",(($P669+$Q669+$R669)/LOOKUP(2,1/($V$3:$V668&lt;&gt;""),$V$3:$V668)))</f>
        <v/>
      </c>
      <c r="P669" s="54"/>
      <c r="Q669" s="54"/>
      <c r="R669" s="54"/>
      <c r="S669" s="42" t="str">
        <f t="shared" si="23"/>
        <v/>
      </c>
      <c r="T669" s="66"/>
      <c r="U669" s="66"/>
      <c r="V669" s="41" t="str">
        <f>IF($P669="","",$P669+$Q669+LOOKUP(2,1/($V$3:$V668&lt;&gt;""),$V$3:$V668))</f>
        <v/>
      </c>
      <c r="W669" s="42"/>
      <c r="X669" s="42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</row>
    <row r="670" spans="1:258" x14ac:dyDescent="0.25">
      <c r="A670" s="26">
        <f>LOOKUP(2,1/($A$3:$A669&lt;&gt;""),$A$3:$A669)+1</f>
        <v>663</v>
      </c>
      <c r="B670" s="27"/>
      <c r="C670" s="44"/>
      <c r="D670" s="28" t="str">
        <f ca="1">IFERROR(IF($E670="","",VLOOKUP($E670,'Currency Pairs'!$B$3:$D$1000,3,FALSE)),"")</f>
        <v/>
      </c>
      <c r="E670" s="43" t="str">
        <f ca="1">IFERROR(IF($D670="","",VLOOKUP($D670,'Currency Pairs'!$A$3:$B$1000,2,FALSE)),"")</f>
        <v/>
      </c>
      <c r="F670" s="44"/>
      <c r="G670" s="43"/>
      <c r="H670" s="43"/>
      <c r="I670" s="43"/>
      <c r="J670" s="45" t="str">
        <f t="shared" si="22"/>
        <v/>
      </c>
      <c r="K670" s="78"/>
      <c r="L670" s="43"/>
      <c r="M670" s="46"/>
      <c r="N670" s="47" t="str">
        <f>IF(OR($G670="",$L670=""),"",ROUND(IF($F670="Long",(L670-G670),(G670-L670)) * POWER(10, VLOOKUP($D670,'Currency Pairs'!$A:$C,3,FALSE)),0))</f>
        <v/>
      </c>
      <c r="O670" s="94" t="str">
        <f>IF($P670="","",(($P670+$Q670+$R670)/LOOKUP(2,1/($V$3:$V669&lt;&gt;""),$V$3:$V669)))</f>
        <v/>
      </c>
      <c r="P670" s="48"/>
      <c r="Q670" s="48"/>
      <c r="R670" s="48"/>
      <c r="S670" s="33" t="str">
        <f t="shared" si="23"/>
        <v/>
      </c>
      <c r="T670" s="65"/>
      <c r="U670" s="65"/>
      <c r="V670" s="32" t="str">
        <f>IF($P670="","",$P670+$Q670+LOOKUP(2,1/($V$3:$V669&lt;&gt;""),$V$3:$V669))</f>
        <v/>
      </c>
      <c r="W670" s="33"/>
      <c r="X670" s="33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  <c r="IP670" s="34"/>
      <c r="IQ670" s="34"/>
      <c r="IR670" s="34"/>
      <c r="IS670" s="34"/>
      <c r="IT670" s="34"/>
      <c r="IU670" s="34"/>
      <c r="IV670" s="34"/>
      <c r="IW670" s="34"/>
      <c r="IX670" s="34"/>
    </row>
    <row r="671" spans="1:258" x14ac:dyDescent="0.25">
      <c r="A671" s="35">
        <f>LOOKUP(2,1/($A$3:$A670&lt;&gt;""),$A$3:$A670)+1</f>
        <v>664</v>
      </c>
      <c r="B671" s="36"/>
      <c r="C671" s="50"/>
      <c r="D671" s="37" t="str">
        <f ca="1">IFERROR(IF($E671="","",VLOOKUP($E671,'Currency Pairs'!$B$3:$D$1000,3,FALSE)),"")</f>
        <v/>
      </c>
      <c r="E671" s="49" t="str">
        <f ca="1">IFERROR(IF($D671="","",VLOOKUP($D671,'Currency Pairs'!$A$3:$B$1000,2,FALSE)),"")</f>
        <v/>
      </c>
      <c r="F671" s="50"/>
      <c r="G671" s="49"/>
      <c r="H671" s="49"/>
      <c r="I671" s="49"/>
      <c r="J671" s="51" t="str">
        <f t="shared" si="22"/>
        <v/>
      </c>
      <c r="K671" s="79"/>
      <c r="L671" s="49"/>
      <c r="M671" s="52"/>
      <c r="N671" s="53" t="str">
        <f>IF(OR($G671="",$L671=""),"",ROUND(IF($F671="Long",(L671-G671),(G671-L671)) * POWER(10, VLOOKUP($D671,'Currency Pairs'!$A:$C,3,FALSE)),0))</f>
        <v/>
      </c>
      <c r="O671" s="99" t="str">
        <f>IF($P671="","",(($P671+$Q671+$R671)/LOOKUP(2,1/($V$3:$V670&lt;&gt;""),$V$3:$V670)))</f>
        <v/>
      </c>
      <c r="P671" s="54"/>
      <c r="Q671" s="54"/>
      <c r="R671" s="54"/>
      <c r="S671" s="42" t="str">
        <f t="shared" si="23"/>
        <v/>
      </c>
      <c r="T671" s="66"/>
      <c r="U671" s="66"/>
      <c r="V671" s="41" t="str">
        <f>IF($P671="","",$P671+$Q671+LOOKUP(2,1/($V$3:$V670&lt;&gt;""),$V$3:$V670))</f>
        <v/>
      </c>
      <c r="W671" s="42"/>
      <c r="X671" s="42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</row>
    <row r="672" spans="1:258" x14ac:dyDescent="0.25">
      <c r="A672" s="26">
        <f>LOOKUP(2,1/($A$3:$A671&lt;&gt;""),$A$3:$A671)+1</f>
        <v>665</v>
      </c>
      <c r="B672" s="27"/>
      <c r="C672" s="44"/>
      <c r="D672" s="28" t="str">
        <f ca="1">IFERROR(IF($E672="","",VLOOKUP($E672,'Currency Pairs'!$B$3:$D$1000,3,FALSE)),"")</f>
        <v/>
      </c>
      <c r="E672" s="43" t="str">
        <f ca="1">IFERROR(IF($D672="","",VLOOKUP($D672,'Currency Pairs'!$A$3:$B$1000,2,FALSE)),"")</f>
        <v/>
      </c>
      <c r="F672" s="44"/>
      <c r="G672" s="43"/>
      <c r="H672" s="43"/>
      <c r="I672" s="43"/>
      <c r="J672" s="45" t="str">
        <f t="shared" si="22"/>
        <v/>
      </c>
      <c r="K672" s="78"/>
      <c r="L672" s="43"/>
      <c r="M672" s="46"/>
      <c r="N672" s="47" t="str">
        <f>IF(OR($G672="",$L672=""),"",ROUND(IF($F672="Long",(L672-G672),(G672-L672)) * POWER(10, VLOOKUP($D672,'Currency Pairs'!$A:$C,3,FALSE)),0))</f>
        <v/>
      </c>
      <c r="O672" s="94" t="str">
        <f>IF($P672="","",(($P672+$Q672+$R672)/LOOKUP(2,1/($V$3:$V671&lt;&gt;""),$V$3:$V671)))</f>
        <v/>
      </c>
      <c r="P672" s="48"/>
      <c r="Q672" s="48"/>
      <c r="R672" s="48"/>
      <c r="S672" s="33" t="str">
        <f t="shared" si="23"/>
        <v/>
      </c>
      <c r="T672" s="65"/>
      <c r="U672" s="65"/>
      <c r="V672" s="32" t="str">
        <f>IF($P672="","",$P672+$Q672+LOOKUP(2,1/($V$3:$V671&lt;&gt;""),$V$3:$V671))</f>
        <v/>
      </c>
      <c r="W672" s="33"/>
      <c r="X672" s="33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  <c r="IP672" s="34"/>
      <c r="IQ672" s="34"/>
      <c r="IR672" s="34"/>
      <c r="IS672" s="34"/>
      <c r="IT672" s="34"/>
      <c r="IU672" s="34"/>
      <c r="IV672" s="34"/>
      <c r="IW672" s="34"/>
      <c r="IX672" s="34"/>
    </row>
    <row r="673" spans="1:258" x14ac:dyDescent="0.25">
      <c r="A673" s="35">
        <f>LOOKUP(2,1/($A$3:$A672&lt;&gt;""),$A$3:$A672)+1</f>
        <v>666</v>
      </c>
      <c r="B673" s="36"/>
      <c r="C673" s="50"/>
      <c r="D673" s="37" t="str">
        <f ca="1">IFERROR(IF($E673="","",VLOOKUP($E673,'Currency Pairs'!$B$3:$D$1000,3,FALSE)),"")</f>
        <v/>
      </c>
      <c r="E673" s="49" t="str">
        <f ca="1">IFERROR(IF($D673="","",VLOOKUP($D673,'Currency Pairs'!$A$3:$B$1000,2,FALSE)),"")</f>
        <v/>
      </c>
      <c r="F673" s="50"/>
      <c r="G673" s="49"/>
      <c r="H673" s="49"/>
      <c r="I673" s="49"/>
      <c r="J673" s="51" t="str">
        <f t="shared" si="22"/>
        <v/>
      </c>
      <c r="K673" s="79"/>
      <c r="L673" s="49"/>
      <c r="M673" s="52"/>
      <c r="N673" s="53" t="str">
        <f>IF(OR($G673="",$L673=""),"",ROUND(IF($F673="Long",(L673-G673),(G673-L673)) * POWER(10, VLOOKUP($D673,'Currency Pairs'!$A:$C,3,FALSE)),0))</f>
        <v/>
      </c>
      <c r="O673" s="99" t="str">
        <f>IF($P673="","",(($P673+$Q673+$R673)/LOOKUP(2,1/($V$3:$V672&lt;&gt;""),$V$3:$V672)))</f>
        <v/>
      </c>
      <c r="P673" s="54"/>
      <c r="Q673" s="54"/>
      <c r="R673" s="54"/>
      <c r="S673" s="42" t="str">
        <f t="shared" si="23"/>
        <v/>
      </c>
      <c r="T673" s="66"/>
      <c r="U673" s="66"/>
      <c r="V673" s="41" t="str">
        <f>IF($P673="","",$P673+$Q673+LOOKUP(2,1/($V$3:$V672&lt;&gt;""),$V$3:$V672))</f>
        <v/>
      </c>
      <c r="W673" s="42"/>
      <c r="X673" s="42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</row>
    <row r="674" spans="1:258" x14ac:dyDescent="0.25">
      <c r="A674" s="26">
        <f>LOOKUP(2,1/($A$3:$A673&lt;&gt;""),$A$3:$A673)+1</f>
        <v>667</v>
      </c>
      <c r="B674" s="27"/>
      <c r="C674" s="44"/>
      <c r="D674" s="28" t="str">
        <f ca="1">IFERROR(IF($E674="","",VLOOKUP($E674,'Currency Pairs'!$B$3:$D$1000,3,FALSE)),"")</f>
        <v/>
      </c>
      <c r="E674" s="43" t="str">
        <f ca="1">IFERROR(IF($D674="","",VLOOKUP($D674,'Currency Pairs'!$A$3:$B$1000,2,FALSE)),"")</f>
        <v/>
      </c>
      <c r="F674" s="44"/>
      <c r="G674" s="43"/>
      <c r="H674" s="43"/>
      <c r="I674" s="43"/>
      <c r="J674" s="45" t="str">
        <f t="shared" si="22"/>
        <v/>
      </c>
      <c r="K674" s="78"/>
      <c r="L674" s="43"/>
      <c r="M674" s="46"/>
      <c r="N674" s="47" t="str">
        <f>IF(OR($G674="",$L674=""),"",ROUND(IF($F674="Long",(L674-G674),(G674-L674)) * POWER(10, VLOOKUP($D674,'Currency Pairs'!$A:$C,3,FALSE)),0))</f>
        <v/>
      </c>
      <c r="O674" s="94" t="str">
        <f>IF($P674="","",(($P674+$Q674+$R674)/LOOKUP(2,1/($V$3:$V673&lt;&gt;""),$V$3:$V673)))</f>
        <v/>
      </c>
      <c r="P674" s="48"/>
      <c r="Q674" s="48"/>
      <c r="R674" s="48"/>
      <c r="S674" s="33" t="str">
        <f t="shared" si="23"/>
        <v/>
      </c>
      <c r="T674" s="65"/>
      <c r="U674" s="65"/>
      <c r="V674" s="32" t="str">
        <f>IF($P674="","",$P674+$Q674+LOOKUP(2,1/($V$3:$V673&lt;&gt;""),$V$3:$V673))</f>
        <v/>
      </c>
      <c r="W674" s="33"/>
      <c r="X674" s="33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  <c r="IP674" s="34"/>
      <c r="IQ674" s="34"/>
      <c r="IR674" s="34"/>
      <c r="IS674" s="34"/>
      <c r="IT674" s="34"/>
      <c r="IU674" s="34"/>
      <c r="IV674" s="34"/>
      <c r="IW674" s="34"/>
      <c r="IX674" s="34"/>
    </row>
    <row r="675" spans="1:258" x14ac:dyDescent="0.25">
      <c r="A675" s="35">
        <f>LOOKUP(2,1/($A$3:$A674&lt;&gt;""),$A$3:$A674)+1</f>
        <v>668</v>
      </c>
      <c r="B675" s="36"/>
      <c r="C675" s="50"/>
      <c r="D675" s="37" t="str">
        <f ca="1">IFERROR(IF($E675="","",VLOOKUP($E675,'Currency Pairs'!$B$3:$D$1000,3,FALSE)),"")</f>
        <v/>
      </c>
      <c r="E675" s="49" t="str">
        <f ca="1">IFERROR(IF($D675="","",VLOOKUP($D675,'Currency Pairs'!$A$3:$B$1000,2,FALSE)),"")</f>
        <v/>
      </c>
      <c r="F675" s="50"/>
      <c r="G675" s="49"/>
      <c r="H675" s="49"/>
      <c r="I675" s="49"/>
      <c r="J675" s="51" t="str">
        <f t="shared" si="22"/>
        <v/>
      </c>
      <c r="K675" s="79"/>
      <c r="L675" s="49"/>
      <c r="M675" s="52"/>
      <c r="N675" s="53" t="str">
        <f>IF(OR($G675="",$L675=""),"",ROUND(IF($F675="Long",(L675-G675),(G675-L675)) * POWER(10, VLOOKUP($D675,'Currency Pairs'!$A:$C,3,FALSE)),0))</f>
        <v/>
      </c>
      <c r="O675" s="99" t="str">
        <f>IF($P675="","",(($P675+$Q675+$R675)/LOOKUP(2,1/($V$3:$V674&lt;&gt;""),$V$3:$V674)))</f>
        <v/>
      </c>
      <c r="P675" s="54"/>
      <c r="Q675" s="54"/>
      <c r="R675" s="54"/>
      <c r="S675" s="42" t="str">
        <f t="shared" si="23"/>
        <v/>
      </c>
      <c r="T675" s="66"/>
      <c r="U675" s="66"/>
      <c r="V675" s="41" t="str">
        <f>IF($P675="","",$P675+$Q675+LOOKUP(2,1/($V$3:$V674&lt;&gt;""),$V$3:$V674))</f>
        <v/>
      </c>
      <c r="W675" s="42"/>
      <c r="X675" s="42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</row>
    <row r="676" spans="1:258" x14ac:dyDescent="0.25">
      <c r="A676" s="26">
        <f>LOOKUP(2,1/($A$3:$A675&lt;&gt;""),$A$3:$A675)+1</f>
        <v>669</v>
      </c>
      <c r="B676" s="27"/>
      <c r="C676" s="44"/>
      <c r="D676" s="28" t="str">
        <f ca="1">IFERROR(IF($E676="","",VLOOKUP($E676,'Currency Pairs'!$B$3:$D$1000,3,FALSE)),"")</f>
        <v/>
      </c>
      <c r="E676" s="43" t="str">
        <f ca="1">IFERROR(IF($D676="","",VLOOKUP($D676,'Currency Pairs'!$A$3:$B$1000,2,FALSE)),"")</f>
        <v/>
      </c>
      <c r="F676" s="44"/>
      <c r="G676" s="43"/>
      <c r="H676" s="43"/>
      <c r="I676" s="43"/>
      <c r="J676" s="45" t="str">
        <f t="shared" si="22"/>
        <v/>
      </c>
      <c r="K676" s="78"/>
      <c r="L676" s="43"/>
      <c r="M676" s="46"/>
      <c r="N676" s="47" t="str">
        <f>IF(OR($G676="",$L676=""),"",ROUND(IF($F676="Long",(L676-G676),(G676-L676)) * POWER(10, VLOOKUP($D676,'Currency Pairs'!$A:$C,3,FALSE)),0))</f>
        <v/>
      </c>
      <c r="O676" s="94" t="str">
        <f>IF($P676="","",(($P676+$Q676+$R676)/LOOKUP(2,1/($V$3:$V675&lt;&gt;""),$V$3:$V675)))</f>
        <v/>
      </c>
      <c r="P676" s="48"/>
      <c r="Q676" s="48"/>
      <c r="R676" s="48"/>
      <c r="S676" s="33" t="str">
        <f t="shared" si="23"/>
        <v/>
      </c>
      <c r="T676" s="65"/>
      <c r="U676" s="65"/>
      <c r="V676" s="32" t="str">
        <f>IF($P676="","",$P676+$Q676+LOOKUP(2,1/($V$3:$V675&lt;&gt;""),$V$3:$V675))</f>
        <v/>
      </c>
      <c r="W676" s="33"/>
      <c r="X676" s="33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  <c r="IP676" s="34"/>
      <c r="IQ676" s="34"/>
      <c r="IR676" s="34"/>
      <c r="IS676" s="34"/>
      <c r="IT676" s="34"/>
      <c r="IU676" s="34"/>
      <c r="IV676" s="34"/>
      <c r="IW676" s="34"/>
      <c r="IX676" s="34"/>
    </row>
    <row r="677" spans="1:258" x14ac:dyDescent="0.25">
      <c r="A677" s="35">
        <f>LOOKUP(2,1/($A$3:$A676&lt;&gt;""),$A$3:$A676)+1</f>
        <v>670</v>
      </c>
      <c r="B677" s="36"/>
      <c r="C677" s="50"/>
      <c r="D677" s="37" t="str">
        <f ca="1">IFERROR(IF($E677="","",VLOOKUP($E677,'Currency Pairs'!$B$3:$D$1000,3,FALSE)),"")</f>
        <v/>
      </c>
      <c r="E677" s="49" t="str">
        <f ca="1">IFERROR(IF($D677="","",VLOOKUP($D677,'Currency Pairs'!$A$3:$B$1000,2,FALSE)),"")</f>
        <v/>
      </c>
      <c r="F677" s="50"/>
      <c r="G677" s="49"/>
      <c r="H677" s="49"/>
      <c r="I677" s="49"/>
      <c r="J677" s="51" t="str">
        <f t="shared" si="22"/>
        <v/>
      </c>
      <c r="K677" s="79"/>
      <c r="L677" s="49"/>
      <c r="M677" s="52"/>
      <c r="N677" s="53" t="str">
        <f>IF(OR($G677="",$L677=""),"",ROUND(IF($F677="Long",(L677-G677),(G677-L677)) * POWER(10, VLOOKUP($D677,'Currency Pairs'!$A:$C,3,FALSE)),0))</f>
        <v/>
      </c>
      <c r="O677" s="99" t="str">
        <f>IF($P677="","",(($P677+$Q677+$R677)/LOOKUP(2,1/($V$3:$V676&lt;&gt;""),$V$3:$V676)))</f>
        <v/>
      </c>
      <c r="P677" s="54"/>
      <c r="Q677" s="54"/>
      <c r="R677" s="54"/>
      <c r="S677" s="42" t="str">
        <f t="shared" si="23"/>
        <v/>
      </c>
      <c r="T677" s="66"/>
      <c r="U677" s="66"/>
      <c r="V677" s="41" t="str">
        <f>IF($P677="","",$P677+$Q677+LOOKUP(2,1/($V$3:$V676&lt;&gt;""),$V$3:$V676))</f>
        <v/>
      </c>
      <c r="W677" s="42"/>
      <c r="X677" s="42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</row>
    <row r="678" spans="1:258" x14ac:dyDescent="0.25">
      <c r="A678" s="26">
        <f>LOOKUP(2,1/($A$3:$A677&lt;&gt;""),$A$3:$A677)+1</f>
        <v>671</v>
      </c>
      <c r="B678" s="27"/>
      <c r="C678" s="44"/>
      <c r="D678" s="28" t="str">
        <f ca="1">IFERROR(IF($E678="","",VLOOKUP($E678,'Currency Pairs'!$B$3:$D$1000,3,FALSE)),"")</f>
        <v/>
      </c>
      <c r="E678" s="43" t="str">
        <f ca="1">IFERROR(IF($D678="","",VLOOKUP($D678,'Currency Pairs'!$A$3:$B$1000,2,FALSE)),"")</f>
        <v/>
      </c>
      <c r="F678" s="44"/>
      <c r="G678" s="43"/>
      <c r="H678" s="43"/>
      <c r="I678" s="43"/>
      <c r="J678" s="45" t="str">
        <f t="shared" si="22"/>
        <v/>
      </c>
      <c r="K678" s="78"/>
      <c r="L678" s="43"/>
      <c r="M678" s="46"/>
      <c r="N678" s="47" t="str">
        <f>IF(OR($G678="",$L678=""),"",ROUND(IF($F678="Long",(L678-G678),(G678-L678)) * POWER(10, VLOOKUP($D678,'Currency Pairs'!$A:$C,3,FALSE)),0))</f>
        <v/>
      </c>
      <c r="O678" s="94" t="str">
        <f>IF($P678="","",(($P678+$Q678+$R678)/LOOKUP(2,1/($V$3:$V677&lt;&gt;""),$V$3:$V677)))</f>
        <v/>
      </c>
      <c r="P678" s="48"/>
      <c r="Q678" s="48"/>
      <c r="R678" s="48"/>
      <c r="S678" s="33" t="str">
        <f t="shared" si="23"/>
        <v/>
      </c>
      <c r="T678" s="65"/>
      <c r="U678" s="65"/>
      <c r="V678" s="32" t="str">
        <f>IF($P678="","",$P678+$Q678+LOOKUP(2,1/($V$3:$V677&lt;&gt;""),$V$3:$V677))</f>
        <v/>
      </c>
      <c r="W678" s="33"/>
      <c r="X678" s="33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  <c r="IP678" s="34"/>
      <c r="IQ678" s="34"/>
      <c r="IR678" s="34"/>
      <c r="IS678" s="34"/>
      <c r="IT678" s="34"/>
      <c r="IU678" s="34"/>
      <c r="IV678" s="34"/>
      <c r="IW678" s="34"/>
      <c r="IX678" s="34"/>
    </row>
    <row r="679" spans="1:258" x14ac:dyDescent="0.25">
      <c r="A679" s="35">
        <f>LOOKUP(2,1/($A$3:$A678&lt;&gt;""),$A$3:$A678)+1</f>
        <v>672</v>
      </c>
      <c r="B679" s="36"/>
      <c r="C679" s="50"/>
      <c r="D679" s="37" t="str">
        <f ca="1">IFERROR(IF($E679="","",VLOOKUP($E679,'Currency Pairs'!$B$3:$D$1000,3,FALSE)),"")</f>
        <v/>
      </c>
      <c r="E679" s="49" t="str">
        <f ca="1">IFERROR(IF($D679="","",VLOOKUP($D679,'Currency Pairs'!$A$3:$B$1000,2,FALSE)),"")</f>
        <v/>
      </c>
      <c r="F679" s="50"/>
      <c r="G679" s="49"/>
      <c r="H679" s="49"/>
      <c r="I679" s="49"/>
      <c r="J679" s="51" t="str">
        <f t="shared" si="22"/>
        <v/>
      </c>
      <c r="K679" s="79"/>
      <c r="L679" s="49"/>
      <c r="M679" s="52"/>
      <c r="N679" s="53" t="str">
        <f>IF(OR($G679="",$L679=""),"",ROUND(IF($F679="Long",(L679-G679),(G679-L679)) * POWER(10, VLOOKUP($D679,'Currency Pairs'!$A:$C,3,FALSE)),0))</f>
        <v/>
      </c>
      <c r="O679" s="99" t="str">
        <f>IF($P679="","",(($P679+$Q679+$R679)/LOOKUP(2,1/($V$3:$V678&lt;&gt;""),$V$3:$V678)))</f>
        <v/>
      </c>
      <c r="P679" s="54"/>
      <c r="Q679" s="54"/>
      <c r="R679" s="54"/>
      <c r="S679" s="42" t="str">
        <f t="shared" si="23"/>
        <v/>
      </c>
      <c r="T679" s="66"/>
      <c r="U679" s="66"/>
      <c r="V679" s="41" t="str">
        <f>IF($P679="","",$P679+$Q679+LOOKUP(2,1/($V$3:$V678&lt;&gt;""),$V$3:$V678))</f>
        <v/>
      </c>
      <c r="W679" s="42"/>
      <c r="X679" s="42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</row>
    <row r="680" spans="1:258" x14ac:dyDescent="0.25">
      <c r="A680" s="26">
        <f>LOOKUP(2,1/($A$3:$A679&lt;&gt;""),$A$3:$A679)+1</f>
        <v>673</v>
      </c>
      <c r="B680" s="27"/>
      <c r="C680" s="44"/>
      <c r="D680" s="28" t="str">
        <f ca="1">IFERROR(IF($E680="","",VLOOKUP($E680,'Currency Pairs'!$B$3:$D$1000,3,FALSE)),"")</f>
        <v/>
      </c>
      <c r="E680" s="43" t="str">
        <f ca="1">IFERROR(IF($D680="","",VLOOKUP($D680,'Currency Pairs'!$A$3:$B$1000,2,FALSE)),"")</f>
        <v/>
      </c>
      <c r="F680" s="44"/>
      <c r="G680" s="43"/>
      <c r="H680" s="43"/>
      <c r="I680" s="43"/>
      <c r="J680" s="45" t="str">
        <f t="shared" si="22"/>
        <v/>
      </c>
      <c r="K680" s="78"/>
      <c r="L680" s="43"/>
      <c r="M680" s="46"/>
      <c r="N680" s="47" t="str">
        <f>IF(OR($G680="",$L680=""),"",ROUND(IF($F680="Long",(L680-G680),(G680-L680)) * POWER(10, VLOOKUP($D680,'Currency Pairs'!$A:$C,3,FALSE)),0))</f>
        <v/>
      </c>
      <c r="O680" s="94" t="str">
        <f>IF($P680="","",(($P680+$Q680+$R680)/LOOKUP(2,1/($V$3:$V679&lt;&gt;""),$V$3:$V679)))</f>
        <v/>
      </c>
      <c r="P680" s="48"/>
      <c r="Q680" s="48"/>
      <c r="R680" s="48"/>
      <c r="S680" s="33" t="str">
        <f t="shared" si="23"/>
        <v/>
      </c>
      <c r="T680" s="65"/>
      <c r="U680" s="65"/>
      <c r="V680" s="32" t="str">
        <f>IF($P680="","",$P680+$Q680+LOOKUP(2,1/($V$3:$V679&lt;&gt;""),$V$3:$V679))</f>
        <v/>
      </c>
      <c r="W680" s="33"/>
      <c r="X680" s="33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  <c r="IP680" s="34"/>
      <c r="IQ680" s="34"/>
      <c r="IR680" s="34"/>
      <c r="IS680" s="34"/>
      <c r="IT680" s="34"/>
      <c r="IU680" s="34"/>
      <c r="IV680" s="34"/>
      <c r="IW680" s="34"/>
      <c r="IX680" s="34"/>
    </row>
    <row r="681" spans="1:258" x14ac:dyDescent="0.25">
      <c r="A681" s="35">
        <f>LOOKUP(2,1/($A$3:$A680&lt;&gt;""),$A$3:$A680)+1</f>
        <v>674</v>
      </c>
      <c r="B681" s="36"/>
      <c r="C681" s="50"/>
      <c r="D681" s="37" t="str">
        <f ca="1">IFERROR(IF($E681="","",VLOOKUP($E681,'Currency Pairs'!$B$3:$D$1000,3,FALSE)),"")</f>
        <v/>
      </c>
      <c r="E681" s="49" t="str">
        <f ca="1">IFERROR(IF($D681="","",VLOOKUP($D681,'Currency Pairs'!$A$3:$B$1000,2,FALSE)),"")</f>
        <v/>
      </c>
      <c r="F681" s="50"/>
      <c r="G681" s="49"/>
      <c r="H681" s="49"/>
      <c r="I681" s="49"/>
      <c r="J681" s="51" t="str">
        <f t="shared" si="22"/>
        <v/>
      </c>
      <c r="K681" s="79"/>
      <c r="L681" s="49"/>
      <c r="M681" s="52"/>
      <c r="N681" s="53" t="str">
        <f>IF(OR($G681="",$L681=""),"",ROUND(IF($F681="Long",(L681-G681),(G681-L681)) * POWER(10, VLOOKUP($D681,'Currency Pairs'!$A:$C,3,FALSE)),0))</f>
        <v/>
      </c>
      <c r="O681" s="99" t="str">
        <f>IF($P681="","",(($P681+$Q681+$R681)/LOOKUP(2,1/($V$3:$V680&lt;&gt;""),$V$3:$V680)))</f>
        <v/>
      </c>
      <c r="P681" s="54"/>
      <c r="Q681" s="54"/>
      <c r="R681" s="54"/>
      <c r="S681" s="42" t="str">
        <f t="shared" si="23"/>
        <v/>
      </c>
      <c r="T681" s="66"/>
      <c r="U681" s="66"/>
      <c r="V681" s="41" t="str">
        <f>IF($P681="","",$P681+$Q681+LOOKUP(2,1/($V$3:$V680&lt;&gt;""),$V$3:$V680))</f>
        <v/>
      </c>
      <c r="W681" s="42"/>
      <c r="X681" s="42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</row>
    <row r="682" spans="1:258" x14ac:dyDescent="0.25">
      <c r="A682" s="26">
        <f>LOOKUP(2,1/($A$3:$A681&lt;&gt;""),$A$3:$A681)+1</f>
        <v>675</v>
      </c>
      <c r="B682" s="27"/>
      <c r="C682" s="44"/>
      <c r="D682" s="28" t="str">
        <f ca="1">IFERROR(IF($E682="","",VLOOKUP($E682,'Currency Pairs'!$B$3:$D$1000,3,FALSE)),"")</f>
        <v/>
      </c>
      <c r="E682" s="43" t="str">
        <f ca="1">IFERROR(IF($D682="","",VLOOKUP($D682,'Currency Pairs'!$A$3:$B$1000,2,FALSE)),"")</f>
        <v/>
      </c>
      <c r="F682" s="44"/>
      <c r="G682" s="43"/>
      <c r="H682" s="43"/>
      <c r="I682" s="43"/>
      <c r="J682" s="45" t="str">
        <f t="shared" si="22"/>
        <v/>
      </c>
      <c r="K682" s="78"/>
      <c r="L682" s="43"/>
      <c r="M682" s="46"/>
      <c r="N682" s="47" t="str">
        <f>IF(OR($G682="",$L682=""),"",ROUND(IF($F682="Long",(L682-G682),(G682-L682)) * POWER(10, VLOOKUP($D682,'Currency Pairs'!$A:$C,3,FALSE)),0))</f>
        <v/>
      </c>
      <c r="O682" s="94" t="str">
        <f>IF($P682="","",(($P682+$Q682+$R682)/LOOKUP(2,1/($V$3:$V681&lt;&gt;""),$V$3:$V681)))</f>
        <v/>
      </c>
      <c r="P682" s="48"/>
      <c r="Q682" s="48"/>
      <c r="R682" s="48"/>
      <c r="S682" s="33" t="str">
        <f t="shared" si="23"/>
        <v/>
      </c>
      <c r="T682" s="65"/>
      <c r="U682" s="65"/>
      <c r="V682" s="32" t="str">
        <f>IF($P682="","",$P682+$Q682+LOOKUP(2,1/($V$3:$V681&lt;&gt;""),$V$3:$V681))</f>
        <v/>
      </c>
      <c r="W682" s="33"/>
      <c r="X682" s="33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  <c r="IP682" s="34"/>
      <c r="IQ682" s="34"/>
      <c r="IR682" s="34"/>
      <c r="IS682" s="34"/>
      <c r="IT682" s="34"/>
      <c r="IU682" s="34"/>
      <c r="IV682" s="34"/>
      <c r="IW682" s="34"/>
      <c r="IX682" s="34"/>
    </row>
    <row r="683" spans="1:258" x14ac:dyDescent="0.25">
      <c r="A683" s="35">
        <f>LOOKUP(2,1/($A$3:$A682&lt;&gt;""),$A$3:$A682)+1</f>
        <v>676</v>
      </c>
      <c r="B683" s="36"/>
      <c r="C683" s="50"/>
      <c r="D683" s="37" t="str">
        <f ca="1">IFERROR(IF($E683="","",VLOOKUP($E683,'Currency Pairs'!$B$3:$D$1000,3,FALSE)),"")</f>
        <v/>
      </c>
      <c r="E683" s="49" t="str">
        <f ca="1">IFERROR(IF($D683="","",VLOOKUP($D683,'Currency Pairs'!$A$3:$B$1000,2,FALSE)),"")</f>
        <v/>
      </c>
      <c r="F683" s="50"/>
      <c r="G683" s="49"/>
      <c r="H683" s="49"/>
      <c r="I683" s="49"/>
      <c r="J683" s="51" t="str">
        <f t="shared" si="22"/>
        <v/>
      </c>
      <c r="K683" s="79"/>
      <c r="L683" s="49"/>
      <c r="M683" s="52"/>
      <c r="N683" s="53" t="str">
        <f>IF(OR($G683="",$L683=""),"",ROUND(IF($F683="Long",(L683-G683),(G683-L683)) * POWER(10, VLOOKUP($D683,'Currency Pairs'!$A:$C,3,FALSE)),0))</f>
        <v/>
      </c>
      <c r="O683" s="99" t="str">
        <f>IF($P683="","",(($P683+$Q683+$R683)/LOOKUP(2,1/($V$3:$V682&lt;&gt;""),$V$3:$V682)))</f>
        <v/>
      </c>
      <c r="P683" s="54"/>
      <c r="Q683" s="54"/>
      <c r="R683" s="54"/>
      <c r="S683" s="42" t="str">
        <f t="shared" si="23"/>
        <v/>
      </c>
      <c r="T683" s="66"/>
      <c r="U683" s="66"/>
      <c r="V683" s="41" t="str">
        <f>IF($P683="","",$P683+$Q683+LOOKUP(2,1/($V$3:$V682&lt;&gt;""),$V$3:$V682))</f>
        <v/>
      </c>
      <c r="W683" s="42"/>
      <c r="X683" s="42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</row>
    <row r="684" spans="1:258" x14ac:dyDescent="0.25">
      <c r="A684" s="26">
        <f>LOOKUP(2,1/($A$3:$A683&lt;&gt;""),$A$3:$A683)+1</f>
        <v>677</v>
      </c>
      <c r="B684" s="27"/>
      <c r="C684" s="44"/>
      <c r="D684" s="28" t="str">
        <f ca="1">IFERROR(IF($E684="","",VLOOKUP($E684,'Currency Pairs'!$B$3:$D$1000,3,FALSE)),"")</f>
        <v/>
      </c>
      <c r="E684" s="43" t="str">
        <f ca="1">IFERROR(IF($D684="","",VLOOKUP($D684,'Currency Pairs'!$A$3:$B$1000,2,FALSE)),"")</f>
        <v/>
      </c>
      <c r="F684" s="44"/>
      <c r="G684" s="43"/>
      <c r="H684" s="43"/>
      <c r="I684" s="43"/>
      <c r="J684" s="45" t="str">
        <f t="shared" si="22"/>
        <v/>
      </c>
      <c r="K684" s="78"/>
      <c r="L684" s="43"/>
      <c r="M684" s="46"/>
      <c r="N684" s="47" t="str">
        <f>IF(OR($G684="",$L684=""),"",ROUND(IF($F684="Long",(L684-G684),(G684-L684)) * POWER(10, VLOOKUP($D684,'Currency Pairs'!$A:$C,3,FALSE)),0))</f>
        <v/>
      </c>
      <c r="O684" s="94" t="str">
        <f>IF($P684="","",(($P684+$Q684+$R684)/LOOKUP(2,1/($V$3:$V683&lt;&gt;""),$V$3:$V683)))</f>
        <v/>
      </c>
      <c r="P684" s="48"/>
      <c r="Q684" s="48"/>
      <c r="R684" s="48"/>
      <c r="S684" s="33" t="str">
        <f t="shared" si="23"/>
        <v/>
      </c>
      <c r="T684" s="65"/>
      <c r="U684" s="65"/>
      <c r="V684" s="32" t="str">
        <f>IF($P684="","",$P684+$Q684+LOOKUP(2,1/($V$3:$V683&lt;&gt;""),$V$3:$V683))</f>
        <v/>
      </c>
      <c r="W684" s="33"/>
      <c r="X684" s="33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  <c r="IP684" s="34"/>
      <c r="IQ684" s="34"/>
      <c r="IR684" s="34"/>
      <c r="IS684" s="34"/>
      <c r="IT684" s="34"/>
      <c r="IU684" s="34"/>
      <c r="IV684" s="34"/>
      <c r="IW684" s="34"/>
      <c r="IX684" s="34"/>
    </row>
    <row r="685" spans="1:258" x14ac:dyDescent="0.25">
      <c r="A685" s="35">
        <f>LOOKUP(2,1/($A$3:$A684&lt;&gt;""),$A$3:$A684)+1</f>
        <v>678</v>
      </c>
      <c r="B685" s="36"/>
      <c r="C685" s="50"/>
      <c r="D685" s="37" t="str">
        <f ca="1">IFERROR(IF($E685="","",VLOOKUP($E685,'Currency Pairs'!$B$3:$D$1000,3,FALSE)),"")</f>
        <v/>
      </c>
      <c r="E685" s="49" t="str">
        <f ca="1">IFERROR(IF($D685="","",VLOOKUP($D685,'Currency Pairs'!$A$3:$B$1000,2,FALSE)),"")</f>
        <v/>
      </c>
      <c r="F685" s="50"/>
      <c r="G685" s="49"/>
      <c r="H685" s="49"/>
      <c r="I685" s="49"/>
      <c r="J685" s="51" t="str">
        <f t="shared" si="22"/>
        <v/>
      </c>
      <c r="K685" s="79"/>
      <c r="L685" s="49"/>
      <c r="M685" s="52"/>
      <c r="N685" s="53" t="str">
        <f>IF(OR($G685="",$L685=""),"",ROUND(IF($F685="Long",(L685-G685),(G685-L685)) * POWER(10, VLOOKUP($D685,'Currency Pairs'!$A:$C,3,FALSE)),0))</f>
        <v/>
      </c>
      <c r="O685" s="99" t="str">
        <f>IF($P685="","",(($P685+$Q685+$R685)/LOOKUP(2,1/($V$3:$V684&lt;&gt;""),$V$3:$V684)))</f>
        <v/>
      </c>
      <c r="P685" s="54"/>
      <c r="Q685" s="54"/>
      <c r="R685" s="54"/>
      <c r="S685" s="42" t="str">
        <f t="shared" si="23"/>
        <v/>
      </c>
      <c r="T685" s="66"/>
      <c r="U685" s="66"/>
      <c r="V685" s="41" t="str">
        <f>IF($P685="","",$P685+$Q685+LOOKUP(2,1/($V$3:$V684&lt;&gt;""),$V$3:$V684))</f>
        <v/>
      </c>
      <c r="W685" s="42"/>
      <c r="X685" s="42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</row>
    <row r="686" spans="1:258" x14ac:dyDescent="0.25">
      <c r="A686" s="26">
        <f>LOOKUP(2,1/($A$3:$A685&lt;&gt;""),$A$3:$A685)+1</f>
        <v>679</v>
      </c>
      <c r="B686" s="27"/>
      <c r="C686" s="44"/>
      <c r="D686" s="28" t="str">
        <f ca="1">IFERROR(IF($E686="","",VLOOKUP($E686,'Currency Pairs'!$B$3:$D$1000,3,FALSE)),"")</f>
        <v/>
      </c>
      <c r="E686" s="43" t="str">
        <f ca="1">IFERROR(IF($D686="","",VLOOKUP($D686,'Currency Pairs'!$A$3:$B$1000,2,FALSE)),"")</f>
        <v/>
      </c>
      <c r="F686" s="44"/>
      <c r="G686" s="43"/>
      <c r="H686" s="43"/>
      <c r="I686" s="43"/>
      <c r="J686" s="45" t="str">
        <f t="shared" si="22"/>
        <v/>
      </c>
      <c r="K686" s="78"/>
      <c r="L686" s="43"/>
      <c r="M686" s="46"/>
      <c r="N686" s="47" t="str">
        <f>IF(OR($G686="",$L686=""),"",ROUND(IF($F686="Long",(L686-G686),(G686-L686)) * POWER(10, VLOOKUP($D686,'Currency Pairs'!$A:$C,3,FALSE)),0))</f>
        <v/>
      </c>
      <c r="O686" s="94" t="str">
        <f>IF($P686="","",(($P686+$Q686+$R686)/LOOKUP(2,1/($V$3:$V685&lt;&gt;""),$V$3:$V685)))</f>
        <v/>
      </c>
      <c r="P686" s="48"/>
      <c r="Q686" s="48"/>
      <c r="R686" s="48"/>
      <c r="S686" s="33" t="str">
        <f t="shared" si="23"/>
        <v/>
      </c>
      <c r="T686" s="65"/>
      <c r="U686" s="65"/>
      <c r="V686" s="32" t="str">
        <f>IF($P686="","",$P686+$Q686+LOOKUP(2,1/($V$3:$V685&lt;&gt;""),$V$3:$V685))</f>
        <v/>
      </c>
      <c r="W686" s="33"/>
      <c r="X686" s="33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  <c r="IP686" s="34"/>
      <c r="IQ686" s="34"/>
      <c r="IR686" s="34"/>
      <c r="IS686" s="34"/>
      <c r="IT686" s="34"/>
      <c r="IU686" s="34"/>
      <c r="IV686" s="34"/>
      <c r="IW686" s="34"/>
      <c r="IX686" s="34"/>
    </row>
    <row r="687" spans="1:258" x14ac:dyDescent="0.25">
      <c r="A687" s="35">
        <f>LOOKUP(2,1/($A$3:$A686&lt;&gt;""),$A$3:$A686)+1</f>
        <v>680</v>
      </c>
      <c r="B687" s="36"/>
      <c r="C687" s="50"/>
      <c r="D687" s="37" t="str">
        <f ca="1">IFERROR(IF($E687="","",VLOOKUP($E687,'Currency Pairs'!$B$3:$D$1000,3,FALSE)),"")</f>
        <v/>
      </c>
      <c r="E687" s="49" t="str">
        <f ca="1">IFERROR(IF($D687="","",VLOOKUP($D687,'Currency Pairs'!$A$3:$B$1000,2,FALSE)),"")</f>
        <v/>
      </c>
      <c r="F687" s="50"/>
      <c r="G687" s="49"/>
      <c r="H687" s="49"/>
      <c r="I687" s="49"/>
      <c r="J687" s="51" t="str">
        <f t="shared" si="22"/>
        <v/>
      </c>
      <c r="K687" s="79"/>
      <c r="L687" s="49"/>
      <c r="M687" s="52"/>
      <c r="N687" s="53" t="str">
        <f>IF(OR($G687="",$L687=""),"",ROUND(IF($F687="Long",(L687-G687),(G687-L687)) * POWER(10, VLOOKUP($D687,'Currency Pairs'!$A:$C,3,FALSE)),0))</f>
        <v/>
      </c>
      <c r="O687" s="99" t="str">
        <f>IF($P687="","",(($P687+$Q687+$R687)/LOOKUP(2,1/($V$3:$V686&lt;&gt;""),$V$3:$V686)))</f>
        <v/>
      </c>
      <c r="P687" s="54"/>
      <c r="Q687" s="54"/>
      <c r="R687" s="54"/>
      <c r="S687" s="42" t="str">
        <f t="shared" si="23"/>
        <v/>
      </c>
      <c r="T687" s="66"/>
      <c r="U687" s="66"/>
      <c r="V687" s="41" t="str">
        <f>IF($P687="","",$P687+$Q687+LOOKUP(2,1/($V$3:$V686&lt;&gt;""),$V$3:$V686))</f>
        <v/>
      </c>
      <c r="W687" s="42"/>
      <c r="X687" s="42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</row>
    <row r="688" spans="1:258" x14ac:dyDescent="0.25">
      <c r="A688" s="26">
        <f>LOOKUP(2,1/($A$3:$A687&lt;&gt;""),$A$3:$A687)+1</f>
        <v>681</v>
      </c>
      <c r="B688" s="27"/>
      <c r="C688" s="44"/>
      <c r="D688" s="28" t="str">
        <f ca="1">IFERROR(IF($E688="","",VLOOKUP($E688,'Currency Pairs'!$B$3:$D$1000,3,FALSE)),"")</f>
        <v/>
      </c>
      <c r="E688" s="43" t="str">
        <f ca="1">IFERROR(IF($D688="","",VLOOKUP($D688,'Currency Pairs'!$A$3:$B$1000,2,FALSE)),"")</f>
        <v/>
      </c>
      <c r="F688" s="44"/>
      <c r="G688" s="43"/>
      <c r="H688" s="43"/>
      <c r="I688" s="43"/>
      <c r="J688" s="45" t="str">
        <f t="shared" si="22"/>
        <v/>
      </c>
      <c r="K688" s="78"/>
      <c r="L688" s="43"/>
      <c r="M688" s="46"/>
      <c r="N688" s="47" t="str">
        <f>IF(OR($G688="",$L688=""),"",ROUND(IF($F688="Long",(L688-G688),(G688-L688)) * POWER(10, VLOOKUP($D688,'Currency Pairs'!$A:$C,3,FALSE)),0))</f>
        <v/>
      </c>
      <c r="O688" s="94" t="str">
        <f>IF($P688="","",(($P688+$Q688+$R688)/LOOKUP(2,1/($V$3:$V687&lt;&gt;""),$V$3:$V687)))</f>
        <v/>
      </c>
      <c r="P688" s="48"/>
      <c r="Q688" s="48"/>
      <c r="R688" s="48"/>
      <c r="S688" s="33" t="str">
        <f t="shared" si="23"/>
        <v/>
      </c>
      <c r="T688" s="65"/>
      <c r="U688" s="65"/>
      <c r="V688" s="32" t="str">
        <f>IF($P688="","",$P688+$Q688+LOOKUP(2,1/($V$3:$V687&lt;&gt;""),$V$3:$V687))</f>
        <v/>
      </c>
      <c r="W688" s="33"/>
      <c r="X688" s="33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  <c r="IP688" s="34"/>
      <c r="IQ688" s="34"/>
      <c r="IR688" s="34"/>
      <c r="IS688" s="34"/>
      <c r="IT688" s="34"/>
      <c r="IU688" s="34"/>
      <c r="IV688" s="34"/>
      <c r="IW688" s="34"/>
      <c r="IX688" s="34"/>
    </row>
    <row r="689" spans="1:258" x14ac:dyDescent="0.25">
      <c r="A689" s="35">
        <f>LOOKUP(2,1/($A$3:$A688&lt;&gt;""),$A$3:$A688)+1</f>
        <v>682</v>
      </c>
      <c r="B689" s="36"/>
      <c r="C689" s="50"/>
      <c r="D689" s="37" t="str">
        <f ca="1">IFERROR(IF($E689="","",VLOOKUP($E689,'Currency Pairs'!$B$3:$D$1000,3,FALSE)),"")</f>
        <v/>
      </c>
      <c r="E689" s="49" t="str">
        <f ca="1">IFERROR(IF($D689="","",VLOOKUP($D689,'Currency Pairs'!$A$3:$B$1000,2,FALSE)),"")</f>
        <v/>
      </c>
      <c r="F689" s="50"/>
      <c r="G689" s="49"/>
      <c r="H689" s="49"/>
      <c r="I689" s="49"/>
      <c r="J689" s="51" t="str">
        <f t="shared" si="22"/>
        <v/>
      </c>
      <c r="K689" s="79"/>
      <c r="L689" s="49"/>
      <c r="M689" s="52"/>
      <c r="N689" s="53" t="str">
        <f>IF(OR($G689="",$L689=""),"",ROUND(IF($F689="Long",(L689-G689),(G689-L689)) * POWER(10, VLOOKUP($D689,'Currency Pairs'!$A:$C,3,FALSE)),0))</f>
        <v/>
      </c>
      <c r="O689" s="99" t="str">
        <f>IF($P689="","",(($P689+$Q689+$R689)/LOOKUP(2,1/($V$3:$V688&lt;&gt;""),$V$3:$V688)))</f>
        <v/>
      </c>
      <c r="P689" s="54"/>
      <c r="Q689" s="54"/>
      <c r="R689" s="54"/>
      <c r="S689" s="42" t="str">
        <f t="shared" si="23"/>
        <v/>
      </c>
      <c r="T689" s="66"/>
      <c r="U689" s="66"/>
      <c r="V689" s="41" t="str">
        <f>IF($P689="","",$P689+$Q689+LOOKUP(2,1/($V$3:$V688&lt;&gt;""),$V$3:$V688))</f>
        <v/>
      </c>
      <c r="W689" s="42"/>
      <c r="X689" s="42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</row>
    <row r="690" spans="1:258" x14ac:dyDescent="0.25">
      <c r="A690" s="26">
        <f>LOOKUP(2,1/($A$3:$A689&lt;&gt;""),$A$3:$A689)+1</f>
        <v>683</v>
      </c>
      <c r="B690" s="27"/>
      <c r="C690" s="44"/>
      <c r="D690" s="28" t="str">
        <f ca="1">IFERROR(IF($E690="","",VLOOKUP($E690,'Currency Pairs'!$B$3:$D$1000,3,FALSE)),"")</f>
        <v/>
      </c>
      <c r="E690" s="43" t="str">
        <f ca="1">IFERROR(IF($D690="","",VLOOKUP($D690,'Currency Pairs'!$A$3:$B$1000,2,FALSE)),"")</f>
        <v/>
      </c>
      <c r="F690" s="44"/>
      <c r="G690" s="43"/>
      <c r="H690" s="43"/>
      <c r="I690" s="43"/>
      <c r="J690" s="45" t="str">
        <f t="shared" si="22"/>
        <v/>
      </c>
      <c r="K690" s="78"/>
      <c r="L690" s="43"/>
      <c r="M690" s="46"/>
      <c r="N690" s="47" t="str">
        <f>IF(OR($G690="",$L690=""),"",ROUND(IF($F690="Long",(L690-G690),(G690-L690)) * POWER(10, VLOOKUP($D690,'Currency Pairs'!$A:$C,3,FALSE)),0))</f>
        <v/>
      </c>
      <c r="O690" s="94" t="str">
        <f>IF($P690="","",(($P690+$Q690+$R690)/LOOKUP(2,1/($V$3:$V689&lt;&gt;""),$V$3:$V689)))</f>
        <v/>
      </c>
      <c r="P690" s="48"/>
      <c r="Q690" s="48"/>
      <c r="R690" s="48"/>
      <c r="S690" s="33" t="str">
        <f t="shared" si="23"/>
        <v/>
      </c>
      <c r="T690" s="65"/>
      <c r="U690" s="65"/>
      <c r="V690" s="32" t="str">
        <f>IF($P690="","",$P690+$Q690+LOOKUP(2,1/($V$3:$V689&lt;&gt;""),$V$3:$V689))</f>
        <v/>
      </c>
      <c r="W690" s="33"/>
      <c r="X690" s="33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  <c r="IP690" s="34"/>
      <c r="IQ690" s="34"/>
      <c r="IR690" s="34"/>
      <c r="IS690" s="34"/>
      <c r="IT690" s="34"/>
      <c r="IU690" s="34"/>
      <c r="IV690" s="34"/>
      <c r="IW690" s="34"/>
      <c r="IX690" s="34"/>
    </row>
    <row r="691" spans="1:258" x14ac:dyDescent="0.25">
      <c r="A691" s="35">
        <f>LOOKUP(2,1/($A$3:$A690&lt;&gt;""),$A$3:$A690)+1</f>
        <v>684</v>
      </c>
      <c r="B691" s="36"/>
      <c r="C691" s="50"/>
      <c r="D691" s="37" t="str">
        <f ca="1">IFERROR(IF($E691="","",VLOOKUP($E691,'Currency Pairs'!$B$3:$D$1000,3,FALSE)),"")</f>
        <v/>
      </c>
      <c r="E691" s="49" t="str">
        <f ca="1">IFERROR(IF($D691="","",VLOOKUP($D691,'Currency Pairs'!$A$3:$B$1000,2,FALSE)),"")</f>
        <v/>
      </c>
      <c r="F691" s="50"/>
      <c r="G691" s="49"/>
      <c r="H691" s="49"/>
      <c r="I691" s="49"/>
      <c r="J691" s="51" t="str">
        <f t="shared" si="22"/>
        <v/>
      </c>
      <c r="K691" s="79"/>
      <c r="L691" s="49"/>
      <c r="M691" s="52"/>
      <c r="N691" s="53" t="str">
        <f>IF(OR($G691="",$L691=""),"",ROUND(IF($F691="Long",(L691-G691),(G691-L691)) * POWER(10, VLOOKUP($D691,'Currency Pairs'!$A:$C,3,FALSE)),0))</f>
        <v/>
      </c>
      <c r="O691" s="99" t="str">
        <f>IF($P691="","",(($P691+$Q691+$R691)/LOOKUP(2,1/($V$3:$V690&lt;&gt;""),$V$3:$V690)))</f>
        <v/>
      </c>
      <c r="P691" s="54"/>
      <c r="Q691" s="54"/>
      <c r="R691" s="54"/>
      <c r="S691" s="42" t="str">
        <f t="shared" si="23"/>
        <v/>
      </c>
      <c r="T691" s="66"/>
      <c r="U691" s="66"/>
      <c r="V691" s="41" t="str">
        <f>IF($P691="","",$P691+$Q691+LOOKUP(2,1/($V$3:$V690&lt;&gt;""),$V$3:$V690))</f>
        <v/>
      </c>
      <c r="W691" s="42"/>
      <c r="X691" s="42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</row>
    <row r="692" spans="1:258" x14ac:dyDescent="0.25">
      <c r="A692" s="26">
        <f>LOOKUP(2,1/($A$3:$A691&lt;&gt;""),$A$3:$A691)+1</f>
        <v>685</v>
      </c>
      <c r="B692" s="27"/>
      <c r="C692" s="44"/>
      <c r="D692" s="28" t="str">
        <f ca="1">IFERROR(IF($E692="","",VLOOKUP($E692,'Currency Pairs'!$B$3:$D$1000,3,FALSE)),"")</f>
        <v/>
      </c>
      <c r="E692" s="43" t="str">
        <f ca="1">IFERROR(IF($D692="","",VLOOKUP($D692,'Currency Pairs'!$A$3:$B$1000,2,FALSE)),"")</f>
        <v/>
      </c>
      <c r="F692" s="44"/>
      <c r="G692" s="43"/>
      <c r="H692" s="43"/>
      <c r="I692" s="43"/>
      <c r="J692" s="45" t="str">
        <f t="shared" si="22"/>
        <v/>
      </c>
      <c r="K692" s="78"/>
      <c r="L692" s="43"/>
      <c r="M692" s="46"/>
      <c r="N692" s="47" t="str">
        <f>IF(OR($G692="",$L692=""),"",ROUND(IF($F692="Long",(L692-G692),(G692-L692)) * POWER(10, VLOOKUP($D692,'Currency Pairs'!$A:$C,3,FALSE)),0))</f>
        <v/>
      </c>
      <c r="O692" s="94" t="str">
        <f>IF($P692="","",(($P692+$Q692+$R692)/LOOKUP(2,1/($V$3:$V691&lt;&gt;""),$V$3:$V691)))</f>
        <v/>
      </c>
      <c r="P692" s="48"/>
      <c r="Q692" s="48"/>
      <c r="R692" s="48"/>
      <c r="S692" s="33" t="str">
        <f t="shared" si="23"/>
        <v/>
      </c>
      <c r="T692" s="65"/>
      <c r="U692" s="65"/>
      <c r="V692" s="32" t="str">
        <f>IF($P692="","",$P692+$Q692+LOOKUP(2,1/($V$3:$V691&lt;&gt;""),$V$3:$V691))</f>
        <v/>
      </c>
      <c r="W692" s="33"/>
      <c r="X692" s="33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  <c r="IQ692" s="34"/>
      <c r="IR692" s="34"/>
      <c r="IS692" s="34"/>
      <c r="IT692" s="34"/>
      <c r="IU692" s="34"/>
      <c r="IV692" s="34"/>
      <c r="IW692" s="34"/>
      <c r="IX692" s="34"/>
    </row>
    <row r="693" spans="1:258" x14ac:dyDescent="0.25">
      <c r="A693" s="35">
        <f>LOOKUP(2,1/($A$3:$A692&lt;&gt;""),$A$3:$A692)+1</f>
        <v>686</v>
      </c>
      <c r="B693" s="36"/>
      <c r="C693" s="50"/>
      <c r="D693" s="37" t="str">
        <f ca="1">IFERROR(IF($E693="","",VLOOKUP($E693,'Currency Pairs'!$B$3:$D$1000,3,FALSE)),"")</f>
        <v/>
      </c>
      <c r="E693" s="49" t="str">
        <f ca="1">IFERROR(IF($D693="","",VLOOKUP($D693,'Currency Pairs'!$A$3:$B$1000,2,FALSE)),"")</f>
        <v/>
      </c>
      <c r="F693" s="50"/>
      <c r="G693" s="49"/>
      <c r="H693" s="49"/>
      <c r="I693" s="49"/>
      <c r="J693" s="51" t="str">
        <f t="shared" si="22"/>
        <v/>
      </c>
      <c r="K693" s="79"/>
      <c r="L693" s="49"/>
      <c r="M693" s="52"/>
      <c r="N693" s="53" t="str">
        <f>IF(OR($G693="",$L693=""),"",ROUND(IF($F693="Long",(L693-G693),(G693-L693)) * POWER(10, VLOOKUP($D693,'Currency Pairs'!$A:$C,3,FALSE)),0))</f>
        <v/>
      </c>
      <c r="O693" s="99" t="str">
        <f>IF($P693="","",(($P693+$Q693+$R693)/LOOKUP(2,1/($V$3:$V692&lt;&gt;""),$V$3:$V692)))</f>
        <v/>
      </c>
      <c r="P693" s="54"/>
      <c r="Q693" s="54"/>
      <c r="R693" s="54"/>
      <c r="S693" s="42" t="str">
        <f t="shared" si="23"/>
        <v/>
      </c>
      <c r="T693" s="66"/>
      <c r="U693" s="66"/>
      <c r="V693" s="41" t="str">
        <f>IF($P693="","",$P693+$Q693+LOOKUP(2,1/($V$3:$V692&lt;&gt;""),$V$3:$V692))</f>
        <v/>
      </c>
      <c r="W693" s="42"/>
      <c r="X693" s="42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</row>
    <row r="694" spans="1:258" x14ac:dyDescent="0.25">
      <c r="A694" s="26">
        <f>LOOKUP(2,1/($A$3:$A693&lt;&gt;""),$A$3:$A693)+1</f>
        <v>687</v>
      </c>
      <c r="B694" s="27"/>
      <c r="C694" s="44"/>
      <c r="D694" s="28" t="str">
        <f ca="1">IFERROR(IF($E694="","",VLOOKUP($E694,'Currency Pairs'!$B$3:$D$1000,3,FALSE)),"")</f>
        <v/>
      </c>
      <c r="E694" s="43" t="str">
        <f ca="1">IFERROR(IF($D694="","",VLOOKUP($D694,'Currency Pairs'!$A$3:$B$1000,2,FALSE)),"")</f>
        <v/>
      </c>
      <c r="F694" s="44"/>
      <c r="G694" s="43"/>
      <c r="H694" s="43"/>
      <c r="I694" s="43"/>
      <c r="J694" s="45" t="str">
        <f t="shared" si="22"/>
        <v/>
      </c>
      <c r="K694" s="78"/>
      <c r="L694" s="43"/>
      <c r="M694" s="46"/>
      <c r="N694" s="47" t="str">
        <f>IF(OR($G694="",$L694=""),"",ROUND(IF($F694="Long",(L694-G694),(G694-L694)) * POWER(10, VLOOKUP($D694,'Currency Pairs'!$A:$C,3,FALSE)),0))</f>
        <v/>
      </c>
      <c r="O694" s="94" t="str">
        <f>IF($P694="","",(($P694+$Q694+$R694)/LOOKUP(2,1/($V$3:$V693&lt;&gt;""),$V$3:$V693)))</f>
        <v/>
      </c>
      <c r="P694" s="48"/>
      <c r="Q694" s="48"/>
      <c r="R694" s="48"/>
      <c r="S694" s="33" t="str">
        <f t="shared" si="23"/>
        <v/>
      </c>
      <c r="T694" s="65"/>
      <c r="U694" s="65"/>
      <c r="V694" s="32" t="str">
        <f>IF($P694="","",$P694+$Q694+LOOKUP(2,1/($V$3:$V693&lt;&gt;""),$V$3:$V693))</f>
        <v/>
      </c>
      <c r="W694" s="33"/>
      <c r="X694" s="33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  <c r="IP694" s="34"/>
      <c r="IQ694" s="34"/>
      <c r="IR694" s="34"/>
      <c r="IS694" s="34"/>
      <c r="IT694" s="34"/>
      <c r="IU694" s="34"/>
      <c r="IV694" s="34"/>
      <c r="IW694" s="34"/>
      <c r="IX694" s="34"/>
    </row>
    <row r="695" spans="1:258" x14ac:dyDescent="0.25">
      <c r="A695" s="35">
        <f>LOOKUP(2,1/($A$3:$A694&lt;&gt;""),$A$3:$A694)+1</f>
        <v>688</v>
      </c>
      <c r="B695" s="36"/>
      <c r="C695" s="50"/>
      <c r="D695" s="37" t="str">
        <f ca="1">IFERROR(IF($E695="","",VLOOKUP($E695,'Currency Pairs'!$B$3:$D$1000,3,FALSE)),"")</f>
        <v/>
      </c>
      <c r="E695" s="49" t="str">
        <f ca="1">IFERROR(IF($D695="","",VLOOKUP($D695,'Currency Pairs'!$A$3:$B$1000,2,FALSE)),"")</f>
        <v/>
      </c>
      <c r="F695" s="50"/>
      <c r="G695" s="49"/>
      <c r="H695" s="49"/>
      <c r="I695" s="49"/>
      <c r="J695" s="51" t="str">
        <f t="shared" si="22"/>
        <v/>
      </c>
      <c r="K695" s="79"/>
      <c r="L695" s="49"/>
      <c r="M695" s="52"/>
      <c r="N695" s="53" t="str">
        <f>IF(OR($G695="",$L695=""),"",ROUND(IF($F695="Long",(L695-G695),(G695-L695)) * POWER(10, VLOOKUP($D695,'Currency Pairs'!$A:$C,3,FALSE)),0))</f>
        <v/>
      </c>
      <c r="O695" s="99" t="str">
        <f>IF($P695="","",(($P695+$Q695+$R695)/LOOKUP(2,1/($V$3:$V694&lt;&gt;""),$V$3:$V694)))</f>
        <v/>
      </c>
      <c r="P695" s="54"/>
      <c r="Q695" s="54"/>
      <c r="R695" s="54"/>
      <c r="S695" s="42" t="str">
        <f t="shared" si="23"/>
        <v/>
      </c>
      <c r="T695" s="66"/>
      <c r="U695" s="66"/>
      <c r="V695" s="41" t="str">
        <f>IF($P695="","",$P695+$Q695+LOOKUP(2,1/($V$3:$V694&lt;&gt;""),$V$3:$V694))</f>
        <v/>
      </c>
      <c r="W695" s="42"/>
      <c r="X695" s="42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</row>
    <row r="696" spans="1:258" x14ac:dyDescent="0.25">
      <c r="A696" s="26">
        <f>LOOKUP(2,1/($A$3:$A695&lt;&gt;""),$A$3:$A695)+1</f>
        <v>689</v>
      </c>
      <c r="B696" s="27"/>
      <c r="C696" s="44"/>
      <c r="D696" s="28" t="str">
        <f ca="1">IFERROR(IF($E696="","",VLOOKUP($E696,'Currency Pairs'!$B$3:$D$1000,3,FALSE)),"")</f>
        <v/>
      </c>
      <c r="E696" s="43" t="str">
        <f ca="1">IFERROR(IF($D696="","",VLOOKUP($D696,'Currency Pairs'!$A$3:$B$1000,2,FALSE)),"")</f>
        <v/>
      </c>
      <c r="F696" s="44"/>
      <c r="G696" s="43"/>
      <c r="H696" s="43"/>
      <c r="I696" s="43"/>
      <c r="J696" s="45" t="str">
        <f t="shared" si="22"/>
        <v/>
      </c>
      <c r="K696" s="78"/>
      <c r="L696" s="43"/>
      <c r="M696" s="46"/>
      <c r="N696" s="47" t="str">
        <f>IF(OR($G696="",$L696=""),"",ROUND(IF($F696="Long",(L696-G696),(G696-L696)) * POWER(10, VLOOKUP($D696,'Currency Pairs'!$A:$C,3,FALSE)),0))</f>
        <v/>
      </c>
      <c r="O696" s="94" t="str">
        <f>IF($P696="","",(($P696+$Q696+$R696)/LOOKUP(2,1/($V$3:$V695&lt;&gt;""),$V$3:$V695)))</f>
        <v/>
      </c>
      <c r="P696" s="48"/>
      <c r="Q696" s="48"/>
      <c r="R696" s="48"/>
      <c r="S696" s="33" t="str">
        <f t="shared" si="23"/>
        <v/>
      </c>
      <c r="T696" s="65"/>
      <c r="U696" s="65"/>
      <c r="V696" s="32" t="str">
        <f>IF($P696="","",$P696+$Q696+LOOKUP(2,1/($V$3:$V695&lt;&gt;""),$V$3:$V695))</f>
        <v/>
      </c>
      <c r="W696" s="33"/>
      <c r="X696" s="33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  <c r="IP696" s="34"/>
      <c r="IQ696" s="34"/>
      <c r="IR696" s="34"/>
      <c r="IS696" s="34"/>
      <c r="IT696" s="34"/>
      <c r="IU696" s="34"/>
      <c r="IV696" s="34"/>
      <c r="IW696" s="34"/>
      <c r="IX696" s="34"/>
    </row>
    <row r="697" spans="1:258" x14ac:dyDescent="0.25">
      <c r="A697" s="35">
        <f>LOOKUP(2,1/($A$3:$A696&lt;&gt;""),$A$3:$A696)+1</f>
        <v>690</v>
      </c>
      <c r="B697" s="36"/>
      <c r="C697" s="50"/>
      <c r="D697" s="37" t="str">
        <f ca="1">IFERROR(IF($E697="","",VLOOKUP($E697,'Currency Pairs'!$B$3:$D$1000,3,FALSE)),"")</f>
        <v/>
      </c>
      <c r="E697" s="49" t="str">
        <f ca="1">IFERROR(IF($D697="","",VLOOKUP($D697,'Currency Pairs'!$A$3:$B$1000,2,FALSE)),"")</f>
        <v/>
      </c>
      <c r="F697" s="50"/>
      <c r="G697" s="49"/>
      <c r="H697" s="49"/>
      <c r="I697" s="49"/>
      <c r="J697" s="51" t="str">
        <f t="shared" si="22"/>
        <v/>
      </c>
      <c r="K697" s="79"/>
      <c r="L697" s="49"/>
      <c r="M697" s="52"/>
      <c r="N697" s="53" t="str">
        <f>IF(OR($G697="",$L697=""),"",ROUND(IF($F697="Long",(L697-G697),(G697-L697)) * POWER(10, VLOOKUP($D697,'Currency Pairs'!$A:$C,3,FALSE)),0))</f>
        <v/>
      </c>
      <c r="O697" s="99" t="str">
        <f>IF($P697="","",(($P697+$Q697+$R697)/LOOKUP(2,1/($V$3:$V696&lt;&gt;""),$V$3:$V696)))</f>
        <v/>
      </c>
      <c r="P697" s="54"/>
      <c r="Q697" s="54"/>
      <c r="R697" s="54"/>
      <c r="S697" s="42" t="str">
        <f t="shared" si="23"/>
        <v/>
      </c>
      <c r="T697" s="66"/>
      <c r="U697" s="66"/>
      <c r="V697" s="41" t="str">
        <f>IF($P697="","",$P697+$Q697+LOOKUP(2,1/($V$3:$V696&lt;&gt;""),$V$3:$V696))</f>
        <v/>
      </c>
      <c r="W697" s="42"/>
      <c r="X697" s="42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</row>
    <row r="698" spans="1:258" x14ac:dyDescent="0.25">
      <c r="A698" s="26">
        <f>LOOKUP(2,1/($A$3:$A697&lt;&gt;""),$A$3:$A697)+1</f>
        <v>691</v>
      </c>
      <c r="B698" s="27"/>
      <c r="C698" s="44"/>
      <c r="D698" s="28" t="str">
        <f ca="1">IFERROR(IF($E698="","",VLOOKUP($E698,'Currency Pairs'!$B$3:$D$1000,3,FALSE)),"")</f>
        <v/>
      </c>
      <c r="E698" s="43" t="str">
        <f ca="1">IFERROR(IF($D698="","",VLOOKUP($D698,'Currency Pairs'!$A$3:$B$1000,2,FALSE)),"")</f>
        <v/>
      </c>
      <c r="F698" s="44"/>
      <c r="G698" s="43"/>
      <c r="H698" s="43"/>
      <c r="I698" s="43"/>
      <c r="J698" s="45" t="str">
        <f t="shared" si="22"/>
        <v/>
      </c>
      <c r="K698" s="78"/>
      <c r="L698" s="43"/>
      <c r="M698" s="46"/>
      <c r="N698" s="47" t="str">
        <f>IF(OR($G698="",$L698=""),"",ROUND(IF($F698="Long",(L698-G698),(G698-L698)) * POWER(10, VLOOKUP($D698,'Currency Pairs'!$A:$C,3,FALSE)),0))</f>
        <v/>
      </c>
      <c r="O698" s="94" t="str">
        <f>IF($P698="","",(($P698+$Q698+$R698)/LOOKUP(2,1/($V$3:$V697&lt;&gt;""),$V$3:$V697)))</f>
        <v/>
      </c>
      <c r="P698" s="48"/>
      <c r="Q698" s="48"/>
      <c r="R698" s="48"/>
      <c r="S698" s="33" t="str">
        <f t="shared" si="23"/>
        <v/>
      </c>
      <c r="T698" s="65"/>
      <c r="U698" s="65"/>
      <c r="V698" s="32" t="str">
        <f>IF($P698="","",$P698+$Q698+LOOKUP(2,1/($V$3:$V697&lt;&gt;""),$V$3:$V697))</f>
        <v/>
      </c>
      <c r="W698" s="33"/>
      <c r="X698" s="33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  <c r="IP698" s="34"/>
      <c r="IQ698" s="34"/>
      <c r="IR698" s="34"/>
      <c r="IS698" s="34"/>
      <c r="IT698" s="34"/>
      <c r="IU698" s="34"/>
      <c r="IV698" s="34"/>
      <c r="IW698" s="34"/>
      <c r="IX698" s="34"/>
    </row>
    <row r="699" spans="1:258" x14ac:dyDescent="0.25">
      <c r="A699" s="35">
        <f>LOOKUP(2,1/($A$3:$A698&lt;&gt;""),$A$3:$A698)+1</f>
        <v>692</v>
      </c>
      <c r="B699" s="36"/>
      <c r="C699" s="50"/>
      <c r="D699" s="37" t="str">
        <f ca="1">IFERROR(IF($E699="","",VLOOKUP($E699,'Currency Pairs'!$B$3:$D$1000,3,FALSE)),"")</f>
        <v/>
      </c>
      <c r="E699" s="49" t="str">
        <f ca="1">IFERROR(IF($D699="","",VLOOKUP($D699,'Currency Pairs'!$A$3:$B$1000,2,FALSE)),"")</f>
        <v/>
      </c>
      <c r="F699" s="50"/>
      <c r="G699" s="49"/>
      <c r="H699" s="49"/>
      <c r="I699" s="49"/>
      <c r="J699" s="51" t="str">
        <f t="shared" si="22"/>
        <v/>
      </c>
      <c r="K699" s="79"/>
      <c r="L699" s="49"/>
      <c r="M699" s="52"/>
      <c r="N699" s="53" t="str">
        <f>IF(OR($G699="",$L699=""),"",ROUND(IF($F699="Long",(L699-G699),(G699-L699)) * POWER(10, VLOOKUP($D699,'Currency Pairs'!$A:$C,3,FALSE)),0))</f>
        <v/>
      </c>
      <c r="O699" s="99" t="str">
        <f>IF($P699="","",(($P699+$Q699+$R699)/LOOKUP(2,1/($V$3:$V698&lt;&gt;""),$V$3:$V698)))</f>
        <v/>
      </c>
      <c r="P699" s="54"/>
      <c r="Q699" s="54"/>
      <c r="R699" s="54"/>
      <c r="S699" s="42" t="str">
        <f t="shared" si="23"/>
        <v/>
      </c>
      <c r="T699" s="66"/>
      <c r="U699" s="66"/>
      <c r="V699" s="41" t="str">
        <f>IF($P699="","",$P699+$Q699+LOOKUP(2,1/($V$3:$V698&lt;&gt;""),$V$3:$V698))</f>
        <v/>
      </c>
      <c r="W699" s="42"/>
      <c r="X699" s="42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</row>
    <row r="700" spans="1:258" x14ac:dyDescent="0.25">
      <c r="A700" s="26">
        <f>LOOKUP(2,1/($A$3:$A699&lt;&gt;""),$A$3:$A699)+1</f>
        <v>693</v>
      </c>
      <c r="B700" s="27"/>
      <c r="C700" s="44"/>
      <c r="D700" s="28" t="str">
        <f ca="1">IFERROR(IF($E700="","",VLOOKUP($E700,'Currency Pairs'!$B$3:$D$1000,3,FALSE)),"")</f>
        <v/>
      </c>
      <c r="E700" s="43" t="str">
        <f ca="1">IFERROR(IF($D700="","",VLOOKUP($D700,'Currency Pairs'!$A$3:$B$1000,2,FALSE)),"")</f>
        <v/>
      </c>
      <c r="F700" s="44"/>
      <c r="G700" s="43"/>
      <c r="H700" s="43"/>
      <c r="I700" s="43"/>
      <c r="J700" s="45" t="str">
        <f t="shared" si="22"/>
        <v/>
      </c>
      <c r="K700" s="78"/>
      <c r="L700" s="43"/>
      <c r="M700" s="46"/>
      <c r="N700" s="47" t="str">
        <f>IF(OR($G700="",$L700=""),"",ROUND(IF($F700="Long",(L700-G700),(G700-L700)) * POWER(10, VLOOKUP($D700,'Currency Pairs'!$A:$C,3,FALSE)),0))</f>
        <v/>
      </c>
      <c r="O700" s="94" t="str">
        <f>IF($P700="","",(($P700+$Q700+$R700)/LOOKUP(2,1/($V$3:$V699&lt;&gt;""),$V$3:$V699)))</f>
        <v/>
      </c>
      <c r="P700" s="48"/>
      <c r="Q700" s="48"/>
      <c r="R700" s="48"/>
      <c r="S700" s="33" t="str">
        <f t="shared" si="23"/>
        <v/>
      </c>
      <c r="T700" s="65"/>
      <c r="U700" s="65"/>
      <c r="V700" s="32" t="str">
        <f>IF($P700="","",$P700+$Q700+LOOKUP(2,1/($V$3:$V699&lt;&gt;""),$V$3:$V699))</f>
        <v/>
      </c>
      <c r="W700" s="33"/>
      <c r="X700" s="33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  <c r="IP700" s="34"/>
      <c r="IQ700" s="34"/>
      <c r="IR700" s="34"/>
      <c r="IS700" s="34"/>
      <c r="IT700" s="34"/>
      <c r="IU700" s="34"/>
      <c r="IV700" s="34"/>
      <c r="IW700" s="34"/>
      <c r="IX700" s="34"/>
    </row>
    <row r="701" spans="1:258" x14ac:dyDescent="0.25">
      <c r="A701" s="35">
        <f>LOOKUP(2,1/($A$3:$A700&lt;&gt;""),$A$3:$A700)+1</f>
        <v>694</v>
      </c>
      <c r="B701" s="36"/>
      <c r="C701" s="50"/>
      <c r="D701" s="37" t="str">
        <f ca="1">IFERROR(IF($E701="","",VLOOKUP($E701,'Currency Pairs'!$B$3:$D$1000,3,FALSE)),"")</f>
        <v/>
      </c>
      <c r="E701" s="49" t="str">
        <f ca="1">IFERROR(IF($D701="","",VLOOKUP($D701,'Currency Pairs'!$A$3:$B$1000,2,FALSE)),"")</f>
        <v/>
      </c>
      <c r="F701" s="50"/>
      <c r="G701" s="49"/>
      <c r="H701" s="49"/>
      <c r="I701" s="49"/>
      <c r="J701" s="51" t="str">
        <f t="shared" si="22"/>
        <v/>
      </c>
      <c r="K701" s="79"/>
      <c r="L701" s="49"/>
      <c r="M701" s="52"/>
      <c r="N701" s="53" t="str">
        <f>IF(OR($G701="",$L701=""),"",ROUND(IF($F701="Long",(L701-G701),(G701-L701)) * POWER(10, VLOOKUP($D701,'Currency Pairs'!$A:$C,3,FALSE)),0))</f>
        <v/>
      </c>
      <c r="O701" s="99" t="str">
        <f>IF($P701="","",(($P701+$Q701+$R701)/LOOKUP(2,1/($V$3:$V700&lt;&gt;""),$V$3:$V700)))</f>
        <v/>
      </c>
      <c r="P701" s="54"/>
      <c r="Q701" s="54"/>
      <c r="R701" s="54"/>
      <c r="S701" s="42" t="str">
        <f t="shared" si="23"/>
        <v/>
      </c>
      <c r="T701" s="66"/>
      <c r="U701" s="66"/>
      <c r="V701" s="41" t="str">
        <f>IF($P701="","",$P701+$Q701+LOOKUP(2,1/($V$3:$V700&lt;&gt;""),$V$3:$V700))</f>
        <v/>
      </c>
      <c r="W701" s="42"/>
      <c r="X701" s="42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</row>
    <row r="702" spans="1:258" x14ac:dyDescent="0.25">
      <c r="A702" s="26">
        <f>LOOKUP(2,1/($A$3:$A701&lt;&gt;""),$A$3:$A701)+1</f>
        <v>695</v>
      </c>
      <c r="B702" s="27"/>
      <c r="C702" s="44"/>
      <c r="D702" s="28" t="str">
        <f ca="1">IFERROR(IF($E702="","",VLOOKUP($E702,'Currency Pairs'!$B$3:$D$1000,3,FALSE)),"")</f>
        <v/>
      </c>
      <c r="E702" s="43" t="str">
        <f ca="1">IFERROR(IF($D702="","",VLOOKUP($D702,'Currency Pairs'!$A$3:$B$1000,2,FALSE)),"")</f>
        <v/>
      </c>
      <c r="F702" s="44"/>
      <c r="G702" s="43"/>
      <c r="H702" s="43"/>
      <c r="I702" s="43"/>
      <c r="J702" s="45" t="str">
        <f t="shared" si="22"/>
        <v/>
      </c>
      <c r="K702" s="78"/>
      <c r="L702" s="43"/>
      <c r="M702" s="46"/>
      <c r="N702" s="47" t="str">
        <f>IF(OR($G702="",$L702=""),"",ROUND(IF($F702="Long",(L702-G702),(G702-L702)) * POWER(10, VLOOKUP($D702,'Currency Pairs'!$A:$C,3,FALSE)),0))</f>
        <v/>
      </c>
      <c r="O702" s="94" t="str">
        <f>IF($P702="","",(($P702+$Q702+$R702)/LOOKUP(2,1/($V$3:$V701&lt;&gt;""),$V$3:$V701)))</f>
        <v/>
      </c>
      <c r="P702" s="48"/>
      <c r="Q702" s="48"/>
      <c r="R702" s="48"/>
      <c r="S702" s="33" t="str">
        <f t="shared" si="23"/>
        <v/>
      </c>
      <c r="T702" s="65"/>
      <c r="U702" s="65"/>
      <c r="V702" s="32" t="str">
        <f>IF($P702="","",$P702+$Q702+LOOKUP(2,1/($V$3:$V701&lt;&gt;""),$V$3:$V701))</f>
        <v/>
      </c>
      <c r="W702" s="33"/>
      <c r="X702" s="33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  <c r="IP702" s="34"/>
      <c r="IQ702" s="34"/>
      <c r="IR702" s="34"/>
      <c r="IS702" s="34"/>
      <c r="IT702" s="34"/>
      <c r="IU702" s="34"/>
      <c r="IV702" s="34"/>
      <c r="IW702" s="34"/>
      <c r="IX702" s="34"/>
    </row>
    <row r="703" spans="1:258" x14ac:dyDescent="0.25">
      <c r="A703" s="35">
        <f>LOOKUP(2,1/($A$3:$A702&lt;&gt;""),$A$3:$A702)+1</f>
        <v>696</v>
      </c>
      <c r="B703" s="36"/>
      <c r="C703" s="50"/>
      <c r="D703" s="37" t="str">
        <f ca="1">IFERROR(IF($E703="","",VLOOKUP($E703,'Currency Pairs'!$B$3:$D$1000,3,FALSE)),"")</f>
        <v/>
      </c>
      <c r="E703" s="49" t="str">
        <f ca="1">IFERROR(IF($D703="","",VLOOKUP($D703,'Currency Pairs'!$A$3:$B$1000,2,FALSE)),"")</f>
        <v/>
      </c>
      <c r="F703" s="50"/>
      <c r="G703" s="49"/>
      <c r="H703" s="49"/>
      <c r="I703" s="49"/>
      <c r="J703" s="51" t="str">
        <f t="shared" si="22"/>
        <v/>
      </c>
      <c r="K703" s="79"/>
      <c r="L703" s="49"/>
      <c r="M703" s="52"/>
      <c r="N703" s="53" t="str">
        <f>IF(OR($G703="",$L703=""),"",ROUND(IF($F703="Long",(L703-G703),(G703-L703)) * POWER(10, VLOOKUP($D703,'Currency Pairs'!$A:$C,3,FALSE)),0))</f>
        <v/>
      </c>
      <c r="O703" s="99" t="str">
        <f>IF($P703="","",(($P703+$Q703+$R703)/LOOKUP(2,1/($V$3:$V702&lt;&gt;""),$V$3:$V702)))</f>
        <v/>
      </c>
      <c r="P703" s="54"/>
      <c r="Q703" s="54"/>
      <c r="R703" s="54"/>
      <c r="S703" s="42" t="str">
        <f t="shared" si="23"/>
        <v/>
      </c>
      <c r="T703" s="66"/>
      <c r="U703" s="66"/>
      <c r="V703" s="41" t="str">
        <f>IF($P703="","",$P703+$Q703+LOOKUP(2,1/($V$3:$V702&lt;&gt;""),$V$3:$V702))</f>
        <v/>
      </c>
      <c r="W703" s="42"/>
      <c r="X703" s="42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</row>
    <row r="704" spans="1:258" x14ac:dyDescent="0.25">
      <c r="A704" s="26">
        <f>LOOKUP(2,1/($A$3:$A703&lt;&gt;""),$A$3:$A703)+1</f>
        <v>697</v>
      </c>
      <c r="B704" s="27"/>
      <c r="C704" s="44"/>
      <c r="D704" s="28" t="str">
        <f ca="1">IFERROR(IF($E704="","",VLOOKUP($E704,'Currency Pairs'!$B$3:$D$1000,3,FALSE)),"")</f>
        <v/>
      </c>
      <c r="E704" s="43" t="str">
        <f ca="1">IFERROR(IF($D704="","",VLOOKUP($D704,'Currency Pairs'!$A$3:$B$1000,2,FALSE)),"")</f>
        <v/>
      </c>
      <c r="F704" s="44"/>
      <c r="G704" s="43"/>
      <c r="H704" s="43"/>
      <c r="I704" s="43"/>
      <c r="J704" s="45" t="str">
        <f t="shared" si="22"/>
        <v/>
      </c>
      <c r="K704" s="78"/>
      <c r="L704" s="43"/>
      <c r="M704" s="46"/>
      <c r="N704" s="47" t="str">
        <f>IF(OR($G704="",$L704=""),"",ROUND(IF($F704="Long",(L704-G704),(G704-L704)) * POWER(10, VLOOKUP($D704,'Currency Pairs'!$A:$C,3,FALSE)),0))</f>
        <v/>
      </c>
      <c r="O704" s="94" t="str">
        <f>IF($P704="","",(($P704+$Q704+$R704)/LOOKUP(2,1/($V$3:$V703&lt;&gt;""),$V$3:$V703)))</f>
        <v/>
      </c>
      <c r="P704" s="48"/>
      <c r="Q704" s="48"/>
      <c r="R704" s="48"/>
      <c r="S704" s="33" t="str">
        <f t="shared" si="23"/>
        <v/>
      </c>
      <c r="T704" s="65"/>
      <c r="U704" s="65"/>
      <c r="V704" s="32" t="str">
        <f>IF($P704="","",$P704+$Q704+LOOKUP(2,1/($V$3:$V703&lt;&gt;""),$V$3:$V703))</f>
        <v/>
      </c>
      <c r="W704" s="33"/>
      <c r="X704" s="33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  <c r="IP704" s="34"/>
      <c r="IQ704" s="34"/>
      <c r="IR704" s="34"/>
      <c r="IS704" s="34"/>
      <c r="IT704" s="34"/>
      <c r="IU704" s="34"/>
      <c r="IV704" s="34"/>
      <c r="IW704" s="34"/>
      <c r="IX704" s="34"/>
    </row>
    <row r="705" spans="1:258" x14ac:dyDescent="0.25">
      <c r="A705" s="35">
        <f>LOOKUP(2,1/($A$3:$A704&lt;&gt;""),$A$3:$A704)+1</f>
        <v>698</v>
      </c>
      <c r="B705" s="36"/>
      <c r="C705" s="50"/>
      <c r="D705" s="37" t="str">
        <f ca="1">IFERROR(IF($E705="","",VLOOKUP($E705,'Currency Pairs'!$B$3:$D$1000,3,FALSE)),"")</f>
        <v/>
      </c>
      <c r="E705" s="49" t="str">
        <f ca="1">IFERROR(IF($D705="","",VLOOKUP($D705,'Currency Pairs'!$A$3:$B$1000,2,FALSE)),"")</f>
        <v/>
      </c>
      <c r="F705" s="50"/>
      <c r="G705" s="49"/>
      <c r="H705" s="49"/>
      <c r="I705" s="49"/>
      <c r="J705" s="51" t="str">
        <f t="shared" si="22"/>
        <v/>
      </c>
      <c r="K705" s="79"/>
      <c r="L705" s="49"/>
      <c r="M705" s="52"/>
      <c r="N705" s="53" t="str">
        <f>IF(OR($G705="",$L705=""),"",ROUND(IF($F705="Long",(L705-G705),(G705-L705)) * POWER(10, VLOOKUP($D705,'Currency Pairs'!$A:$C,3,FALSE)),0))</f>
        <v/>
      </c>
      <c r="O705" s="99" t="str">
        <f>IF($P705="","",(($P705+$Q705+$R705)/LOOKUP(2,1/($V$3:$V704&lt;&gt;""),$V$3:$V704)))</f>
        <v/>
      </c>
      <c r="P705" s="54"/>
      <c r="Q705" s="54"/>
      <c r="R705" s="54"/>
      <c r="S705" s="42" t="str">
        <f t="shared" si="23"/>
        <v/>
      </c>
      <c r="T705" s="66"/>
      <c r="U705" s="66"/>
      <c r="V705" s="41" t="str">
        <f>IF($P705="","",$P705+$Q705+LOOKUP(2,1/($V$3:$V704&lt;&gt;""),$V$3:$V704))</f>
        <v/>
      </c>
      <c r="W705" s="42"/>
      <c r="X705" s="42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</row>
    <row r="706" spans="1:258" x14ac:dyDescent="0.25">
      <c r="A706" s="26">
        <f>LOOKUP(2,1/($A$3:$A705&lt;&gt;""),$A$3:$A705)+1</f>
        <v>699</v>
      </c>
      <c r="B706" s="27"/>
      <c r="C706" s="44"/>
      <c r="D706" s="28" t="str">
        <f ca="1">IFERROR(IF($E706="","",VLOOKUP($E706,'Currency Pairs'!$B$3:$D$1000,3,FALSE)),"")</f>
        <v/>
      </c>
      <c r="E706" s="43" t="str">
        <f ca="1">IFERROR(IF($D706="","",VLOOKUP($D706,'Currency Pairs'!$A$3:$B$1000,2,FALSE)),"")</f>
        <v/>
      </c>
      <c r="F706" s="44"/>
      <c r="G706" s="43"/>
      <c r="H706" s="43"/>
      <c r="I706" s="43"/>
      <c r="J706" s="45" t="str">
        <f t="shared" si="22"/>
        <v/>
      </c>
      <c r="K706" s="78"/>
      <c r="L706" s="43"/>
      <c r="M706" s="46"/>
      <c r="N706" s="47" t="str">
        <f>IF(OR($G706="",$L706=""),"",ROUND(IF($F706="Long",(L706-G706),(G706-L706)) * POWER(10, VLOOKUP($D706,'Currency Pairs'!$A:$C,3,FALSE)),0))</f>
        <v/>
      </c>
      <c r="O706" s="94" t="str">
        <f>IF($P706="","",(($P706+$Q706+$R706)/LOOKUP(2,1/($V$3:$V705&lt;&gt;""),$V$3:$V705)))</f>
        <v/>
      </c>
      <c r="P706" s="48"/>
      <c r="Q706" s="48"/>
      <c r="R706" s="48"/>
      <c r="S706" s="33" t="str">
        <f t="shared" si="23"/>
        <v/>
      </c>
      <c r="T706" s="65"/>
      <c r="U706" s="65"/>
      <c r="V706" s="32" t="str">
        <f>IF($P706="","",$P706+$Q706+LOOKUP(2,1/($V$3:$V705&lt;&gt;""),$V$3:$V705))</f>
        <v/>
      </c>
      <c r="W706" s="33"/>
      <c r="X706" s="33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  <c r="IP706" s="34"/>
      <c r="IQ706" s="34"/>
      <c r="IR706" s="34"/>
      <c r="IS706" s="34"/>
      <c r="IT706" s="34"/>
      <c r="IU706" s="34"/>
      <c r="IV706" s="34"/>
      <c r="IW706" s="34"/>
      <c r="IX706" s="34"/>
    </row>
    <row r="707" spans="1:258" x14ac:dyDescent="0.25">
      <c r="A707" s="35">
        <f>LOOKUP(2,1/($A$3:$A706&lt;&gt;""),$A$3:$A706)+1</f>
        <v>700</v>
      </c>
      <c r="B707" s="36"/>
      <c r="C707" s="50"/>
      <c r="D707" s="37" t="str">
        <f ca="1">IFERROR(IF($E707="","",VLOOKUP($E707,'Currency Pairs'!$B$3:$D$1000,3,FALSE)),"")</f>
        <v/>
      </c>
      <c r="E707" s="49" t="str">
        <f ca="1">IFERROR(IF($D707="","",VLOOKUP($D707,'Currency Pairs'!$A$3:$B$1000,2,FALSE)),"")</f>
        <v/>
      </c>
      <c r="F707" s="50"/>
      <c r="G707" s="49"/>
      <c r="H707" s="49"/>
      <c r="I707" s="49"/>
      <c r="J707" s="51" t="str">
        <f t="shared" si="22"/>
        <v/>
      </c>
      <c r="K707" s="79"/>
      <c r="L707" s="49"/>
      <c r="M707" s="52"/>
      <c r="N707" s="53" t="str">
        <f>IF(OR($G707="",$L707=""),"",ROUND(IF($F707="Long",(L707-G707),(G707-L707)) * POWER(10, VLOOKUP($D707,'Currency Pairs'!$A:$C,3,FALSE)),0))</f>
        <v/>
      </c>
      <c r="O707" s="99" t="str">
        <f>IF($P707="","",(($P707+$Q707+$R707)/LOOKUP(2,1/($V$3:$V706&lt;&gt;""),$V$3:$V706)))</f>
        <v/>
      </c>
      <c r="P707" s="54"/>
      <c r="Q707" s="54"/>
      <c r="R707" s="54"/>
      <c r="S707" s="42" t="str">
        <f t="shared" si="23"/>
        <v/>
      </c>
      <c r="T707" s="66"/>
      <c r="U707" s="66"/>
      <c r="V707" s="41" t="str">
        <f>IF($P707="","",$P707+$Q707+LOOKUP(2,1/($V$3:$V706&lt;&gt;""),$V$3:$V706))</f>
        <v/>
      </c>
      <c r="W707" s="42"/>
      <c r="X707" s="42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</row>
    <row r="708" spans="1:258" x14ac:dyDescent="0.25">
      <c r="A708" s="26">
        <f>LOOKUP(2,1/($A$3:$A707&lt;&gt;""),$A$3:$A707)+1</f>
        <v>701</v>
      </c>
      <c r="B708" s="27"/>
      <c r="C708" s="44"/>
      <c r="D708" s="28" t="str">
        <f ca="1">IFERROR(IF($E708="","",VLOOKUP($E708,'Currency Pairs'!$B$3:$D$1000,3,FALSE)),"")</f>
        <v/>
      </c>
      <c r="E708" s="43" t="str">
        <f ca="1">IFERROR(IF($D708="","",VLOOKUP($D708,'Currency Pairs'!$A$3:$B$1000,2,FALSE)),"")</f>
        <v/>
      </c>
      <c r="F708" s="44"/>
      <c r="G708" s="43"/>
      <c r="H708" s="43"/>
      <c r="I708" s="43"/>
      <c r="J708" s="45" t="str">
        <f t="shared" si="22"/>
        <v/>
      </c>
      <c r="K708" s="78"/>
      <c r="L708" s="43"/>
      <c r="M708" s="46"/>
      <c r="N708" s="47" t="str">
        <f>IF(OR($G708="",$L708=""),"",ROUND(IF($F708="Long",(L708-G708),(G708-L708)) * POWER(10, VLOOKUP($D708,'Currency Pairs'!$A:$C,3,FALSE)),0))</f>
        <v/>
      </c>
      <c r="O708" s="94" t="str">
        <f>IF($P708="","",(($P708+$Q708+$R708)/LOOKUP(2,1/($V$3:$V707&lt;&gt;""),$V$3:$V707)))</f>
        <v/>
      </c>
      <c r="P708" s="48"/>
      <c r="Q708" s="48"/>
      <c r="R708" s="48"/>
      <c r="S708" s="33" t="str">
        <f t="shared" si="23"/>
        <v/>
      </c>
      <c r="T708" s="65"/>
      <c r="U708" s="65"/>
      <c r="V708" s="32" t="str">
        <f>IF($P708="","",$P708+$Q708+LOOKUP(2,1/($V$3:$V707&lt;&gt;""),$V$3:$V707))</f>
        <v/>
      </c>
      <c r="W708" s="33"/>
      <c r="X708" s="33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  <c r="IP708" s="34"/>
      <c r="IQ708" s="34"/>
      <c r="IR708" s="34"/>
      <c r="IS708" s="34"/>
      <c r="IT708" s="34"/>
      <c r="IU708" s="34"/>
      <c r="IV708" s="34"/>
      <c r="IW708" s="34"/>
      <c r="IX708" s="34"/>
    </row>
    <row r="709" spans="1:258" x14ac:dyDescent="0.25">
      <c r="A709" s="35">
        <f>LOOKUP(2,1/($A$3:$A708&lt;&gt;""),$A$3:$A708)+1</f>
        <v>702</v>
      </c>
      <c r="B709" s="36"/>
      <c r="C709" s="50"/>
      <c r="D709" s="37" t="str">
        <f ca="1">IFERROR(IF($E709="","",VLOOKUP($E709,'Currency Pairs'!$B$3:$D$1000,3,FALSE)),"")</f>
        <v/>
      </c>
      <c r="E709" s="49" t="str">
        <f ca="1">IFERROR(IF($D709="","",VLOOKUP($D709,'Currency Pairs'!$A$3:$B$1000,2,FALSE)),"")</f>
        <v/>
      </c>
      <c r="F709" s="50"/>
      <c r="G709" s="49"/>
      <c r="H709" s="49"/>
      <c r="I709" s="49"/>
      <c r="J709" s="51" t="str">
        <f t="shared" si="22"/>
        <v/>
      </c>
      <c r="K709" s="79"/>
      <c r="L709" s="49"/>
      <c r="M709" s="52"/>
      <c r="N709" s="53" t="str">
        <f>IF(OR($G709="",$L709=""),"",ROUND(IF($F709="Long",(L709-G709),(G709-L709)) * POWER(10, VLOOKUP($D709,'Currency Pairs'!$A:$C,3,FALSE)),0))</f>
        <v/>
      </c>
      <c r="O709" s="99" t="str">
        <f>IF($P709="","",(($P709+$Q709+$R709)/LOOKUP(2,1/($V$3:$V708&lt;&gt;""),$V$3:$V708)))</f>
        <v/>
      </c>
      <c r="P709" s="54"/>
      <c r="Q709" s="54"/>
      <c r="R709" s="54"/>
      <c r="S709" s="42" t="str">
        <f t="shared" si="23"/>
        <v/>
      </c>
      <c r="T709" s="66"/>
      <c r="U709" s="66"/>
      <c r="V709" s="41" t="str">
        <f>IF($P709="","",$P709+$Q709+LOOKUP(2,1/($V$3:$V708&lt;&gt;""),$V$3:$V708))</f>
        <v/>
      </c>
      <c r="W709" s="42"/>
      <c r="X709" s="42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</row>
    <row r="710" spans="1:258" x14ac:dyDescent="0.25">
      <c r="A710" s="26">
        <f>LOOKUP(2,1/($A$3:$A709&lt;&gt;""),$A$3:$A709)+1</f>
        <v>703</v>
      </c>
      <c r="B710" s="27"/>
      <c r="C710" s="44"/>
      <c r="D710" s="28" t="str">
        <f ca="1">IFERROR(IF($E710="","",VLOOKUP($E710,'Currency Pairs'!$B$3:$D$1000,3,FALSE)),"")</f>
        <v/>
      </c>
      <c r="E710" s="43" t="str">
        <f ca="1">IFERROR(IF($D710="","",VLOOKUP($D710,'Currency Pairs'!$A$3:$B$1000,2,FALSE)),"")</f>
        <v/>
      </c>
      <c r="F710" s="44"/>
      <c r="G710" s="43"/>
      <c r="H710" s="43"/>
      <c r="I710" s="43"/>
      <c r="J710" s="45" t="str">
        <f t="shared" si="22"/>
        <v/>
      </c>
      <c r="K710" s="78"/>
      <c r="L710" s="43"/>
      <c r="M710" s="46"/>
      <c r="N710" s="47" t="str">
        <f>IF(OR($G710="",$L710=""),"",ROUND(IF($F710="Long",(L710-G710),(G710-L710)) * POWER(10, VLOOKUP($D710,'Currency Pairs'!$A:$C,3,FALSE)),0))</f>
        <v/>
      </c>
      <c r="O710" s="94" t="str">
        <f>IF($P710="","",(($P710+$Q710+$R710)/LOOKUP(2,1/($V$3:$V709&lt;&gt;""),$V$3:$V709)))</f>
        <v/>
      </c>
      <c r="P710" s="48"/>
      <c r="Q710" s="48"/>
      <c r="R710" s="48"/>
      <c r="S710" s="33" t="str">
        <f t="shared" si="23"/>
        <v/>
      </c>
      <c r="T710" s="65"/>
      <c r="U710" s="65"/>
      <c r="V710" s="32" t="str">
        <f>IF($P710="","",$P710+$Q710+LOOKUP(2,1/($V$3:$V709&lt;&gt;""),$V$3:$V709))</f>
        <v/>
      </c>
      <c r="W710" s="33"/>
      <c r="X710" s="33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  <c r="IP710" s="34"/>
      <c r="IQ710" s="34"/>
      <c r="IR710" s="34"/>
      <c r="IS710" s="34"/>
      <c r="IT710" s="34"/>
      <c r="IU710" s="34"/>
      <c r="IV710" s="34"/>
      <c r="IW710" s="34"/>
      <c r="IX710" s="34"/>
    </row>
    <row r="711" spans="1:258" x14ac:dyDescent="0.25">
      <c r="A711" s="35">
        <f>LOOKUP(2,1/($A$3:$A710&lt;&gt;""),$A$3:$A710)+1</f>
        <v>704</v>
      </c>
      <c r="B711" s="36"/>
      <c r="C711" s="50"/>
      <c r="D711" s="37" t="str">
        <f ca="1">IFERROR(IF($E711="","",VLOOKUP($E711,'Currency Pairs'!$B$3:$D$1000,3,FALSE)),"")</f>
        <v/>
      </c>
      <c r="E711" s="49" t="str">
        <f ca="1">IFERROR(IF($D711="","",VLOOKUP($D711,'Currency Pairs'!$A$3:$B$1000,2,FALSE)),"")</f>
        <v/>
      </c>
      <c r="F711" s="50"/>
      <c r="G711" s="49"/>
      <c r="H711" s="49"/>
      <c r="I711" s="49"/>
      <c r="J711" s="51" t="str">
        <f t="shared" si="22"/>
        <v/>
      </c>
      <c r="K711" s="79"/>
      <c r="L711" s="49"/>
      <c r="M711" s="52"/>
      <c r="N711" s="53" t="str">
        <f>IF(OR($G711="",$L711=""),"",ROUND(IF($F711="Long",(L711-G711),(G711-L711)) * POWER(10, VLOOKUP($D711,'Currency Pairs'!$A:$C,3,FALSE)),0))</f>
        <v/>
      </c>
      <c r="O711" s="99" t="str">
        <f>IF($P711="","",(($P711+$Q711+$R711)/LOOKUP(2,1/($V$3:$V710&lt;&gt;""),$V$3:$V710)))</f>
        <v/>
      </c>
      <c r="P711" s="54"/>
      <c r="Q711" s="54"/>
      <c r="R711" s="54"/>
      <c r="S711" s="42" t="str">
        <f t="shared" si="23"/>
        <v/>
      </c>
      <c r="T711" s="66"/>
      <c r="U711" s="66"/>
      <c r="V711" s="41" t="str">
        <f>IF($P711="","",$P711+$Q711+LOOKUP(2,1/($V$3:$V710&lt;&gt;""),$V$3:$V710))</f>
        <v/>
      </c>
      <c r="W711" s="42"/>
      <c r="X711" s="42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</row>
    <row r="712" spans="1:258" x14ac:dyDescent="0.25">
      <c r="A712" s="26">
        <f>LOOKUP(2,1/($A$3:$A711&lt;&gt;""),$A$3:$A711)+1</f>
        <v>705</v>
      </c>
      <c r="B712" s="27"/>
      <c r="C712" s="44"/>
      <c r="D712" s="28" t="str">
        <f ca="1">IFERROR(IF($E712="","",VLOOKUP($E712,'Currency Pairs'!$B$3:$D$1000,3,FALSE)),"")</f>
        <v/>
      </c>
      <c r="E712" s="43" t="str">
        <f ca="1">IFERROR(IF($D712="","",VLOOKUP($D712,'Currency Pairs'!$A$3:$B$1000,2,FALSE)),"")</f>
        <v/>
      </c>
      <c r="F712" s="44"/>
      <c r="G712" s="43"/>
      <c r="H712" s="43"/>
      <c r="I712" s="43"/>
      <c r="J712" s="45" t="str">
        <f t="shared" si="22"/>
        <v/>
      </c>
      <c r="K712" s="78"/>
      <c r="L712" s="43"/>
      <c r="M712" s="46"/>
      <c r="N712" s="47" t="str">
        <f>IF(OR($G712="",$L712=""),"",ROUND(IF($F712="Long",(L712-G712),(G712-L712)) * POWER(10, VLOOKUP($D712,'Currency Pairs'!$A:$C,3,FALSE)),0))</f>
        <v/>
      </c>
      <c r="O712" s="94" t="str">
        <f>IF($P712="","",(($P712+$Q712+$R712)/LOOKUP(2,1/($V$3:$V711&lt;&gt;""),$V$3:$V711)))</f>
        <v/>
      </c>
      <c r="P712" s="48"/>
      <c r="Q712" s="48"/>
      <c r="R712" s="48"/>
      <c r="S712" s="33" t="str">
        <f t="shared" si="23"/>
        <v/>
      </c>
      <c r="T712" s="65"/>
      <c r="U712" s="65"/>
      <c r="V712" s="32" t="str">
        <f>IF($P712="","",$P712+$Q712+LOOKUP(2,1/($V$3:$V711&lt;&gt;""),$V$3:$V711))</f>
        <v/>
      </c>
      <c r="W712" s="33"/>
      <c r="X712" s="33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  <c r="IP712" s="34"/>
      <c r="IQ712" s="34"/>
      <c r="IR712" s="34"/>
      <c r="IS712" s="34"/>
      <c r="IT712" s="34"/>
      <c r="IU712" s="34"/>
      <c r="IV712" s="34"/>
      <c r="IW712" s="34"/>
      <c r="IX712" s="34"/>
    </row>
    <row r="713" spans="1:258" x14ac:dyDescent="0.25">
      <c r="A713" s="35">
        <f>LOOKUP(2,1/($A$3:$A712&lt;&gt;""),$A$3:$A712)+1</f>
        <v>706</v>
      </c>
      <c r="B713" s="36"/>
      <c r="C713" s="50"/>
      <c r="D713" s="37" t="str">
        <f ca="1">IFERROR(IF($E713="","",VLOOKUP($E713,'Currency Pairs'!$B$3:$D$1000,3,FALSE)),"")</f>
        <v/>
      </c>
      <c r="E713" s="49" t="str">
        <f ca="1">IFERROR(IF($D713="","",VLOOKUP($D713,'Currency Pairs'!$A$3:$B$1000,2,FALSE)),"")</f>
        <v/>
      </c>
      <c r="F713" s="50"/>
      <c r="G713" s="49"/>
      <c r="H713" s="49"/>
      <c r="I713" s="49"/>
      <c r="J713" s="51" t="str">
        <f t="shared" si="22"/>
        <v/>
      </c>
      <c r="K713" s="79"/>
      <c r="L713" s="49"/>
      <c r="M713" s="52"/>
      <c r="N713" s="53" t="str">
        <f>IF(OR($G713="",$L713=""),"",ROUND(IF($F713="Long",(L713-G713),(G713-L713)) * POWER(10, VLOOKUP($D713,'Currency Pairs'!$A:$C,3,FALSE)),0))</f>
        <v/>
      </c>
      <c r="O713" s="99" t="str">
        <f>IF($P713="","",(($P713+$Q713+$R713)/LOOKUP(2,1/($V$3:$V712&lt;&gt;""),$V$3:$V712)))</f>
        <v/>
      </c>
      <c r="P713" s="54"/>
      <c r="Q713" s="54"/>
      <c r="R713" s="54"/>
      <c r="S713" s="42" t="str">
        <f t="shared" si="23"/>
        <v/>
      </c>
      <c r="T713" s="66"/>
      <c r="U713" s="66"/>
      <c r="V713" s="41" t="str">
        <f>IF($P713="","",$P713+$Q713+LOOKUP(2,1/($V$3:$V712&lt;&gt;""),$V$3:$V712))</f>
        <v/>
      </c>
      <c r="W713" s="42"/>
      <c r="X713" s="42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</row>
    <row r="714" spans="1:258" x14ac:dyDescent="0.25">
      <c r="A714" s="26">
        <f>LOOKUP(2,1/($A$3:$A713&lt;&gt;""),$A$3:$A713)+1</f>
        <v>707</v>
      </c>
      <c r="B714" s="27"/>
      <c r="C714" s="44"/>
      <c r="D714" s="28" t="str">
        <f ca="1">IFERROR(IF($E714="","",VLOOKUP($E714,'Currency Pairs'!$B$3:$D$1000,3,FALSE)),"")</f>
        <v/>
      </c>
      <c r="E714" s="43" t="str">
        <f ca="1">IFERROR(IF($D714="","",VLOOKUP($D714,'Currency Pairs'!$A$3:$B$1000,2,FALSE)),"")</f>
        <v/>
      </c>
      <c r="F714" s="44"/>
      <c r="G714" s="43"/>
      <c r="H714" s="43"/>
      <c r="I714" s="43"/>
      <c r="J714" s="45" t="str">
        <f t="shared" si="22"/>
        <v/>
      </c>
      <c r="K714" s="78"/>
      <c r="L714" s="43"/>
      <c r="M714" s="46"/>
      <c r="N714" s="47" t="str">
        <f>IF(OR($G714="",$L714=""),"",ROUND(IF($F714="Long",(L714-G714),(G714-L714)) * POWER(10, VLOOKUP($D714,'Currency Pairs'!$A:$C,3,FALSE)),0))</f>
        <v/>
      </c>
      <c r="O714" s="94" t="str">
        <f>IF($P714="","",(($P714+$Q714+$R714)/LOOKUP(2,1/($V$3:$V713&lt;&gt;""),$V$3:$V713)))</f>
        <v/>
      </c>
      <c r="P714" s="48"/>
      <c r="Q714" s="48"/>
      <c r="R714" s="48"/>
      <c r="S714" s="33" t="str">
        <f t="shared" si="23"/>
        <v/>
      </c>
      <c r="T714" s="65"/>
      <c r="U714" s="65"/>
      <c r="V714" s="32" t="str">
        <f>IF($P714="","",$P714+$Q714+LOOKUP(2,1/($V$3:$V713&lt;&gt;""),$V$3:$V713))</f>
        <v/>
      </c>
      <c r="W714" s="33"/>
      <c r="X714" s="33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  <c r="IP714" s="34"/>
      <c r="IQ714" s="34"/>
      <c r="IR714" s="34"/>
      <c r="IS714" s="34"/>
      <c r="IT714" s="34"/>
      <c r="IU714" s="34"/>
      <c r="IV714" s="34"/>
      <c r="IW714" s="34"/>
      <c r="IX714" s="34"/>
    </row>
    <row r="715" spans="1:258" x14ac:dyDescent="0.25">
      <c r="A715" s="35">
        <f>LOOKUP(2,1/($A$3:$A714&lt;&gt;""),$A$3:$A714)+1</f>
        <v>708</v>
      </c>
      <c r="B715" s="36"/>
      <c r="C715" s="50"/>
      <c r="D715" s="37" t="str">
        <f ca="1">IFERROR(IF($E715="","",VLOOKUP($E715,'Currency Pairs'!$B$3:$D$1000,3,FALSE)),"")</f>
        <v/>
      </c>
      <c r="E715" s="49" t="str">
        <f ca="1">IFERROR(IF($D715="","",VLOOKUP($D715,'Currency Pairs'!$A$3:$B$1000,2,FALSE)),"")</f>
        <v/>
      </c>
      <c r="F715" s="50"/>
      <c r="G715" s="49"/>
      <c r="H715" s="49"/>
      <c r="I715" s="49"/>
      <c r="J715" s="51" t="str">
        <f t="shared" ref="J715:J778" si="24">IF(OR($G715="",$H715="",$I715=""),"",ROUND(ABS(($G715-$I715)/($G715-$H715)),2))</f>
        <v/>
      </c>
      <c r="K715" s="79"/>
      <c r="L715" s="49"/>
      <c r="M715" s="52"/>
      <c r="N715" s="53" t="str">
        <f>IF(OR($G715="",$L715=""),"",ROUND(IF($F715="Long",(L715-G715),(G715-L715)) * POWER(10, VLOOKUP($D715,'Currency Pairs'!$A:$C,3,FALSE)),0))</f>
        <v/>
      </c>
      <c r="O715" s="99" t="str">
        <f>IF($P715="","",(($P715+$Q715+$R715)/LOOKUP(2,1/($V$3:$V714&lt;&gt;""),$V$3:$V714)))</f>
        <v/>
      </c>
      <c r="P715" s="54"/>
      <c r="Q715" s="54"/>
      <c r="R715" s="54"/>
      <c r="S715" s="42" t="str">
        <f t="shared" si="23"/>
        <v/>
      </c>
      <c r="T715" s="66"/>
      <c r="U715" s="66"/>
      <c r="V715" s="41" t="str">
        <f>IF($P715="","",$P715+$Q715+LOOKUP(2,1/($V$3:$V714&lt;&gt;""),$V$3:$V714))</f>
        <v/>
      </c>
      <c r="W715" s="42"/>
      <c r="X715" s="42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</row>
    <row r="716" spans="1:258" x14ac:dyDescent="0.25">
      <c r="A716" s="26">
        <f>LOOKUP(2,1/($A$3:$A715&lt;&gt;""),$A$3:$A715)+1</f>
        <v>709</v>
      </c>
      <c r="B716" s="27"/>
      <c r="C716" s="44"/>
      <c r="D716" s="28" t="str">
        <f ca="1">IFERROR(IF($E716="","",VLOOKUP($E716,'Currency Pairs'!$B$3:$D$1000,3,FALSE)),"")</f>
        <v/>
      </c>
      <c r="E716" s="43" t="str">
        <f ca="1">IFERROR(IF($D716="","",VLOOKUP($D716,'Currency Pairs'!$A$3:$B$1000,2,FALSE)),"")</f>
        <v/>
      </c>
      <c r="F716" s="44"/>
      <c r="G716" s="43"/>
      <c r="H716" s="43"/>
      <c r="I716" s="43"/>
      <c r="J716" s="45" t="str">
        <f t="shared" si="24"/>
        <v/>
      </c>
      <c r="K716" s="78"/>
      <c r="L716" s="43"/>
      <c r="M716" s="46"/>
      <c r="N716" s="47" t="str">
        <f>IF(OR($G716="",$L716=""),"",ROUND(IF($F716="Long",(L716-G716),(G716-L716)) * POWER(10, VLOOKUP($D716,'Currency Pairs'!$A:$C,3,FALSE)),0))</f>
        <v/>
      </c>
      <c r="O716" s="94" t="str">
        <f>IF($P716="","",(($P716+$Q716+$R716)/LOOKUP(2,1/($V$3:$V715&lt;&gt;""),$V$3:$V715)))</f>
        <v/>
      </c>
      <c r="P716" s="48"/>
      <c r="Q716" s="48"/>
      <c r="R716" s="48"/>
      <c r="S716" s="33" t="str">
        <f t="shared" si="23"/>
        <v/>
      </c>
      <c r="T716" s="65"/>
      <c r="U716" s="65"/>
      <c r="V716" s="32" t="str">
        <f>IF($P716="","",$P716+$Q716+LOOKUP(2,1/($V$3:$V715&lt;&gt;""),$V$3:$V715))</f>
        <v/>
      </c>
      <c r="W716" s="33"/>
      <c r="X716" s="33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  <c r="IP716" s="34"/>
      <c r="IQ716" s="34"/>
      <c r="IR716" s="34"/>
      <c r="IS716" s="34"/>
      <c r="IT716" s="34"/>
      <c r="IU716" s="34"/>
      <c r="IV716" s="34"/>
      <c r="IW716" s="34"/>
      <c r="IX716" s="34"/>
    </row>
    <row r="717" spans="1:258" x14ac:dyDescent="0.25">
      <c r="A717" s="35">
        <f>LOOKUP(2,1/($A$3:$A716&lt;&gt;""),$A$3:$A716)+1</f>
        <v>710</v>
      </c>
      <c r="B717" s="36"/>
      <c r="C717" s="50"/>
      <c r="D717" s="37" t="str">
        <f ca="1">IFERROR(IF($E717="","",VLOOKUP($E717,'Currency Pairs'!$B$3:$D$1000,3,FALSE)),"")</f>
        <v/>
      </c>
      <c r="E717" s="49" t="str">
        <f ca="1">IFERROR(IF($D717="","",VLOOKUP($D717,'Currency Pairs'!$A$3:$B$1000,2,FALSE)),"")</f>
        <v/>
      </c>
      <c r="F717" s="50"/>
      <c r="G717" s="49"/>
      <c r="H717" s="49"/>
      <c r="I717" s="49"/>
      <c r="J717" s="51" t="str">
        <f t="shared" si="24"/>
        <v/>
      </c>
      <c r="K717" s="79"/>
      <c r="L717" s="49"/>
      <c r="M717" s="52"/>
      <c r="N717" s="53" t="str">
        <f>IF(OR($G717="",$L717=""),"",ROUND(IF($F717="Long",(L717-G717),(G717-L717)) * POWER(10, VLOOKUP($D717,'Currency Pairs'!$A:$C,3,FALSE)),0))</f>
        <v/>
      </c>
      <c r="O717" s="99" t="str">
        <f>IF($P717="","",(($P717+$Q717+$R717)/LOOKUP(2,1/($V$3:$V716&lt;&gt;""),$V$3:$V716)))</f>
        <v/>
      </c>
      <c r="P717" s="54"/>
      <c r="Q717" s="54"/>
      <c r="R717" s="54"/>
      <c r="S717" s="42" t="str">
        <f t="shared" si="23"/>
        <v/>
      </c>
      <c r="T717" s="66"/>
      <c r="U717" s="66"/>
      <c r="V717" s="41" t="str">
        <f>IF($P717="","",$P717+$Q717+LOOKUP(2,1/($V$3:$V716&lt;&gt;""),$V$3:$V716))</f>
        <v/>
      </c>
      <c r="W717" s="42"/>
      <c r="X717" s="42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</row>
    <row r="718" spans="1:258" x14ac:dyDescent="0.25">
      <c r="A718" s="26">
        <f>LOOKUP(2,1/($A$3:$A717&lt;&gt;""),$A$3:$A717)+1</f>
        <v>711</v>
      </c>
      <c r="B718" s="27"/>
      <c r="C718" s="44"/>
      <c r="D718" s="28" t="str">
        <f ca="1">IFERROR(IF($E718="","",VLOOKUP($E718,'Currency Pairs'!$B$3:$D$1000,3,FALSE)),"")</f>
        <v/>
      </c>
      <c r="E718" s="43" t="str">
        <f ca="1">IFERROR(IF($D718="","",VLOOKUP($D718,'Currency Pairs'!$A$3:$B$1000,2,FALSE)),"")</f>
        <v/>
      </c>
      <c r="F718" s="44"/>
      <c r="G718" s="43"/>
      <c r="H718" s="43"/>
      <c r="I718" s="43"/>
      <c r="J718" s="45" t="str">
        <f t="shared" si="24"/>
        <v/>
      </c>
      <c r="K718" s="78"/>
      <c r="L718" s="43"/>
      <c r="M718" s="46"/>
      <c r="N718" s="47" t="str">
        <f>IF(OR($G718="",$L718=""),"",ROUND(IF($F718="Long",(L718-G718),(G718-L718)) * POWER(10, VLOOKUP($D718,'Currency Pairs'!$A:$C,3,FALSE)),0))</f>
        <v/>
      </c>
      <c r="O718" s="94" t="str">
        <f>IF($P718="","",(($P718+$Q718+$R718)/LOOKUP(2,1/($V$3:$V717&lt;&gt;""),$V$3:$V717)))</f>
        <v/>
      </c>
      <c r="P718" s="48"/>
      <c r="Q718" s="48"/>
      <c r="R718" s="48"/>
      <c r="S718" s="33" t="str">
        <f t="shared" si="23"/>
        <v/>
      </c>
      <c r="T718" s="65"/>
      <c r="U718" s="65"/>
      <c r="V718" s="32" t="str">
        <f>IF($P718="","",$P718+$Q718+LOOKUP(2,1/($V$3:$V717&lt;&gt;""),$V$3:$V717))</f>
        <v/>
      </c>
      <c r="W718" s="33"/>
      <c r="X718" s="33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  <c r="IP718" s="34"/>
      <c r="IQ718" s="34"/>
      <c r="IR718" s="34"/>
      <c r="IS718" s="34"/>
      <c r="IT718" s="34"/>
      <c r="IU718" s="34"/>
      <c r="IV718" s="34"/>
      <c r="IW718" s="34"/>
      <c r="IX718" s="34"/>
    </row>
    <row r="719" spans="1:258" x14ac:dyDescent="0.25">
      <c r="A719" s="35">
        <f>LOOKUP(2,1/($A$3:$A718&lt;&gt;""),$A$3:$A718)+1</f>
        <v>712</v>
      </c>
      <c r="B719" s="36"/>
      <c r="C719" s="50"/>
      <c r="D719" s="37" t="str">
        <f ca="1">IFERROR(IF($E719="","",VLOOKUP($E719,'Currency Pairs'!$B$3:$D$1000,3,FALSE)),"")</f>
        <v/>
      </c>
      <c r="E719" s="49" t="str">
        <f ca="1">IFERROR(IF($D719="","",VLOOKUP($D719,'Currency Pairs'!$A$3:$B$1000,2,FALSE)),"")</f>
        <v/>
      </c>
      <c r="F719" s="50"/>
      <c r="G719" s="49"/>
      <c r="H719" s="49"/>
      <c r="I719" s="49"/>
      <c r="J719" s="51" t="str">
        <f t="shared" si="24"/>
        <v/>
      </c>
      <c r="K719" s="79"/>
      <c r="L719" s="49"/>
      <c r="M719" s="52"/>
      <c r="N719" s="53" t="str">
        <f>IF(OR($G719="",$L719=""),"",ROUND(IF($F719="Long",(L719-G719),(G719-L719)) * POWER(10, VLOOKUP($D719,'Currency Pairs'!$A:$C,3,FALSE)),0))</f>
        <v/>
      </c>
      <c r="O719" s="99" t="str">
        <f>IF($P719="","",(($P719+$Q719+$R719)/LOOKUP(2,1/($V$3:$V718&lt;&gt;""),$V$3:$V718)))</f>
        <v/>
      </c>
      <c r="P719" s="54"/>
      <c r="Q719" s="54"/>
      <c r="R719" s="54"/>
      <c r="S719" s="42" t="str">
        <f t="shared" si="23"/>
        <v/>
      </c>
      <c r="T719" s="66"/>
      <c r="U719" s="66"/>
      <c r="V719" s="41" t="str">
        <f>IF($P719="","",$P719+$Q719+LOOKUP(2,1/($V$3:$V718&lt;&gt;""),$V$3:$V718))</f>
        <v/>
      </c>
      <c r="W719" s="42"/>
      <c r="X719" s="42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</row>
    <row r="720" spans="1:258" x14ac:dyDescent="0.25">
      <c r="A720" s="26">
        <f>LOOKUP(2,1/($A$3:$A719&lt;&gt;""),$A$3:$A719)+1</f>
        <v>713</v>
      </c>
      <c r="B720" s="27"/>
      <c r="C720" s="44"/>
      <c r="D720" s="28" t="str">
        <f ca="1">IFERROR(IF($E720="","",VLOOKUP($E720,'Currency Pairs'!$B$3:$D$1000,3,FALSE)),"")</f>
        <v/>
      </c>
      <c r="E720" s="43" t="str">
        <f ca="1">IFERROR(IF($D720="","",VLOOKUP($D720,'Currency Pairs'!$A$3:$B$1000,2,FALSE)),"")</f>
        <v/>
      </c>
      <c r="F720" s="44"/>
      <c r="G720" s="43"/>
      <c r="H720" s="43"/>
      <c r="I720" s="43"/>
      <c r="J720" s="45" t="str">
        <f t="shared" si="24"/>
        <v/>
      </c>
      <c r="K720" s="78"/>
      <c r="L720" s="43"/>
      <c r="M720" s="46"/>
      <c r="N720" s="47" t="str">
        <f>IF(OR($G720="",$L720=""),"",ROUND(IF($F720="Long",(L720-G720),(G720-L720)) * POWER(10, VLOOKUP($D720,'Currency Pairs'!$A:$C,3,FALSE)),0))</f>
        <v/>
      </c>
      <c r="O720" s="94" t="str">
        <f>IF($P720="","",(($P720+$Q720+$R720)/LOOKUP(2,1/($V$3:$V719&lt;&gt;""),$V$3:$V719)))</f>
        <v/>
      </c>
      <c r="P720" s="48"/>
      <c r="Q720" s="48"/>
      <c r="R720" s="48"/>
      <c r="S720" s="33" t="str">
        <f t="shared" si="23"/>
        <v/>
      </c>
      <c r="T720" s="65"/>
      <c r="U720" s="65"/>
      <c r="V720" s="32" t="str">
        <f>IF($P720="","",$P720+$Q720+LOOKUP(2,1/($V$3:$V719&lt;&gt;""),$V$3:$V719))</f>
        <v/>
      </c>
      <c r="W720" s="33"/>
      <c r="X720" s="33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  <c r="IP720" s="34"/>
      <c r="IQ720" s="34"/>
      <c r="IR720" s="34"/>
      <c r="IS720" s="34"/>
      <c r="IT720" s="34"/>
      <c r="IU720" s="34"/>
      <c r="IV720" s="34"/>
      <c r="IW720" s="34"/>
      <c r="IX720" s="34"/>
    </row>
    <row r="721" spans="1:258" x14ac:dyDescent="0.25">
      <c r="A721" s="35">
        <f>LOOKUP(2,1/($A$3:$A720&lt;&gt;""),$A$3:$A720)+1</f>
        <v>714</v>
      </c>
      <c r="B721" s="36"/>
      <c r="C721" s="50"/>
      <c r="D721" s="37" t="str">
        <f ca="1">IFERROR(IF($E721="","",VLOOKUP($E721,'Currency Pairs'!$B$3:$D$1000,3,FALSE)),"")</f>
        <v/>
      </c>
      <c r="E721" s="49" t="str">
        <f ca="1">IFERROR(IF($D721="","",VLOOKUP($D721,'Currency Pairs'!$A$3:$B$1000,2,FALSE)),"")</f>
        <v/>
      </c>
      <c r="F721" s="50"/>
      <c r="G721" s="49"/>
      <c r="H721" s="49"/>
      <c r="I721" s="49"/>
      <c r="J721" s="51" t="str">
        <f t="shared" si="24"/>
        <v/>
      </c>
      <c r="K721" s="79"/>
      <c r="L721" s="49"/>
      <c r="M721" s="52"/>
      <c r="N721" s="53" t="str">
        <f>IF(OR($G721="",$L721=""),"",ROUND(IF($F721="Long",(L721-G721),(G721-L721)) * POWER(10, VLOOKUP($D721,'Currency Pairs'!$A:$C,3,FALSE)),0))</f>
        <v/>
      </c>
      <c r="O721" s="99" t="str">
        <f>IF($P721="","",(($P721+$Q721+$R721)/LOOKUP(2,1/($V$3:$V720&lt;&gt;""),$V$3:$V720)))</f>
        <v/>
      </c>
      <c r="P721" s="54"/>
      <c r="Q721" s="54"/>
      <c r="R721" s="54"/>
      <c r="S721" s="42" t="str">
        <f t="shared" si="23"/>
        <v/>
      </c>
      <c r="T721" s="66"/>
      <c r="U721" s="66"/>
      <c r="V721" s="41" t="str">
        <f>IF($P721="","",$P721+$Q721+LOOKUP(2,1/($V$3:$V720&lt;&gt;""),$V$3:$V720))</f>
        <v/>
      </c>
      <c r="W721" s="42"/>
      <c r="X721" s="42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</row>
    <row r="722" spans="1:258" x14ac:dyDescent="0.25">
      <c r="A722" s="26">
        <f>LOOKUP(2,1/($A$3:$A721&lt;&gt;""),$A$3:$A721)+1</f>
        <v>715</v>
      </c>
      <c r="B722" s="27"/>
      <c r="C722" s="44"/>
      <c r="D722" s="28" t="str">
        <f ca="1">IFERROR(IF($E722="","",VLOOKUP($E722,'Currency Pairs'!$B$3:$D$1000,3,FALSE)),"")</f>
        <v/>
      </c>
      <c r="E722" s="43" t="str">
        <f ca="1">IFERROR(IF($D722="","",VLOOKUP($D722,'Currency Pairs'!$A$3:$B$1000,2,FALSE)),"")</f>
        <v/>
      </c>
      <c r="F722" s="44"/>
      <c r="G722" s="43"/>
      <c r="H722" s="43"/>
      <c r="I722" s="43"/>
      <c r="J722" s="45" t="str">
        <f t="shared" si="24"/>
        <v/>
      </c>
      <c r="K722" s="78"/>
      <c r="L722" s="43"/>
      <c r="M722" s="46"/>
      <c r="N722" s="47" t="str">
        <f>IF(OR($G722="",$L722=""),"",ROUND(IF($F722="Long",(L722-G722),(G722-L722)) * POWER(10, VLOOKUP($D722,'Currency Pairs'!$A:$C,3,FALSE)),0))</f>
        <v/>
      </c>
      <c r="O722" s="94" t="str">
        <f>IF($P722="","",(($P722+$Q722+$R722)/LOOKUP(2,1/($V$3:$V721&lt;&gt;""),$V$3:$V721)))</f>
        <v/>
      </c>
      <c r="P722" s="48"/>
      <c r="Q722" s="48"/>
      <c r="R722" s="48"/>
      <c r="S722" s="33" t="str">
        <f t="shared" ref="S722:S785" si="25">IF(AND(B722&lt;&gt;"",M722&lt;&gt;""),IF(DATEDIF(B722,M722,"d")&gt;0,DATEDIF(B722,M722,"d"),"")&amp;
IF(DATEDIF(B722,M722,"d")=1," day",IF(DATEDIF(B722,M722,"d")=0, "Intraday"," days")),"")</f>
        <v/>
      </c>
      <c r="T722" s="65"/>
      <c r="U722" s="65"/>
      <c r="V722" s="32" t="str">
        <f>IF($P722="","",$P722+$Q722+LOOKUP(2,1/($V$3:$V721&lt;&gt;""),$V$3:$V721))</f>
        <v/>
      </c>
      <c r="W722" s="33"/>
      <c r="X722" s="33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  <c r="IP722" s="34"/>
      <c r="IQ722" s="34"/>
      <c r="IR722" s="34"/>
      <c r="IS722" s="34"/>
      <c r="IT722" s="34"/>
      <c r="IU722" s="34"/>
      <c r="IV722" s="34"/>
      <c r="IW722" s="34"/>
      <c r="IX722" s="34"/>
    </row>
    <row r="723" spans="1:258" x14ac:dyDescent="0.25">
      <c r="A723" s="35">
        <f>LOOKUP(2,1/($A$3:$A722&lt;&gt;""),$A$3:$A722)+1</f>
        <v>716</v>
      </c>
      <c r="B723" s="36"/>
      <c r="C723" s="50"/>
      <c r="D723" s="37" t="str">
        <f ca="1">IFERROR(IF($E723="","",VLOOKUP($E723,'Currency Pairs'!$B$3:$D$1000,3,FALSE)),"")</f>
        <v/>
      </c>
      <c r="E723" s="49" t="str">
        <f ca="1">IFERROR(IF($D723="","",VLOOKUP($D723,'Currency Pairs'!$A$3:$B$1000,2,FALSE)),"")</f>
        <v/>
      </c>
      <c r="F723" s="50"/>
      <c r="G723" s="49"/>
      <c r="H723" s="49"/>
      <c r="I723" s="49"/>
      <c r="J723" s="51" t="str">
        <f t="shared" si="24"/>
        <v/>
      </c>
      <c r="K723" s="79"/>
      <c r="L723" s="49"/>
      <c r="M723" s="52"/>
      <c r="N723" s="53" t="str">
        <f>IF(OR($G723="",$L723=""),"",ROUND(IF($F723="Long",(L723-G723),(G723-L723)) * POWER(10, VLOOKUP($D723,'Currency Pairs'!$A:$C,3,FALSE)),0))</f>
        <v/>
      </c>
      <c r="O723" s="99" t="str">
        <f>IF($P723="","",(($P723+$Q723+$R723)/LOOKUP(2,1/($V$3:$V722&lt;&gt;""),$V$3:$V722)))</f>
        <v/>
      </c>
      <c r="P723" s="54"/>
      <c r="Q723" s="54"/>
      <c r="R723" s="54"/>
      <c r="S723" s="42" t="str">
        <f t="shared" si="25"/>
        <v/>
      </c>
      <c r="T723" s="66"/>
      <c r="U723" s="66"/>
      <c r="V723" s="41" t="str">
        <f>IF($P723="","",$P723+$Q723+LOOKUP(2,1/($V$3:$V722&lt;&gt;""),$V$3:$V722))</f>
        <v/>
      </c>
      <c r="W723" s="42"/>
      <c r="X723" s="42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</row>
    <row r="724" spans="1:258" x14ac:dyDescent="0.25">
      <c r="A724" s="26">
        <f>LOOKUP(2,1/($A$3:$A723&lt;&gt;""),$A$3:$A723)+1</f>
        <v>717</v>
      </c>
      <c r="B724" s="27"/>
      <c r="C724" s="44"/>
      <c r="D724" s="28" t="str">
        <f ca="1">IFERROR(IF($E724="","",VLOOKUP($E724,'Currency Pairs'!$B$3:$D$1000,3,FALSE)),"")</f>
        <v/>
      </c>
      <c r="E724" s="43" t="str">
        <f ca="1">IFERROR(IF($D724="","",VLOOKUP($D724,'Currency Pairs'!$A$3:$B$1000,2,FALSE)),"")</f>
        <v/>
      </c>
      <c r="F724" s="44"/>
      <c r="G724" s="43"/>
      <c r="H724" s="43"/>
      <c r="I724" s="43"/>
      <c r="J724" s="45" t="str">
        <f t="shared" si="24"/>
        <v/>
      </c>
      <c r="K724" s="78"/>
      <c r="L724" s="43"/>
      <c r="M724" s="46"/>
      <c r="N724" s="47" t="str">
        <f>IF(OR($G724="",$L724=""),"",ROUND(IF($F724="Long",(L724-G724),(G724-L724)) * POWER(10, VLOOKUP($D724,'Currency Pairs'!$A:$C,3,FALSE)),0))</f>
        <v/>
      </c>
      <c r="O724" s="94" t="str">
        <f>IF($P724="","",(($P724+$Q724+$R724)/LOOKUP(2,1/($V$3:$V723&lt;&gt;""),$V$3:$V723)))</f>
        <v/>
      </c>
      <c r="P724" s="48"/>
      <c r="Q724" s="48"/>
      <c r="R724" s="48"/>
      <c r="S724" s="33" t="str">
        <f t="shared" si="25"/>
        <v/>
      </c>
      <c r="T724" s="65"/>
      <c r="U724" s="65"/>
      <c r="V724" s="32" t="str">
        <f>IF($P724="","",$P724+$Q724+LOOKUP(2,1/($V$3:$V723&lt;&gt;""),$V$3:$V723))</f>
        <v/>
      </c>
      <c r="W724" s="33"/>
      <c r="X724" s="33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  <c r="IP724" s="34"/>
      <c r="IQ724" s="34"/>
      <c r="IR724" s="34"/>
      <c r="IS724" s="34"/>
      <c r="IT724" s="34"/>
      <c r="IU724" s="34"/>
      <c r="IV724" s="34"/>
      <c r="IW724" s="34"/>
      <c r="IX724" s="34"/>
    </row>
    <row r="725" spans="1:258" x14ac:dyDescent="0.25">
      <c r="A725" s="35">
        <f>LOOKUP(2,1/($A$3:$A724&lt;&gt;""),$A$3:$A724)+1</f>
        <v>718</v>
      </c>
      <c r="B725" s="36"/>
      <c r="C725" s="50"/>
      <c r="D725" s="37" t="str">
        <f ca="1">IFERROR(IF($E725="","",VLOOKUP($E725,'Currency Pairs'!$B$3:$D$1000,3,FALSE)),"")</f>
        <v/>
      </c>
      <c r="E725" s="49" t="str">
        <f ca="1">IFERROR(IF($D725="","",VLOOKUP($D725,'Currency Pairs'!$A$3:$B$1000,2,FALSE)),"")</f>
        <v/>
      </c>
      <c r="F725" s="50"/>
      <c r="G725" s="49"/>
      <c r="H725" s="49"/>
      <c r="I725" s="49"/>
      <c r="J725" s="51" t="str">
        <f t="shared" si="24"/>
        <v/>
      </c>
      <c r="K725" s="79"/>
      <c r="L725" s="49"/>
      <c r="M725" s="52"/>
      <c r="N725" s="53" t="str">
        <f>IF(OR($G725="",$L725=""),"",ROUND(IF($F725="Long",(L725-G725),(G725-L725)) * POWER(10, VLOOKUP($D725,'Currency Pairs'!$A:$C,3,FALSE)),0))</f>
        <v/>
      </c>
      <c r="O725" s="99" t="str">
        <f>IF($P725="","",(($P725+$Q725+$R725)/LOOKUP(2,1/($V$3:$V724&lt;&gt;""),$V$3:$V724)))</f>
        <v/>
      </c>
      <c r="P725" s="54"/>
      <c r="Q725" s="54"/>
      <c r="R725" s="54"/>
      <c r="S725" s="42" t="str">
        <f t="shared" si="25"/>
        <v/>
      </c>
      <c r="T725" s="66"/>
      <c r="U725" s="66"/>
      <c r="V725" s="41" t="str">
        <f>IF($P725="","",$P725+$Q725+LOOKUP(2,1/($V$3:$V724&lt;&gt;""),$V$3:$V724))</f>
        <v/>
      </c>
      <c r="W725" s="42"/>
      <c r="X725" s="42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</row>
    <row r="726" spans="1:258" x14ac:dyDescent="0.25">
      <c r="A726" s="26">
        <f>LOOKUP(2,1/($A$3:$A725&lt;&gt;""),$A$3:$A725)+1</f>
        <v>719</v>
      </c>
      <c r="B726" s="27"/>
      <c r="C726" s="44"/>
      <c r="D726" s="28" t="str">
        <f ca="1">IFERROR(IF($E726="","",VLOOKUP($E726,'Currency Pairs'!$B$3:$D$1000,3,FALSE)),"")</f>
        <v/>
      </c>
      <c r="E726" s="43" t="str">
        <f ca="1">IFERROR(IF($D726="","",VLOOKUP($D726,'Currency Pairs'!$A$3:$B$1000,2,FALSE)),"")</f>
        <v/>
      </c>
      <c r="F726" s="44"/>
      <c r="G726" s="43"/>
      <c r="H726" s="43"/>
      <c r="I726" s="43"/>
      <c r="J726" s="45" t="str">
        <f t="shared" si="24"/>
        <v/>
      </c>
      <c r="K726" s="78"/>
      <c r="L726" s="43"/>
      <c r="M726" s="46"/>
      <c r="N726" s="47" t="str">
        <f>IF(OR($G726="",$L726=""),"",ROUND(IF($F726="Long",(L726-G726),(G726-L726)) * POWER(10, VLOOKUP($D726,'Currency Pairs'!$A:$C,3,FALSE)),0))</f>
        <v/>
      </c>
      <c r="O726" s="94" t="str">
        <f>IF($P726="","",(($P726+$Q726+$R726)/LOOKUP(2,1/($V$3:$V725&lt;&gt;""),$V$3:$V725)))</f>
        <v/>
      </c>
      <c r="P726" s="48"/>
      <c r="Q726" s="48"/>
      <c r="R726" s="48"/>
      <c r="S726" s="33" t="str">
        <f t="shared" si="25"/>
        <v/>
      </c>
      <c r="T726" s="65"/>
      <c r="U726" s="65"/>
      <c r="V726" s="32" t="str">
        <f>IF($P726="","",$P726+$Q726+LOOKUP(2,1/($V$3:$V725&lt;&gt;""),$V$3:$V725))</f>
        <v/>
      </c>
      <c r="W726" s="33"/>
      <c r="X726" s="33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  <c r="IP726" s="34"/>
      <c r="IQ726" s="34"/>
      <c r="IR726" s="34"/>
      <c r="IS726" s="34"/>
      <c r="IT726" s="34"/>
      <c r="IU726" s="34"/>
      <c r="IV726" s="34"/>
      <c r="IW726" s="34"/>
      <c r="IX726" s="34"/>
    </row>
    <row r="727" spans="1:258" x14ac:dyDescent="0.25">
      <c r="A727" s="35">
        <f>LOOKUP(2,1/($A$3:$A726&lt;&gt;""),$A$3:$A726)+1</f>
        <v>720</v>
      </c>
      <c r="B727" s="36"/>
      <c r="C727" s="50"/>
      <c r="D727" s="37" t="str">
        <f ca="1">IFERROR(IF($E727="","",VLOOKUP($E727,'Currency Pairs'!$B$3:$D$1000,3,FALSE)),"")</f>
        <v/>
      </c>
      <c r="E727" s="49" t="str">
        <f ca="1">IFERROR(IF($D727="","",VLOOKUP($D727,'Currency Pairs'!$A$3:$B$1000,2,FALSE)),"")</f>
        <v/>
      </c>
      <c r="F727" s="50"/>
      <c r="G727" s="49"/>
      <c r="H727" s="49"/>
      <c r="I727" s="49"/>
      <c r="J727" s="51" t="str">
        <f t="shared" si="24"/>
        <v/>
      </c>
      <c r="K727" s="79"/>
      <c r="L727" s="49"/>
      <c r="M727" s="52"/>
      <c r="N727" s="53" t="str">
        <f>IF(OR($G727="",$L727=""),"",ROUND(IF($F727="Long",(L727-G727),(G727-L727)) * POWER(10, VLOOKUP($D727,'Currency Pairs'!$A:$C,3,FALSE)),0))</f>
        <v/>
      </c>
      <c r="O727" s="99" t="str">
        <f>IF($P727="","",(($P727+$Q727+$R727)/LOOKUP(2,1/($V$3:$V726&lt;&gt;""),$V$3:$V726)))</f>
        <v/>
      </c>
      <c r="P727" s="54"/>
      <c r="Q727" s="54"/>
      <c r="R727" s="54"/>
      <c r="S727" s="42" t="str">
        <f t="shared" si="25"/>
        <v/>
      </c>
      <c r="T727" s="66"/>
      <c r="U727" s="66"/>
      <c r="V727" s="41" t="str">
        <f>IF($P727="","",$P727+$Q727+LOOKUP(2,1/($V$3:$V726&lt;&gt;""),$V$3:$V726))</f>
        <v/>
      </c>
      <c r="W727" s="42"/>
      <c r="X727" s="42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</row>
    <row r="728" spans="1:258" x14ac:dyDescent="0.25">
      <c r="A728" s="26">
        <f>LOOKUP(2,1/($A$3:$A727&lt;&gt;""),$A$3:$A727)+1</f>
        <v>721</v>
      </c>
      <c r="B728" s="27"/>
      <c r="C728" s="44"/>
      <c r="D728" s="28" t="str">
        <f ca="1">IFERROR(IF($E728="","",VLOOKUP($E728,'Currency Pairs'!$B$3:$D$1000,3,FALSE)),"")</f>
        <v/>
      </c>
      <c r="E728" s="43" t="str">
        <f ca="1">IFERROR(IF($D728="","",VLOOKUP($D728,'Currency Pairs'!$A$3:$B$1000,2,FALSE)),"")</f>
        <v/>
      </c>
      <c r="F728" s="44"/>
      <c r="G728" s="43"/>
      <c r="H728" s="43"/>
      <c r="I728" s="43"/>
      <c r="J728" s="45" t="str">
        <f t="shared" si="24"/>
        <v/>
      </c>
      <c r="K728" s="78"/>
      <c r="L728" s="43"/>
      <c r="M728" s="46"/>
      <c r="N728" s="47" t="str">
        <f>IF(OR($G728="",$L728=""),"",ROUND(IF($F728="Long",(L728-G728),(G728-L728)) * POWER(10, VLOOKUP($D728,'Currency Pairs'!$A:$C,3,FALSE)),0))</f>
        <v/>
      </c>
      <c r="O728" s="94" t="str">
        <f>IF($P728="","",(($P728+$Q728+$R728)/LOOKUP(2,1/($V$3:$V727&lt;&gt;""),$V$3:$V727)))</f>
        <v/>
      </c>
      <c r="P728" s="48"/>
      <c r="Q728" s="48"/>
      <c r="R728" s="48"/>
      <c r="S728" s="33" t="str">
        <f t="shared" si="25"/>
        <v/>
      </c>
      <c r="T728" s="65"/>
      <c r="U728" s="65"/>
      <c r="V728" s="32" t="str">
        <f>IF($P728="","",$P728+$Q728+LOOKUP(2,1/($V$3:$V727&lt;&gt;""),$V$3:$V727))</f>
        <v/>
      </c>
      <c r="W728" s="33"/>
      <c r="X728" s="33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  <c r="IP728" s="34"/>
      <c r="IQ728" s="34"/>
      <c r="IR728" s="34"/>
      <c r="IS728" s="34"/>
      <c r="IT728" s="34"/>
      <c r="IU728" s="34"/>
      <c r="IV728" s="34"/>
      <c r="IW728" s="34"/>
      <c r="IX728" s="34"/>
    </row>
    <row r="729" spans="1:258" x14ac:dyDescent="0.25">
      <c r="A729" s="35">
        <f>LOOKUP(2,1/($A$3:$A728&lt;&gt;""),$A$3:$A728)+1</f>
        <v>722</v>
      </c>
      <c r="B729" s="36"/>
      <c r="C729" s="50"/>
      <c r="D729" s="37" t="str">
        <f ca="1">IFERROR(IF($E729="","",VLOOKUP($E729,'Currency Pairs'!$B$3:$D$1000,3,FALSE)),"")</f>
        <v/>
      </c>
      <c r="E729" s="49" t="str">
        <f ca="1">IFERROR(IF($D729="","",VLOOKUP($D729,'Currency Pairs'!$A$3:$B$1000,2,FALSE)),"")</f>
        <v/>
      </c>
      <c r="F729" s="50"/>
      <c r="G729" s="49"/>
      <c r="H729" s="49"/>
      <c r="I729" s="49"/>
      <c r="J729" s="51" t="str">
        <f t="shared" si="24"/>
        <v/>
      </c>
      <c r="K729" s="79"/>
      <c r="L729" s="49"/>
      <c r="M729" s="52"/>
      <c r="N729" s="53" t="str">
        <f>IF(OR($G729="",$L729=""),"",ROUND(IF($F729="Long",(L729-G729),(G729-L729)) * POWER(10, VLOOKUP($D729,'Currency Pairs'!$A:$C,3,FALSE)),0))</f>
        <v/>
      </c>
      <c r="O729" s="99" t="str">
        <f>IF($P729="","",(($P729+$Q729+$R729)/LOOKUP(2,1/($V$3:$V728&lt;&gt;""),$V$3:$V728)))</f>
        <v/>
      </c>
      <c r="P729" s="54"/>
      <c r="Q729" s="54"/>
      <c r="R729" s="54"/>
      <c r="S729" s="42" t="str">
        <f t="shared" si="25"/>
        <v/>
      </c>
      <c r="T729" s="66"/>
      <c r="U729" s="66"/>
      <c r="V729" s="41" t="str">
        <f>IF($P729="","",$P729+$Q729+LOOKUP(2,1/($V$3:$V728&lt;&gt;""),$V$3:$V728))</f>
        <v/>
      </c>
      <c r="W729" s="42"/>
      <c r="X729" s="42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</row>
    <row r="730" spans="1:258" x14ac:dyDescent="0.25">
      <c r="A730" s="26">
        <f>LOOKUP(2,1/($A$3:$A729&lt;&gt;""),$A$3:$A729)+1</f>
        <v>723</v>
      </c>
      <c r="B730" s="27"/>
      <c r="C730" s="44"/>
      <c r="D730" s="28" t="str">
        <f ca="1">IFERROR(IF($E730="","",VLOOKUP($E730,'Currency Pairs'!$B$3:$D$1000,3,FALSE)),"")</f>
        <v/>
      </c>
      <c r="E730" s="43" t="str">
        <f ca="1">IFERROR(IF($D730="","",VLOOKUP($D730,'Currency Pairs'!$A$3:$B$1000,2,FALSE)),"")</f>
        <v/>
      </c>
      <c r="F730" s="44"/>
      <c r="G730" s="43"/>
      <c r="H730" s="43"/>
      <c r="I730" s="43"/>
      <c r="J730" s="45" t="str">
        <f t="shared" si="24"/>
        <v/>
      </c>
      <c r="K730" s="78"/>
      <c r="L730" s="43"/>
      <c r="M730" s="46"/>
      <c r="N730" s="47" t="str">
        <f>IF(OR($G730="",$L730=""),"",ROUND(IF($F730="Long",(L730-G730),(G730-L730)) * POWER(10, VLOOKUP($D730,'Currency Pairs'!$A:$C,3,FALSE)),0))</f>
        <v/>
      </c>
      <c r="O730" s="94" t="str">
        <f>IF($P730="","",(($P730+$Q730+$R730)/LOOKUP(2,1/($V$3:$V729&lt;&gt;""),$V$3:$V729)))</f>
        <v/>
      </c>
      <c r="P730" s="48"/>
      <c r="Q730" s="48"/>
      <c r="R730" s="48"/>
      <c r="S730" s="33" t="str">
        <f t="shared" si="25"/>
        <v/>
      </c>
      <c r="T730" s="65"/>
      <c r="U730" s="65"/>
      <c r="V730" s="32" t="str">
        <f>IF($P730="","",$P730+$Q730+LOOKUP(2,1/($V$3:$V729&lt;&gt;""),$V$3:$V729))</f>
        <v/>
      </c>
      <c r="W730" s="33"/>
      <c r="X730" s="33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  <c r="FH730" s="34"/>
      <c r="FI730" s="34"/>
      <c r="FJ730" s="34"/>
      <c r="FK730" s="34"/>
      <c r="FL730" s="34"/>
      <c r="FM730" s="34"/>
      <c r="FN730" s="34"/>
      <c r="FO730" s="34"/>
      <c r="FP730" s="34"/>
      <c r="FQ730" s="34"/>
      <c r="FR730" s="34"/>
      <c r="FS730" s="34"/>
      <c r="FT730" s="34"/>
      <c r="FU730" s="34"/>
      <c r="FV730" s="34"/>
      <c r="FW730" s="34"/>
      <c r="FX730" s="34"/>
      <c r="FY730" s="34"/>
      <c r="FZ730" s="34"/>
      <c r="GA730" s="34"/>
      <c r="GB730" s="34"/>
      <c r="GC730" s="34"/>
      <c r="GD730" s="34"/>
      <c r="GE730" s="34"/>
      <c r="GF730" s="34"/>
      <c r="GG730" s="34"/>
      <c r="GH730" s="34"/>
      <c r="GI730" s="34"/>
      <c r="GJ730" s="34"/>
      <c r="GK730" s="34"/>
      <c r="GL730" s="34"/>
      <c r="GM730" s="34"/>
      <c r="GN730" s="34"/>
      <c r="GO730" s="34"/>
      <c r="GP730" s="34"/>
      <c r="GQ730" s="34"/>
      <c r="GR730" s="34"/>
      <c r="GS730" s="34"/>
      <c r="GT730" s="34"/>
      <c r="GU730" s="34"/>
      <c r="GV730" s="34"/>
      <c r="GW730" s="34"/>
      <c r="GX730" s="34"/>
      <c r="GY730" s="34"/>
      <c r="GZ730" s="34"/>
      <c r="HA730" s="34"/>
      <c r="HB730" s="34"/>
      <c r="HC730" s="34"/>
      <c r="HD730" s="34"/>
      <c r="HE730" s="34"/>
      <c r="HF730" s="34"/>
      <c r="HG730" s="34"/>
      <c r="HH730" s="34"/>
      <c r="HI730" s="34"/>
      <c r="HJ730" s="34"/>
      <c r="HK730" s="34"/>
      <c r="HL730" s="34"/>
      <c r="HM730" s="34"/>
      <c r="HN730" s="34"/>
      <c r="HO730" s="34"/>
      <c r="HP730" s="34"/>
      <c r="HQ730" s="34"/>
      <c r="HR730" s="34"/>
      <c r="HS730" s="34"/>
      <c r="HT730" s="34"/>
      <c r="HU730" s="34"/>
      <c r="HV730" s="34"/>
      <c r="HW730" s="34"/>
      <c r="HX730" s="34"/>
      <c r="HY730" s="34"/>
      <c r="HZ730" s="34"/>
      <c r="IA730" s="34"/>
      <c r="IB730" s="34"/>
      <c r="IC730" s="34"/>
      <c r="ID730" s="34"/>
      <c r="IE730" s="34"/>
      <c r="IF730" s="34"/>
      <c r="IG730" s="34"/>
      <c r="IH730" s="34"/>
      <c r="II730" s="34"/>
      <c r="IJ730" s="34"/>
      <c r="IK730" s="34"/>
      <c r="IL730" s="34"/>
      <c r="IM730" s="34"/>
      <c r="IN730" s="34"/>
      <c r="IO730" s="34"/>
      <c r="IP730" s="34"/>
      <c r="IQ730" s="34"/>
      <c r="IR730" s="34"/>
      <c r="IS730" s="34"/>
      <c r="IT730" s="34"/>
      <c r="IU730" s="34"/>
      <c r="IV730" s="34"/>
      <c r="IW730" s="34"/>
      <c r="IX730" s="34"/>
    </row>
    <row r="731" spans="1:258" x14ac:dyDescent="0.25">
      <c r="A731" s="35">
        <f>LOOKUP(2,1/($A$3:$A730&lt;&gt;""),$A$3:$A730)+1</f>
        <v>724</v>
      </c>
      <c r="B731" s="36"/>
      <c r="C731" s="50"/>
      <c r="D731" s="37" t="str">
        <f ca="1">IFERROR(IF($E731="","",VLOOKUP($E731,'Currency Pairs'!$B$3:$D$1000,3,FALSE)),"")</f>
        <v/>
      </c>
      <c r="E731" s="49" t="str">
        <f ca="1">IFERROR(IF($D731="","",VLOOKUP($D731,'Currency Pairs'!$A$3:$B$1000,2,FALSE)),"")</f>
        <v/>
      </c>
      <c r="F731" s="50"/>
      <c r="G731" s="49"/>
      <c r="H731" s="49"/>
      <c r="I731" s="49"/>
      <c r="J731" s="51" t="str">
        <f t="shared" si="24"/>
        <v/>
      </c>
      <c r="K731" s="79"/>
      <c r="L731" s="49"/>
      <c r="M731" s="52"/>
      <c r="N731" s="53" t="str">
        <f>IF(OR($G731="",$L731=""),"",ROUND(IF($F731="Long",(L731-G731),(G731-L731)) * POWER(10, VLOOKUP($D731,'Currency Pairs'!$A:$C,3,FALSE)),0))</f>
        <v/>
      </c>
      <c r="O731" s="99" t="str">
        <f>IF($P731="","",(($P731+$Q731+$R731)/LOOKUP(2,1/($V$3:$V730&lt;&gt;""),$V$3:$V730)))</f>
        <v/>
      </c>
      <c r="P731" s="54"/>
      <c r="Q731" s="54"/>
      <c r="R731" s="54"/>
      <c r="S731" s="42" t="str">
        <f t="shared" si="25"/>
        <v/>
      </c>
      <c r="T731" s="66"/>
      <c r="U731" s="66"/>
      <c r="V731" s="41" t="str">
        <f>IF($P731="","",$P731+$Q731+LOOKUP(2,1/($V$3:$V730&lt;&gt;""),$V$3:$V730))</f>
        <v/>
      </c>
      <c r="W731" s="42"/>
      <c r="X731" s="42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  <c r="IL731" s="35"/>
      <c r="IM731" s="35"/>
      <c r="IN731" s="35"/>
      <c r="IO731" s="35"/>
      <c r="IP731" s="35"/>
      <c r="IQ731" s="35"/>
      <c r="IR731" s="35"/>
      <c r="IS731" s="35"/>
      <c r="IT731" s="35"/>
      <c r="IU731" s="35"/>
      <c r="IV731" s="35"/>
      <c r="IW731" s="35"/>
      <c r="IX731" s="35"/>
    </row>
    <row r="732" spans="1:258" x14ac:dyDescent="0.25">
      <c r="A732" s="26">
        <f>LOOKUP(2,1/($A$3:$A731&lt;&gt;""),$A$3:$A731)+1</f>
        <v>725</v>
      </c>
      <c r="B732" s="27"/>
      <c r="C732" s="44"/>
      <c r="D732" s="28" t="str">
        <f ca="1">IFERROR(IF($E732="","",VLOOKUP($E732,'Currency Pairs'!$B$3:$D$1000,3,FALSE)),"")</f>
        <v/>
      </c>
      <c r="E732" s="43" t="str">
        <f ca="1">IFERROR(IF($D732="","",VLOOKUP($D732,'Currency Pairs'!$A$3:$B$1000,2,FALSE)),"")</f>
        <v/>
      </c>
      <c r="F732" s="44"/>
      <c r="G732" s="43"/>
      <c r="H732" s="43"/>
      <c r="I732" s="43"/>
      <c r="J732" s="45" t="str">
        <f t="shared" si="24"/>
        <v/>
      </c>
      <c r="K732" s="78"/>
      <c r="L732" s="43"/>
      <c r="M732" s="46"/>
      <c r="N732" s="47" t="str">
        <f>IF(OR($G732="",$L732=""),"",ROUND(IF($F732="Long",(L732-G732),(G732-L732)) * POWER(10, VLOOKUP($D732,'Currency Pairs'!$A:$C,3,FALSE)),0))</f>
        <v/>
      </c>
      <c r="O732" s="94" t="str">
        <f>IF($P732="","",(($P732+$Q732+$R732)/LOOKUP(2,1/($V$3:$V731&lt;&gt;""),$V$3:$V731)))</f>
        <v/>
      </c>
      <c r="P732" s="48"/>
      <c r="Q732" s="48"/>
      <c r="R732" s="48"/>
      <c r="S732" s="33" t="str">
        <f t="shared" si="25"/>
        <v/>
      </c>
      <c r="T732" s="65"/>
      <c r="U732" s="65"/>
      <c r="V732" s="32" t="str">
        <f>IF($P732="","",$P732+$Q732+LOOKUP(2,1/($V$3:$V731&lt;&gt;""),$V$3:$V731))</f>
        <v/>
      </c>
      <c r="W732" s="33"/>
      <c r="X732" s="33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  <c r="DN732" s="34"/>
      <c r="DO732" s="34"/>
      <c r="DP732" s="34"/>
      <c r="DQ732" s="34"/>
      <c r="DR732" s="34"/>
      <c r="DS732" s="34"/>
      <c r="DT732" s="34"/>
      <c r="DU732" s="34"/>
      <c r="DV732" s="34"/>
      <c r="DW732" s="34"/>
      <c r="DX732" s="34"/>
      <c r="DY732" s="34"/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  <c r="EX732" s="34"/>
      <c r="EY732" s="34"/>
      <c r="EZ732" s="34"/>
      <c r="FA732" s="34"/>
      <c r="FB732" s="34"/>
      <c r="FC732" s="34"/>
      <c r="FD732" s="34"/>
      <c r="FE732" s="34"/>
      <c r="FF732" s="34"/>
      <c r="FG732" s="34"/>
      <c r="FH732" s="34"/>
      <c r="FI732" s="34"/>
      <c r="FJ732" s="34"/>
      <c r="FK732" s="34"/>
      <c r="FL732" s="34"/>
      <c r="FM732" s="34"/>
      <c r="FN732" s="34"/>
      <c r="FO732" s="34"/>
      <c r="FP732" s="34"/>
      <c r="FQ732" s="34"/>
      <c r="FR732" s="34"/>
      <c r="FS732" s="34"/>
      <c r="FT732" s="34"/>
      <c r="FU732" s="34"/>
      <c r="FV732" s="34"/>
      <c r="FW732" s="34"/>
      <c r="FX732" s="34"/>
      <c r="FY732" s="34"/>
      <c r="FZ732" s="34"/>
      <c r="GA732" s="34"/>
      <c r="GB732" s="34"/>
      <c r="GC732" s="34"/>
      <c r="GD732" s="34"/>
      <c r="GE732" s="34"/>
      <c r="GF732" s="34"/>
      <c r="GG732" s="34"/>
      <c r="GH732" s="34"/>
      <c r="GI732" s="34"/>
      <c r="GJ732" s="34"/>
      <c r="GK732" s="34"/>
      <c r="GL732" s="34"/>
      <c r="GM732" s="34"/>
      <c r="GN732" s="34"/>
      <c r="GO732" s="34"/>
      <c r="GP732" s="34"/>
      <c r="GQ732" s="34"/>
      <c r="GR732" s="34"/>
      <c r="GS732" s="34"/>
      <c r="GT732" s="34"/>
      <c r="GU732" s="34"/>
      <c r="GV732" s="34"/>
      <c r="GW732" s="34"/>
      <c r="GX732" s="34"/>
      <c r="GY732" s="34"/>
      <c r="GZ732" s="34"/>
      <c r="HA732" s="34"/>
      <c r="HB732" s="34"/>
      <c r="HC732" s="34"/>
      <c r="HD732" s="34"/>
      <c r="HE732" s="34"/>
      <c r="HF732" s="34"/>
      <c r="HG732" s="34"/>
      <c r="HH732" s="34"/>
      <c r="HI732" s="34"/>
      <c r="HJ732" s="34"/>
      <c r="HK732" s="34"/>
      <c r="HL732" s="34"/>
      <c r="HM732" s="34"/>
      <c r="HN732" s="34"/>
      <c r="HO732" s="34"/>
      <c r="HP732" s="34"/>
      <c r="HQ732" s="34"/>
      <c r="HR732" s="34"/>
      <c r="HS732" s="34"/>
      <c r="HT732" s="34"/>
      <c r="HU732" s="34"/>
      <c r="HV732" s="34"/>
      <c r="HW732" s="34"/>
      <c r="HX732" s="34"/>
      <c r="HY732" s="34"/>
      <c r="HZ732" s="34"/>
      <c r="IA732" s="34"/>
      <c r="IB732" s="34"/>
      <c r="IC732" s="34"/>
      <c r="ID732" s="34"/>
      <c r="IE732" s="34"/>
      <c r="IF732" s="34"/>
      <c r="IG732" s="34"/>
      <c r="IH732" s="34"/>
      <c r="II732" s="34"/>
      <c r="IJ732" s="34"/>
      <c r="IK732" s="34"/>
      <c r="IL732" s="34"/>
      <c r="IM732" s="34"/>
      <c r="IN732" s="34"/>
      <c r="IO732" s="34"/>
      <c r="IP732" s="34"/>
      <c r="IQ732" s="34"/>
      <c r="IR732" s="34"/>
      <c r="IS732" s="34"/>
      <c r="IT732" s="34"/>
      <c r="IU732" s="34"/>
      <c r="IV732" s="34"/>
      <c r="IW732" s="34"/>
      <c r="IX732" s="34"/>
    </row>
    <row r="733" spans="1:258" x14ac:dyDescent="0.25">
      <c r="A733" s="35">
        <f>LOOKUP(2,1/($A$3:$A732&lt;&gt;""),$A$3:$A732)+1</f>
        <v>726</v>
      </c>
      <c r="B733" s="36"/>
      <c r="C733" s="50"/>
      <c r="D733" s="37" t="str">
        <f ca="1">IFERROR(IF($E733="","",VLOOKUP($E733,'Currency Pairs'!$B$3:$D$1000,3,FALSE)),"")</f>
        <v/>
      </c>
      <c r="E733" s="49" t="str">
        <f ca="1">IFERROR(IF($D733="","",VLOOKUP($D733,'Currency Pairs'!$A$3:$B$1000,2,FALSE)),"")</f>
        <v/>
      </c>
      <c r="F733" s="50"/>
      <c r="G733" s="49"/>
      <c r="H733" s="49"/>
      <c r="I733" s="49"/>
      <c r="J733" s="51" t="str">
        <f t="shared" si="24"/>
        <v/>
      </c>
      <c r="K733" s="79"/>
      <c r="L733" s="49"/>
      <c r="M733" s="52"/>
      <c r="N733" s="53" t="str">
        <f>IF(OR($G733="",$L733=""),"",ROUND(IF($F733="Long",(L733-G733),(G733-L733)) * POWER(10, VLOOKUP($D733,'Currency Pairs'!$A:$C,3,FALSE)),0))</f>
        <v/>
      </c>
      <c r="O733" s="99" t="str">
        <f>IF($P733="","",(($P733+$Q733+$R733)/LOOKUP(2,1/($V$3:$V732&lt;&gt;""),$V$3:$V732)))</f>
        <v/>
      </c>
      <c r="P733" s="54"/>
      <c r="Q733" s="54"/>
      <c r="R733" s="54"/>
      <c r="S733" s="42" t="str">
        <f t="shared" si="25"/>
        <v/>
      </c>
      <c r="T733" s="66"/>
      <c r="U733" s="66"/>
      <c r="V733" s="41" t="str">
        <f>IF($P733="","",$P733+$Q733+LOOKUP(2,1/($V$3:$V732&lt;&gt;""),$V$3:$V732))</f>
        <v/>
      </c>
      <c r="W733" s="42"/>
      <c r="X733" s="42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  <c r="GY733" s="35"/>
      <c r="GZ733" s="35"/>
      <c r="HA733" s="35"/>
      <c r="HB733" s="35"/>
      <c r="HC733" s="35"/>
      <c r="HD733" s="35"/>
      <c r="HE733" s="35"/>
      <c r="HF733" s="35"/>
      <c r="HG733" s="35"/>
      <c r="HH733" s="35"/>
      <c r="HI733" s="35"/>
      <c r="HJ733" s="35"/>
      <c r="HK733" s="35"/>
      <c r="HL733" s="35"/>
      <c r="HM733" s="35"/>
      <c r="HN733" s="35"/>
      <c r="HO733" s="35"/>
      <c r="HP733" s="35"/>
      <c r="HQ733" s="35"/>
      <c r="HR733" s="35"/>
      <c r="HS733" s="35"/>
      <c r="HT733" s="35"/>
      <c r="HU733" s="35"/>
      <c r="HV733" s="35"/>
      <c r="HW733" s="35"/>
      <c r="HX733" s="35"/>
      <c r="HY733" s="35"/>
      <c r="HZ733" s="35"/>
      <c r="IA733" s="35"/>
      <c r="IB733" s="35"/>
      <c r="IC733" s="35"/>
      <c r="ID733" s="35"/>
      <c r="IE733" s="35"/>
      <c r="IF733" s="35"/>
      <c r="IG733" s="35"/>
      <c r="IH733" s="35"/>
      <c r="II733" s="35"/>
      <c r="IJ733" s="35"/>
      <c r="IK733" s="35"/>
      <c r="IL733" s="35"/>
      <c r="IM733" s="35"/>
      <c r="IN733" s="35"/>
      <c r="IO733" s="35"/>
      <c r="IP733" s="35"/>
      <c r="IQ733" s="35"/>
      <c r="IR733" s="35"/>
      <c r="IS733" s="35"/>
      <c r="IT733" s="35"/>
      <c r="IU733" s="35"/>
      <c r="IV733" s="35"/>
      <c r="IW733" s="35"/>
      <c r="IX733" s="35"/>
    </row>
    <row r="734" spans="1:258" x14ac:dyDescent="0.25">
      <c r="A734" s="26">
        <f>LOOKUP(2,1/($A$3:$A733&lt;&gt;""),$A$3:$A733)+1</f>
        <v>727</v>
      </c>
      <c r="B734" s="27"/>
      <c r="C734" s="44"/>
      <c r="D734" s="28" t="str">
        <f ca="1">IFERROR(IF($E734="","",VLOOKUP($E734,'Currency Pairs'!$B$3:$D$1000,3,FALSE)),"")</f>
        <v/>
      </c>
      <c r="E734" s="43" t="str">
        <f ca="1">IFERROR(IF($D734="","",VLOOKUP($D734,'Currency Pairs'!$A$3:$B$1000,2,FALSE)),"")</f>
        <v/>
      </c>
      <c r="F734" s="44"/>
      <c r="G734" s="43"/>
      <c r="H734" s="43"/>
      <c r="I734" s="43"/>
      <c r="J734" s="45" t="str">
        <f t="shared" si="24"/>
        <v/>
      </c>
      <c r="K734" s="78"/>
      <c r="L734" s="43"/>
      <c r="M734" s="46"/>
      <c r="N734" s="47" t="str">
        <f>IF(OR($G734="",$L734=""),"",ROUND(IF($F734="Long",(L734-G734),(G734-L734)) * POWER(10, VLOOKUP($D734,'Currency Pairs'!$A:$C,3,FALSE)),0))</f>
        <v/>
      </c>
      <c r="O734" s="94" t="str">
        <f>IF($P734="","",(($P734+$Q734+$R734)/LOOKUP(2,1/($V$3:$V733&lt;&gt;""),$V$3:$V733)))</f>
        <v/>
      </c>
      <c r="P734" s="48"/>
      <c r="Q734" s="48"/>
      <c r="R734" s="48"/>
      <c r="S734" s="33" t="str">
        <f t="shared" si="25"/>
        <v/>
      </c>
      <c r="T734" s="65"/>
      <c r="U734" s="65"/>
      <c r="V734" s="32" t="str">
        <f>IF($P734="","",$P734+$Q734+LOOKUP(2,1/($V$3:$V733&lt;&gt;""),$V$3:$V733))</f>
        <v/>
      </c>
      <c r="W734" s="33"/>
      <c r="X734" s="33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  <c r="EX734" s="34"/>
      <c r="EY734" s="34"/>
      <c r="EZ734" s="34"/>
      <c r="FA734" s="34"/>
      <c r="FB734" s="34"/>
      <c r="FC734" s="34"/>
      <c r="FD734" s="34"/>
      <c r="FE734" s="34"/>
      <c r="FF734" s="34"/>
      <c r="FG734" s="34"/>
      <c r="FH734" s="34"/>
      <c r="FI734" s="34"/>
      <c r="FJ734" s="34"/>
      <c r="FK734" s="34"/>
      <c r="FL734" s="34"/>
      <c r="FM734" s="34"/>
      <c r="FN734" s="34"/>
      <c r="FO734" s="34"/>
      <c r="FP734" s="34"/>
      <c r="FQ734" s="34"/>
      <c r="FR734" s="34"/>
      <c r="FS734" s="34"/>
      <c r="FT734" s="34"/>
      <c r="FU734" s="34"/>
      <c r="FV734" s="34"/>
      <c r="FW734" s="34"/>
      <c r="FX734" s="34"/>
      <c r="FY734" s="34"/>
      <c r="FZ734" s="34"/>
      <c r="GA734" s="34"/>
      <c r="GB734" s="34"/>
      <c r="GC734" s="34"/>
      <c r="GD734" s="34"/>
      <c r="GE734" s="34"/>
      <c r="GF734" s="34"/>
      <c r="GG734" s="34"/>
      <c r="GH734" s="34"/>
      <c r="GI734" s="34"/>
      <c r="GJ734" s="34"/>
      <c r="GK734" s="34"/>
      <c r="GL734" s="34"/>
      <c r="GM734" s="34"/>
      <c r="GN734" s="34"/>
      <c r="GO734" s="34"/>
      <c r="GP734" s="34"/>
      <c r="GQ734" s="34"/>
      <c r="GR734" s="34"/>
      <c r="GS734" s="34"/>
      <c r="GT734" s="34"/>
      <c r="GU734" s="34"/>
      <c r="GV734" s="34"/>
      <c r="GW734" s="34"/>
      <c r="GX734" s="34"/>
      <c r="GY734" s="34"/>
      <c r="GZ734" s="34"/>
      <c r="HA734" s="34"/>
      <c r="HB734" s="34"/>
      <c r="HC734" s="34"/>
      <c r="HD734" s="34"/>
      <c r="HE734" s="34"/>
      <c r="HF734" s="34"/>
      <c r="HG734" s="34"/>
      <c r="HH734" s="34"/>
      <c r="HI734" s="34"/>
      <c r="HJ734" s="34"/>
      <c r="HK734" s="34"/>
      <c r="HL734" s="34"/>
      <c r="HM734" s="34"/>
      <c r="HN734" s="34"/>
      <c r="HO734" s="34"/>
      <c r="HP734" s="34"/>
      <c r="HQ734" s="34"/>
      <c r="HR734" s="34"/>
      <c r="HS734" s="34"/>
      <c r="HT734" s="34"/>
      <c r="HU734" s="34"/>
      <c r="HV734" s="34"/>
      <c r="HW734" s="34"/>
      <c r="HX734" s="34"/>
      <c r="HY734" s="34"/>
      <c r="HZ734" s="34"/>
      <c r="IA734" s="34"/>
      <c r="IB734" s="34"/>
      <c r="IC734" s="34"/>
      <c r="ID734" s="34"/>
      <c r="IE734" s="34"/>
      <c r="IF734" s="34"/>
      <c r="IG734" s="34"/>
      <c r="IH734" s="34"/>
      <c r="II734" s="34"/>
      <c r="IJ734" s="34"/>
      <c r="IK734" s="34"/>
      <c r="IL734" s="34"/>
      <c r="IM734" s="34"/>
      <c r="IN734" s="34"/>
      <c r="IO734" s="34"/>
      <c r="IP734" s="34"/>
      <c r="IQ734" s="34"/>
      <c r="IR734" s="34"/>
      <c r="IS734" s="34"/>
      <c r="IT734" s="34"/>
      <c r="IU734" s="34"/>
      <c r="IV734" s="34"/>
      <c r="IW734" s="34"/>
      <c r="IX734" s="34"/>
    </row>
    <row r="735" spans="1:258" x14ac:dyDescent="0.25">
      <c r="A735" s="35">
        <f>LOOKUP(2,1/($A$3:$A734&lt;&gt;""),$A$3:$A734)+1</f>
        <v>728</v>
      </c>
      <c r="B735" s="36"/>
      <c r="C735" s="50"/>
      <c r="D735" s="37" t="str">
        <f ca="1">IFERROR(IF($E735="","",VLOOKUP($E735,'Currency Pairs'!$B$3:$D$1000,3,FALSE)),"")</f>
        <v/>
      </c>
      <c r="E735" s="49" t="str">
        <f ca="1">IFERROR(IF($D735="","",VLOOKUP($D735,'Currency Pairs'!$A$3:$B$1000,2,FALSE)),"")</f>
        <v/>
      </c>
      <c r="F735" s="50"/>
      <c r="G735" s="49"/>
      <c r="H735" s="49"/>
      <c r="I735" s="49"/>
      <c r="J735" s="51" t="str">
        <f t="shared" si="24"/>
        <v/>
      </c>
      <c r="K735" s="79"/>
      <c r="L735" s="49"/>
      <c r="M735" s="52"/>
      <c r="N735" s="53" t="str">
        <f>IF(OR($G735="",$L735=""),"",ROUND(IF($F735="Long",(L735-G735),(G735-L735)) * POWER(10, VLOOKUP($D735,'Currency Pairs'!$A:$C,3,FALSE)),0))</f>
        <v/>
      </c>
      <c r="O735" s="99" t="str">
        <f>IF($P735="","",(($P735+$Q735+$R735)/LOOKUP(2,1/($V$3:$V734&lt;&gt;""),$V$3:$V734)))</f>
        <v/>
      </c>
      <c r="P735" s="54"/>
      <c r="Q735" s="54"/>
      <c r="R735" s="54"/>
      <c r="S735" s="42" t="str">
        <f t="shared" si="25"/>
        <v/>
      </c>
      <c r="T735" s="66"/>
      <c r="U735" s="66"/>
      <c r="V735" s="41" t="str">
        <f>IF($P735="","",$P735+$Q735+LOOKUP(2,1/($V$3:$V734&lt;&gt;""),$V$3:$V734))</f>
        <v/>
      </c>
      <c r="W735" s="42"/>
      <c r="X735" s="42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  <c r="GY735" s="35"/>
      <c r="GZ735" s="35"/>
      <c r="HA735" s="35"/>
      <c r="HB735" s="35"/>
      <c r="HC735" s="35"/>
      <c r="HD735" s="35"/>
      <c r="HE735" s="35"/>
      <c r="HF735" s="35"/>
      <c r="HG735" s="35"/>
      <c r="HH735" s="35"/>
      <c r="HI735" s="35"/>
      <c r="HJ735" s="35"/>
      <c r="HK735" s="35"/>
      <c r="HL735" s="35"/>
      <c r="HM735" s="35"/>
      <c r="HN735" s="35"/>
      <c r="HO735" s="35"/>
      <c r="HP735" s="35"/>
      <c r="HQ735" s="35"/>
      <c r="HR735" s="35"/>
      <c r="HS735" s="35"/>
      <c r="HT735" s="35"/>
      <c r="HU735" s="35"/>
      <c r="HV735" s="35"/>
      <c r="HW735" s="35"/>
      <c r="HX735" s="35"/>
      <c r="HY735" s="35"/>
      <c r="HZ735" s="35"/>
      <c r="IA735" s="35"/>
      <c r="IB735" s="35"/>
      <c r="IC735" s="35"/>
      <c r="ID735" s="35"/>
      <c r="IE735" s="35"/>
      <c r="IF735" s="35"/>
      <c r="IG735" s="35"/>
      <c r="IH735" s="35"/>
      <c r="II735" s="35"/>
      <c r="IJ735" s="35"/>
      <c r="IK735" s="35"/>
      <c r="IL735" s="35"/>
      <c r="IM735" s="35"/>
      <c r="IN735" s="35"/>
      <c r="IO735" s="35"/>
      <c r="IP735" s="35"/>
      <c r="IQ735" s="35"/>
      <c r="IR735" s="35"/>
      <c r="IS735" s="35"/>
      <c r="IT735" s="35"/>
      <c r="IU735" s="35"/>
      <c r="IV735" s="35"/>
      <c r="IW735" s="35"/>
      <c r="IX735" s="35"/>
    </row>
    <row r="736" spans="1:258" x14ac:dyDescent="0.25">
      <c r="A736" s="26">
        <f>LOOKUP(2,1/($A$3:$A735&lt;&gt;""),$A$3:$A735)+1</f>
        <v>729</v>
      </c>
      <c r="B736" s="27"/>
      <c r="C736" s="44"/>
      <c r="D736" s="28" t="str">
        <f ca="1">IFERROR(IF($E736="","",VLOOKUP($E736,'Currency Pairs'!$B$3:$D$1000,3,FALSE)),"")</f>
        <v/>
      </c>
      <c r="E736" s="43" t="str">
        <f ca="1">IFERROR(IF($D736="","",VLOOKUP($D736,'Currency Pairs'!$A$3:$B$1000,2,FALSE)),"")</f>
        <v/>
      </c>
      <c r="F736" s="44"/>
      <c r="G736" s="43"/>
      <c r="H736" s="43"/>
      <c r="I736" s="43"/>
      <c r="J736" s="45" t="str">
        <f t="shared" si="24"/>
        <v/>
      </c>
      <c r="K736" s="78"/>
      <c r="L736" s="43"/>
      <c r="M736" s="46"/>
      <c r="N736" s="47" t="str">
        <f>IF(OR($G736="",$L736=""),"",ROUND(IF($F736="Long",(L736-G736),(G736-L736)) * POWER(10, VLOOKUP($D736,'Currency Pairs'!$A:$C,3,FALSE)),0))</f>
        <v/>
      </c>
      <c r="O736" s="94" t="str">
        <f>IF($P736="","",(($P736+$Q736+$R736)/LOOKUP(2,1/($V$3:$V735&lt;&gt;""),$V$3:$V735)))</f>
        <v/>
      </c>
      <c r="P736" s="48"/>
      <c r="Q736" s="48"/>
      <c r="R736" s="48"/>
      <c r="S736" s="33" t="str">
        <f t="shared" si="25"/>
        <v/>
      </c>
      <c r="T736" s="65"/>
      <c r="U736" s="65"/>
      <c r="V736" s="32" t="str">
        <f>IF($P736="","",$P736+$Q736+LOOKUP(2,1/($V$3:$V735&lt;&gt;""),$V$3:$V735))</f>
        <v/>
      </c>
      <c r="W736" s="33"/>
      <c r="X736" s="33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/>
      <c r="DV736" s="34"/>
      <c r="DW736" s="34"/>
      <c r="DX736" s="34"/>
      <c r="DY736" s="34"/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  <c r="EX736" s="34"/>
      <c r="EY736" s="34"/>
      <c r="EZ736" s="34"/>
      <c r="FA736" s="34"/>
      <c r="FB736" s="34"/>
      <c r="FC736" s="34"/>
      <c r="FD736" s="34"/>
      <c r="FE736" s="34"/>
      <c r="FF736" s="34"/>
      <c r="FG736" s="34"/>
      <c r="FH736" s="34"/>
      <c r="FI736" s="34"/>
      <c r="FJ736" s="34"/>
      <c r="FK736" s="34"/>
      <c r="FL736" s="34"/>
      <c r="FM736" s="34"/>
      <c r="FN736" s="34"/>
      <c r="FO736" s="34"/>
      <c r="FP736" s="34"/>
      <c r="FQ736" s="34"/>
      <c r="FR736" s="34"/>
      <c r="FS736" s="34"/>
      <c r="FT736" s="34"/>
      <c r="FU736" s="34"/>
      <c r="FV736" s="34"/>
      <c r="FW736" s="34"/>
      <c r="FX736" s="34"/>
      <c r="FY736" s="34"/>
      <c r="FZ736" s="34"/>
      <c r="GA736" s="34"/>
      <c r="GB736" s="34"/>
      <c r="GC736" s="34"/>
      <c r="GD736" s="34"/>
      <c r="GE736" s="34"/>
      <c r="GF736" s="34"/>
      <c r="GG736" s="34"/>
      <c r="GH736" s="34"/>
      <c r="GI736" s="34"/>
      <c r="GJ736" s="34"/>
      <c r="GK736" s="34"/>
      <c r="GL736" s="34"/>
      <c r="GM736" s="34"/>
      <c r="GN736" s="34"/>
      <c r="GO736" s="34"/>
      <c r="GP736" s="34"/>
      <c r="GQ736" s="34"/>
      <c r="GR736" s="34"/>
      <c r="GS736" s="34"/>
      <c r="GT736" s="34"/>
      <c r="GU736" s="34"/>
      <c r="GV736" s="34"/>
      <c r="GW736" s="34"/>
      <c r="GX736" s="34"/>
      <c r="GY736" s="34"/>
      <c r="GZ736" s="34"/>
      <c r="HA736" s="34"/>
      <c r="HB736" s="34"/>
      <c r="HC736" s="34"/>
      <c r="HD736" s="34"/>
      <c r="HE736" s="34"/>
      <c r="HF736" s="34"/>
      <c r="HG736" s="34"/>
      <c r="HH736" s="34"/>
      <c r="HI736" s="34"/>
      <c r="HJ736" s="34"/>
      <c r="HK736" s="34"/>
      <c r="HL736" s="34"/>
      <c r="HM736" s="34"/>
      <c r="HN736" s="34"/>
      <c r="HO736" s="34"/>
      <c r="HP736" s="34"/>
      <c r="HQ736" s="34"/>
      <c r="HR736" s="34"/>
      <c r="HS736" s="34"/>
      <c r="HT736" s="34"/>
      <c r="HU736" s="34"/>
      <c r="HV736" s="34"/>
      <c r="HW736" s="34"/>
      <c r="HX736" s="34"/>
      <c r="HY736" s="34"/>
      <c r="HZ736" s="34"/>
      <c r="IA736" s="34"/>
      <c r="IB736" s="34"/>
      <c r="IC736" s="34"/>
      <c r="ID736" s="34"/>
      <c r="IE736" s="34"/>
      <c r="IF736" s="34"/>
      <c r="IG736" s="34"/>
      <c r="IH736" s="34"/>
      <c r="II736" s="34"/>
      <c r="IJ736" s="34"/>
      <c r="IK736" s="34"/>
      <c r="IL736" s="34"/>
      <c r="IM736" s="34"/>
      <c r="IN736" s="34"/>
      <c r="IO736" s="34"/>
      <c r="IP736" s="34"/>
      <c r="IQ736" s="34"/>
      <c r="IR736" s="34"/>
      <c r="IS736" s="34"/>
      <c r="IT736" s="34"/>
      <c r="IU736" s="34"/>
      <c r="IV736" s="34"/>
      <c r="IW736" s="34"/>
      <c r="IX736" s="34"/>
    </row>
    <row r="737" spans="1:258" x14ac:dyDescent="0.25">
      <c r="A737" s="35">
        <f>LOOKUP(2,1/($A$3:$A736&lt;&gt;""),$A$3:$A736)+1</f>
        <v>730</v>
      </c>
      <c r="B737" s="36"/>
      <c r="C737" s="50"/>
      <c r="D737" s="37" t="str">
        <f ca="1">IFERROR(IF($E737="","",VLOOKUP($E737,'Currency Pairs'!$B$3:$D$1000,3,FALSE)),"")</f>
        <v/>
      </c>
      <c r="E737" s="49" t="str">
        <f ca="1">IFERROR(IF($D737="","",VLOOKUP($D737,'Currency Pairs'!$A$3:$B$1000,2,FALSE)),"")</f>
        <v/>
      </c>
      <c r="F737" s="50"/>
      <c r="G737" s="49"/>
      <c r="H737" s="49"/>
      <c r="I737" s="49"/>
      <c r="J737" s="51" t="str">
        <f t="shared" si="24"/>
        <v/>
      </c>
      <c r="K737" s="79"/>
      <c r="L737" s="49"/>
      <c r="M737" s="52"/>
      <c r="N737" s="53" t="str">
        <f>IF(OR($G737="",$L737=""),"",ROUND(IF($F737="Long",(L737-G737),(G737-L737)) * POWER(10, VLOOKUP($D737,'Currency Pairs'!$A:$C,3,FALSE)),0))</f>
        <v/>
      </c>
      <c r="O737" s="99" t="str">
        <f>IF($P737="","",(($P737+$Q737+$R737)/LOOKUP(2,1/($V$3:$V736&lt;&gt;""),$V$3:$V736)))</f>
        <v/>
      </c>
      <c r="P737" s="54"/>
      <c r="Q737" s="54"/>
      <c r="R737" s="54"/>
      <c r="S737" s="42" t="str">
        <f t="shared" si="25"/>
        <v/>
      </c>
      <c r="T737" s="66"/>
      <c r="U737" s="66"/>
      <c r="V737" s="41" t="str">
        <f>IF($P737="","",$P737+$Q737+LOOKUP(2,1/($V$3:$V736&lt;&gt;""),$V$3:$V736))</f>
        <v/>
      </c>
      <c r="W737" s="42"/>
      <c r="X737" s="42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  <c r="GY737" s="35"/>
      <c r="GZ737" s="35"/>
      <c r="HA737" s="35"/>
      <c r="HB737" s="35"/>
      <c r="HC737" s="35"/>
      <c r="HD737" s="35"/>
      <c r="HE737" s="35"/>
      <c r="HF737" s="35"/>
      <c r="HG737" s="35"/>
      <c r="HH737" s="35"/>
      <c r="HI737" s="35"/>
      <c r="HJ737" s="35"/>
      <c r="HK737" s="35"/>
      <c r="HL737" s="35"/>
      <c r="HM737" s="35"/>
      <c r="HN737" s="35"/>
      <c r="HO737" s="35"/>
      <c r="HP737" s="35"/>
      <c r="HQ737" s="35"/>
      <c r="HR737" s="35"/>
      <c r="HS737" s="35"/>
      <c r="HT737" s="35"/>
      <c r="HU737" s="35"/>
      <c r="HV737" s="35"/>
      <c r="HW737" s="35"/>
      <c r="HX737" s="35"/>
      <c r="HY737" s="35"/>
      <c r="HZ737" s="35"/>
      <c r="IA737" s="35"/>
      <c r="IB737" s="35"/>
      <c r="IC737" s="35"/>
      <c r="ID737" s="35"/>
      <c r="IE737" s="35"/>
      <c r="IF737" s="35"/>
      <c r="IG737" s="35"/>
      <c r="IH737" s="35"/>
      <c r="II737" s="35"/>
      <c r="IJ737" s="35"/>
      <c r="IK737" s="35"/>
      <c r="IL737" s="35"/>
      <c r="IM737" s="35"/>
      <c r="IN737" s="35"/>
      <c r="IO737" s="35"/>
      <c r="IP737" s="35"/>
      <c r="IQ737" s="35"/>
      <c r="IR737" s="35"/>
      <c r="IS737" s="35"/>
      <c r="IT737" s="35"/>
      <c r="IU737" s="35"/>
      <c r="IV737" s="35"/>
      <c r="IW737" s="35"/>
      <c r="IX737" s="35"/>
    </row>
    <row r="738" spans="1:258" x14ac:dyDescent="0.25">
      <c r="A738" s="26">
        <f>LOOKUP(2,1/($A$3:$A737&lt;&gt;""),$A$3:$A737)+1</f>
        <v>731</v>
      </c>
      <c r="B738" s="27"/>
      <c r="C738" s="44"/>
      <c r="D738" s="28" t="str">
        <f ca="1">IFERROR(IF($E738="","",VLOOKUP($E738,'Currency Pairs'!$B$3:$D$1000,3,FALSE)),"")</f>
        <v/>
      </c>
      <c r="E738" s="43" t="str">
        <f ca="1">IFERROR(IF($D738="","",VLOOKUP($D738,'Currency Pairs'!$A$3:$B$1000,2,FALSE)),"")</f>
        <v/>
      </c>
      <c r="F738" s="44"/>
      <c r="G738" s="43"/>
      <c r="H738" s="43"/>
      <c r="I738" s="43"/>
      <c r="J738" s="45" t="str">
        <f t="shared" si="24"/>
        <v/>
      </c>
      <c r="K738" s="78"/>
      <c r="L738" s="43"/>
      <c r="M738" s="46"/>
      <c r="N738" s="47" t="str">
        <f>IF(OR($G738="",$L738=""),"",ROUND(IF($F738="Long",(L738-G738),(G738-L738)) * POWER(10, VLOOKUP($D738,'Currency Pairs'!$A:$C,3,FALSE)),0))</f>
        <v/>
      </c>
      <c r="O738" s="94" t="str">
        <f>IF($P738="","",(($P738+$Q738+$R738)/LOOKUP(2,1/($V$3:$V737&lt;&gt;""),$V$3:$V737)))</f>
        <v/>
      </c>
      <c r="P738" s="48"/>
      <c r="Q738" s="48"/>
      <c r="R738" s="48"/>
      <c r="S738" s="33" t="str">
        <f t="shared" si="25"/>
        <v/>
      </c>
      <c r="T738" s="65"/>
      <c r="U738" s="65"/>
      <c r="V738" s="32" t="str">
        <f>IF($P738="","",$P738+$Q738+LOOKUP(2,1/($V$3:$V737&lt;&gt;""),$V$3:$V737))</f>
        <v/>
      </c>
      <c r="W738" s="33"/>
      <c r="X738" s="33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  <c r="DN738" s="34"/>
      <c r="DO738" s="34"/>
      <c r="DP738" s="34"/>
      <c r="DQ738" s="34"/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  <c r="EX738" s="34"/>
      <c r="EY738" s="34"/>
      <c r="EZ738" s="34"/>
      <c r="FA738" s="34"/>
      <c r="FB738" s="34"/>
      <c r="FC738" s="34"/>
      <c r="FD738" s="34"/>
      <c r="FE738" s="34"/>
      <c r="FF738" s="34"/>
      <c r="FG738" s="34"/>
      <c r="FH738" s="34"/>
      <c r="FI738" s="34"/>
      <c r="FJ738" s="34"/>
      <c r="FK738" s="34"/>
      <c r="FL738" s="34"/>
      <c r="FM738" s="34"/>
      <c r="FN738" s="34"/>
      <c r="FO738" s="34"/>
      <c r="FP738" s="34"/>
      <c r="FQ738" s="34"/>
      <c r="FR738" s="34"/>
      <c r="FS738" s="34"/>
      <c r="FT738" s="34"/>
      <c r="FU738" s="34"/>
      <c r="FV738" s="34"/>
      <c r="FW738" s="34"/>
      <c r="FX738" s="34"/>
      <c r="FY738" s="34"/>
      <c r="FZ738" s="34"/>
      <c r="GA738" s="34"/>
      <c r="GB738" s="34"/>
      <c r="GC738" s="34"/>
      <c r="GD738" s="34"/>
      <c r="GE738" s="34"/>
      <c r="GF738" s="34"/>
      <c r="GG738" s="34"/>
      <c r="GH738" s="34"/>
      <c r="GI738" s="34"/>
      <c r="GJ738" s="34"/>
      <c r="GK738" s="34"/>
      <c r="GL738" s="34"/>
      <c r="GM738" s="34"/>
      <c r="GN738" s="34"/>
      <c r="GO738" s="34"/>
      <c r="GP738" s="34"/>
      <c r="GQ738" s="34"/>
      <c r="GR738" s="34"/>
      <c r="GS738" s="34"/>
      <c r="GT738" s="34"/>
      <c r="GU738" s="34"/>
      <c r="GV738" s="34"/>
      <c r="GW738" s="34"/>
      <c r="GX738" s="34"/>
      <c r="GY738" s="34"/>
      <c r="GZ738" s="34"/>
      <c r="HA738" s="34"/>
      <c r="HB738" s="34"/>
      <c r="HC738" s="34"/>
      <c r="HD738" s="34"/>
      <c r="HE738" s="34"/>
      <c r="HF738" s="34"/>
      <c r="HG738" s="34"/>
      <c r="HH738" s="34"/>
      <c r="HI738" s="34"/>
      <c r="HJ738" s="34"/>
      <c r="HK738" s="34"/>
      <c r="HL738" s="34"/>
      <c r="HM738" s="34"/>
      <c r="HN738" s="34"/>
      <c r="HO738" s="34"/>
      <c r="HP738" s="34"/>
      <c r="HQ738" s="34"/>
      <c r="HR738" s="34"/>
      <c r="HS738" s="34"/>
      <c r="HT738" s="34"/>
      <c r="HU738" s="34"/>
      <c r="HV738" s="34"/>
      <c r="HW738" s="34"/>
      <c r="HX738" s="34"/>
      <c r="HY738" s="34"/>
      <c r="HZ738" s="34"/>
      <c r="IA738" s="34"/>
      <c r="IB738" s="34"/>
      <c r="IC738" s="34"/>
      <c r="ID738" s="34"/>
      <c r="IE738" s="34"/>
      <c r="IF738" s="34"/>
      <c r="IG738" s="34"/>
      <c r="IH738" s="34"/>
      <c r="II738" s="34"/>
      <c r="IJ738" s="34"/>
      <c r="IK738" s="34"/>
      <c r="IL738" s="34"/>
      <c r="IM738" s="34"/>
      <c r="IN738" s="34"/>
      <c r="IO738" s="34"/>
      <c r="IP738" s="34"/>
      <c r="IQ738" s="34"/>
      <c r="IR738" s="34"/>
      <c r="IS738" s="34"/>
      <c r="IT738" s="34"/>
      <c r="IU738" s="34"/>
      <c r="IV738" s="34"/>
      <c r="IW738" s="34"/>
      <c r="IX738" s="34"/>
    </row>
    <row r="739" spans="1:258" x14ac:dyDescent="0.25">
      <c r="A739" s="35">
        <f>LOOKUP(2,1/($A$3:$A738&lt;&gt;""),$A$3:$A738)+1</f>
        <v>732</v>
      </c>
      <c r="B739" s="36"/>
      <c r="C739" s="50"/>
      <c r="D739" s="37" t="str">
        <f ca="1">IFERROR(IF($E739="","",VLOOKUP($E739,'Currency Pairs'!$B$3:$D$1000,3,FALSE)),"")</f>
        <v/>
      </c>
      <c r="E739" s="49" t="str">
        <f ca="1">IFERROR(IF($D739="","",VLOOKUP($D739,'Currency Pairs'!$A$3:$B$1000,2,FALSE)),"")</f>
        <v/>
      </c>
      <c r="F739" s="50"/>
      <c r="G739" s="49"/>
      <c r="H739" s="49"/>
      <c r="I739" s="49"/>
      <c r="J739" s="51" t="str">
        <f t="shared" si="24"/>
        <v/>
      </c>
      <c r="K739" s="79"/>
      <c r="L739" s="49"/>
      <c r="M739" s="52"/>
      <c r="N739" s="53" t="str">
        <f>IF(OR($G739="",$L739=""),"",ROUND(IF($F739="Long",(L739-G739),(G739-L739)) * POWER(10, VLOOKUP($D739,'Currency Pairs'!$A:$C,3,FALSE)),0))</f>
        <v/>
      </c>
      <c r="O739" s="99" t="str">
        <f>IF($P739="","",(($P739+$Q739+$R739)/LOOKUP(2,1/($V$3:$V738&lt;&gt;""),$V$3:$V738)))</f>
        <v/>
      </c>
      <c r="P739" s="54"/>
      <c r="Q739" s="54"/>
      <c r="R739" s="54"/>
      <c r="S739" s="42" t="str">
        <f t="shared" si="25"/>
        <v/>
      </c>
      <c r="T739" s="66"/>
      <c r="U739" s="66"/>
      <c r="V739" s="41" t="str">
        <f>IF($P739="","",$P739+$Q739+LOOKUP(2,1/($V$3:$V738&lt;&gt;""),$V$3:$V738))</f>
        <v/>
      </c>
      <c r="W739" s="42"/>
      <c r="X739" s="42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  <c r="GY739" s="35"/>
      <c r="GZ739" s="35"/>
      <c r="HA739" s="35"/>
      <c r="HB739" s="35"/>
      <c r="HC739" s="35"/>
      <c r="HD739" s="35"/>
      <c r="HE739" s="35"/>
      <c r="HF739" s="35"/>
      <c r="HG739" s="35"/>
      <c r="HH739" s="35"/>
      <c r="HI739" s="35"/>
      <c r="HJ739" s="35"/>
      <c r="HK739" s="35"/>
      <c r="HL739" s="35"/>
      <c r="HM739" s="35"/>
      <c r="HN739" s="35"/>
      <c r="HO739" s="35"/>
      <c r="HP739" s="35"/>
      <c r="HQ739" s="35"/>
      <c r="HR739" s="35"/>
      <c r="HS739" s="35"/>
      <c r="HT739" s="35"/>
      <c r="HU739" s="35"/>
      <c r="HV739" s="35"/>
      <c r="HW739" s="35"/>
      <c r="HX739" s="35"/>
      <c r="HY739" s="35"/>
      <c r="HZ739" s="35"/>
      <c r="IA739" s="35"/>
      <c r="IB739" s="35"/>
      <c r="IC739" s="35"/>
      <c r="ID739" s="35"/>
      <c r="IE739" s="35"/>
      <c r="IF739" s="35"/>
      <c r="IG739" s="35"/>
      <c r="IH739" s="35"/>
      <c r="II739" s="35"/>
      <c r="IJ739" s="35"/>
      <c r="IK739" s="35"/>
      <c r="IL739" s="35"/>
      <c r="IM739" s="35"/>
      <c r="IN739" s="35"/>
      <c r="IO739" s="35"/>
      <c r="IP739" s="35"/>
      <c r="IQ739" s="35"/>
      <c r="IR739" s="35"/>
      <c r="IS739" s="35"/>
      <c r="IT739" s="35"/>
      <c r="IU739" s="35"/>
      <c r="IV739" s="35"/>
      <c r="IW739" s="35"/>
      <c r="IX739" s="35"/>
    </row>
    <row r="740" spans="1:258" x14ac:dyDescent="0.25">
      <c r="A740" s="26">
        <f>LOOKUP(2,1/($A$3:$A739&lt;&gt;""),$A$3:$A739)+1</f>
        <v>733</v>
      </c>
      <c r="B740" s="27"/>
      <c r="C740" s="44"/>
      <c r="D740" s="28" t="str">
        <f ca="1">IFERROR(IF($E740="","",VLOOKUP($E740,'Currency Pairs'!$B$3:$D$1000,3,FALSE)),"")</f>
        <v/>
      </c>
      <c r="E740" s="43" t="str">
        <f ca="1">IFERROR(IF($D740="","",VLOOKUP($D740,'Currency Pairs'!$A$3:$B$1000,2,FALSE)),"")</f>
        <v/>
      </c>
      <c r="F740" s="44"/>
      <c r="G740" s="43"/>
      <c r="H740" s="43"/>
      <c r="I740" s="43"/>
      <c r="J740" s="45" t="str">
        <f t="shared" si="24"/>
        <v/>
      </c>
      <c r="K740" s="78"/>
      <c r="L740" s="43"/>
      <c r="M740" s="46"/>
      <c r="N740" s="47" t="str">
        <f>IF(OR($G740="",$L740=""),"",ROUND(IF($F740="Long",(L740-G740),(G740-L740)) * POWER(10, VLOOKUP($D740,'Currency Pairs'!$A:$C,3,FALSE)),0))</f>
        <v/>
      </c>
      <c r="O740" s="94" t="str">
        <f>IF($P740="","",(($P740+$Q740+$R740)/LOOKUP(2,1/($V$3:$V739&lt;&gt;""),$V$3:$V739)))</f>
        <v/>
      </c>
      <c r="P740" s="48"/>
      <c r="Q740" s="48"/>
      <c r="R740" s="48"/>
      <c r="S740" s="33" t="str">
        <f t="shared" si="25"/>
        <v/>
      </c>
      <c r="T740" s="65"/>
      <c r="U740" s="65"/>
      <c r="V740" s="32" t="str">
        <f>IF($P740="","",$P740+$Q740+LOOKUP(2,1/($V$3:$V739&lt;&gt;""),$V$3:$V739))</f>
        <v/>
      </c>
      <c r="W740" s="33"/>
      <c r="X740" s="33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  <c r="FH740" s="34"/>
      <c r="FI740" s="34"/>
      <c r="FJ740" s="34"/>
      <c r="FK740" s="34"/>
      <c r="FL740" s="34"/>
      <c r="FM740" s="34"/>
      <c r="FN740" s="34"/>
      <c r="FO740" s="34"/>
      <c r="FP740" s="34"/>
      <c r="FQ740" s="34"/>
      <c r="FR740" s="34"/>
      <c r="FS740" s="34"/>
      <c r="FT740" s="34"/>
      <c r="FU740" s="34"/>
      <c r="FV740" s="34"/>
      <c r="FW740" s="34"/>
      <c r="FX740" s="34"/>
      <c r="FY740" s="34"/>
      <c r="FZ740" s="34"/>
      <c r="GA740" s="34"/>
      <c r="GB740" s="34"/>
      <c r="GC740" s="34"/>
      <c r="GD740" s="34"/>
      <c r="GE740" s="34"/>
      <c r="GF740" s="34"/>
      <c r="GG740" s="34"/>
      <c r="GH740" s="34"/>
      <c r="GI740" s="34"/>
      <c r="GJ740" s="34"/>
      <c r="GK740" s="34"/>
      <c r="GL740" s="34"/>
      <c r="GM740" s="34"/>
      <c r="GN740" s="34"/>
      <c r="GO740" s="34"/>
      <c r="GP740" s="34"/>
      <c r="GQ740" s="34"/>
      <c r="GR740" s="34"/>
      <c r="GS740" s="34"/>
      <c r="GT740" s="34"/>
      <c r="GU740" s="34"/>
      <c r="GV740" s="34"/>
      <c r="GW740" s="34"/>
      <c r="GX740" s="34"/>
      <c r="GY740" s="34"/>
      <c r="GZ740" s="34"/>
      <c r="HA740" s="34"/>
      <c r="HB740" s="34"/>
      <c r="HC740" s="34"/>
      <c r="HD740" s="34"/>
      <c r="HE740" s="34"/>
      <c r="HF740" s="34"/>
      <c r="HG740" s="34"/>
      <c r="HH740" s="34"/>
      <c r="HI740" s="34"/>
      <c r="HJ740" s="34"/>
      <c r="HK740" s="34"/>
      <c r="HL740" s="34"/>
      <c r="HM740" s="34"/>
      <c r="HN740" s="34"/>
      <c r="HO740" s="34"/>
      <c r="HP740" s="34"/>
      <c r="HQ740" s="34"/>
      <c r="HR740" s="34"/>
      <c r="HS740" s="34"/>
      <c r="HT740" s="34"/>
      <c r="HU740" s="34"/>
      <c r="HV740" s="34"/>
      <c r="HW740" s="34"/>
      <c r="HX740" s="34"/>
      <c r="HY740" s="34"/>
      <c r="HZ740" s="34"/>
      <c r="IA740" s="34"/>
      <c r="IB740" s="34"/>
      <c r="IC740" s="34"/>
      <c r="ID740" s="34"/>
      <c r="IE740" s="34"/>
      <c r="IF740" s="34"/>
      <c r="IG740" s="34"/>
      <c r="IH740" s="34"/>
      <c r="II740" s="34"/>
      <c r="IJ740" s="34"/>
      <c r="IK740" s="34"/>
      <c r="IL740" s="34"/>
      <c r="IM740" s="34"/>
      <c r="IN740" s="34"/>
      <c r="IO740" s="34"/>
      <c r="IP740" s="34"/>
      <c r="IQ740" s="34"/>
      <c r="IR740" s="34"/>
      <c r="IS740" s="34"/>
      <c r="IT740" s="34"/>
      <c r="IU740" s="34"/>
      <c r="IV740" s="34"/>
      <c r="IW740" s="34"/>
      <c r="IX740" s="34"/>
    </row>
    <row r="741" spans="1:258" x14ac:dyDescent="0.25">
      <c r="A741" s="35">
        <f>LOOKUP(2,1/($A$3:$A740&lt;&gt;""),$A$3:$A740)+1</f>
        <v>734</v>
      </c>
      <c r="B741" s="36"/>
      <c r="C741" s="50"/>
      <c r="D741" s="37" t="str">
        <f ca="1">IFERROR(IF($E741="","",VLOOKUP($E741,'Currency Pairs'!$B$3:$D$1000,3,FALSE)),"")</f>
        <v/>
      </c>
      <c r="E741" s="49" t="str">
        <f ca="1">IFERROR(IF($D741="","",VLOOKUP($D741,'Currency Pairs'!$A$3:$B$1000,2,FALSE)),"")</f>
        <v/>
      </c>
      <c r="F741" s="50"/>
      <c r="G741" s="49"/>
      <c r="H741" s="49"/>
      <c r="I741" s="49"/>
      <c r="J741" s="51" t="str">
        <f t="shared" si="24"/>
        <v/>
      </c>
      <c r="K741" s="79"/>
      <c r="L741" s="49"/>
      <c r="M741" s="52"/>
      <c r="N741" s="53" t="str">
        <f>IF(OR($G741="",$L741=""),"",ROUND(IF($F741="Long",(L741-G741),(G741-L741)) * POWER(10, VLOOKUP($D741,'Currency Pairs'!$A:$C,3,FALSE)),0))</f>
        <v/>
      </c>
      <c r="O741" s="99" t="str">
        <f>IF($P741="","",(($P741+$Q741+$R741)/LOOKUP(2,1/($V$3:$V740&lt;&gt;""),$V$3:$V740)))</f>
        <v/>
      </c>
      <c r="P741" s="54"/>
      <c r="Q741" s="54"/>
      <c r="R741" s="54"/>
      <c r="S741" s="42" t="str">
        <f t="shared" si="25"/>
        <v/>
      </c>
      <c r="T741" s="66"/>
      <c r="U741" s="66"/>
      <c r="V741" s="41" t="str">
        <f>IF($P741="","",$P741+$Q741+LOOKUP(2,1/($V$3:$V740&lt;&gt;""),$V$3:$V740))</f>
        <v/>
      </c>
      <c r="W741" s="42"/>
      <c r="X741" s="42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  <c r="GY741" s="35"/>
      <c r="GZ741" s="35"/>
      <c r="HA741" s="35"/>
      <c r="HB741" s="35"/>
      <c r="HC741" s="35"/>
      <c r="HD741" s="35"/>
      <c r="HE741" s="35"/>
      <c r="HF741" s="35"/>
      <c r="HG741" s="35"/>
      <c r="HH741" s="35"/>
      <c r="HI741" s="35"/>
      <c r="HJ741" s="35"/>
      <c r="HK741" s="35"/>
      <c r="HL741" s="35"/>
      <c r="HM741" s="35"/>
      <c r="HN741" s="35"/>
      <c r="HO741" s="35"/>
      <c r="HP741" s="35"/>
      <c r="HQ741" s="35"/>
      <c r="HR741" s="35"/>
      <c r="HS741" s="35"/>
      <c r="HT741" s="35"/>
      <c r="HU741" s="35"/>
      <c r="HV741" s="35"/>
      <c r="HW741" s="35"/>
      <c r="HX741" s="35"/>
      <c r="HY741" s="35"/>
      <c r="HZ741" s="35"/>
      <c r="IA741" s="35"/>
      <c r="IB741" s="35"/>
      <c r="IC741" s="35"/>
      <c r="ID741" s="35"/>
      <c r="IE741" s="35"/>
      <c r="IF741" s="35"/>
      <c r="IG741" s="35"/>
      <c r="IH741" s="35"/>
      <c r="II741" s="35"/>
      <c r="IJ741" s="35"/>
      <c r="IK741" s="35"/>
      <c r="IL741" s="35"/>
      <c r="IM741" s="35"/>
      <c r="IN741" s="35"/>
      <c r="IO741" s="35"/>
      <c r="IP741" s="35"/>
      <c r="IQ741" s="35"/>
      <c r="IR741" s="35"/>
      <c r="IS741" s="35"/>
      <c r="IT741" s="35"/>
      <c r="IU741" s="35"/>
      <c r="IV741" s="35"/>
      <c r="IW741" s="35"/>
      <c r="IX741" s="35"/>
    </row>
    <row r="742" spans="1:258" x14ac:dyDescent="0.25">
      <c r="A742" s="26">
        <f>LOOKUP(2,1/($A$3:$A741&lt;&gt;""),$A$3:$A741)+1</f>
        <v>735</v>
      </c>
      <c r="B742" s="27"/>
      <c r="C742" s="44"/>
      <c r="D742" s="28" t="str">
        <f ca="1">IFERROR(IF($E742="","",VLOOKUP($E742,'Currency Pairs'!$B$3:$D$1000,3,FALSE)),"")</f>
        <v/>
      </c>
      <c r="E742" s="43" t="str">
        <f ca="1">IFERROR(IF($D742="","",VLOOKUP($D742,'Currency Pairs'!$A$3:$B$1000,2,FALSE)),"")</f>
        <v/>
      </c>
      <c r="F742" s="44"/>
      <c r="G742" s="43"/>
      <c r="H742" s="43"/>
      <c r="I742" s="43"/>
      <c r="J742" s="45" t="str">
        <f t="shared" si="24"/>
        <v/>
      </c>
      <c r="K742" s="78"/>
      <c r="L742" s="43"/>
      <c r="M742" s="46"/>
      <c r="N742" s="47" t="str">
        <f>IF(OR($G742="",$L742=""),"",ROUND(IF($F742="Long",(L742-G742),(G742-L742)) * POWER(10, VLOOKUP($D742,'Currency Pairs'!$A:$C,3,FALSE)),0))</f>
        <v/>
      </c>
      <c r="O742" s="94" t="str">
        <f>IF($P742="","",(($P742+$Q742+$R742)/LOOKUP(2,1/($V$3:$V741&lt;&gt;""),$V$3:$V741)))</f>
        <v/>
      </c>
      <c r="P742" s="48"/>
      <c r="Q742" s="48"/>
      <c r="R742" s="48"/>
      <c r="S742" s="33" t="str">
        <f t="shared" si="25"/>
        <v/>
      </c>
      <c r="T742" s="65"/>
      <c r="U742" s="65"/>
      <c r="V742" s="32" t="str">
        <f>IF($P742="","",$P742+$Q742+LOOKUP(2,1/($V$3:$V741&lt;&gt;""),$V$3:$V741))</f>
        <v/>
      </c>
      <c r="W742" s="33"/>
      <c r="X742" s="33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34"/>
      <c r="FH742" s="34"/>
      <c r="FI742" s="34"/>
      <c r="FJ742" s="34"/>
      <c r="FK742" s="34"/>
      <c r="FL742" s="34"/>
      <c r="FM742" s="34"/>
      <c r="FN742" s="34"/>
      <c r="FO742" s="34"/>
      <c r="FP742" s="34"/>
      <c r="FQ742" s="34"/>
      <c r="FR742" s="34"/>
      <c r="FS742" s="34"/>
      <c r="FT742" s="34"/>
      <c r="FU742" s="34"/>
      <c r="FV742" s="34"/>
      <c r="FW742" s="34"/>
      <c r="FX742" s="34"/>
      <c r="FY742" s="34"/>
      <c r="FZ742" s="34"/>
      <c r="GA742" s="34"/>
      <c r="GB742" s="34"/>
      <c r="GC742" s="34"/>
      <c r="GD742" s="34"/>
      <c r="GE742" s="34"/>
      <c r="GF742" s="34"/>
      <c r="GG742" s="34"/>
      <c r="GH742" s="34"/>
      <c r="GI742" s="34"/>
      <c r="GJ742" s="34"/>
      <c r="GK742" s="34"/>
      <c r="GL742" s="34"/>
      <c r="GM742" s="34"/>
      <c r="GN742" s="34"/>
      <c r="GO742" s="34"/>
      <c r="GP742" s="34"/>
      <c r="GQ742" s="34"/>
      <c r="GR742" s="34"/>
      <c r="GS742" s="34"/>
      <c r="GT742" s="34"/>
      <c r="GU742" s="34"/>
      <c r="GV742" s="34"/>
      <c r="GW742" s="34"/>
      <c r="GX742" s="34"/>
      <c r="GY742" s="34"/>
      <c r="GZ742" s="34"/>
      <c r="HA742" s="34"/>
      <c r="HB742" s="34"/>
      <c r="HC742" s="34"/>
      <c r="HD742" s="34"/>
      <c r="HE742" s="34"/>
      <c r="HF742" s="34"/>
      <c r="HG742" s="34"/>
      <c r="HH742" s="34"/>
      <c r="HI742" s="34"/>
      <c r="HJ742" s="34"/>
      <c r="HK742" s="34"/>
      <c r="HL742" s="34"/>
      <c r="HM742" s="34"/>
      <c r="HN742" s="34"/>
      <c r="HO742" s="34"/>
      <c r="HP742" s="34"/>
      <c r="HQ742" s="34"/>
      <c r="HR742" s="34"/>
      <c r="HS742" s="34"/>
      <c r="HT742" s="34"/>
      <c r="HU742" s="34"/>
      <c r="HV742" s="34"/>
      <c r="HW742" s="34"/>
      <c r="HX742" s="34"/>
      <c r="HY742" s="34"/>
      <c r="HZ742" s="34"/>
      <c r="IA742" s="34"/>
      <c r="IB742" s="34"/>
      <c r="IC742" s="34"/>
      <c r="ID742" s="34"/>
      <c r="IE742" s="34"/>
      <c r="IF742" s="34"/>
      <c r="IG742" s="34"/>
      <c r="IH742" s="34"/>
      <c r="II742" s="34"/>
      <c r="IJ742" s="34"/>
      <c r="IK742" s="34"/>
      <c r="IL742" s="34"/>
      <c r="IM742" s="34"/>
      <c r="IN742" s="34"/>
      <c r="IO742" s="34"/>
      <c r="IP742" s="34"/>
      <c r="IQ742" s="34"/>
      <c r="IR742" s="34"/>
      <c r="IS742" s="34"/>
      <c r="IT742" s="34"/>
      <c r="IU742" s="34"/>
      <c r="IV742" s="34"/>
      <c r="IW742" s="34"/>
      <c r="IX742" s="34"/>
    </row>
    <row r="743" spans="1:258" x14ac:dyDescent="0.25">
      <c r="A743" s="35">
        <f>LOOKUP(2,1/($A$3:$A742&lt;&gt;""),$A$3:$A742)+1</f>
        <v>736</v>
      </c>
      <c r="B743" s="36"/>
      <c r="C743" s="50"/>
      <c r="D743" s="37" t="str">
        <f ca="1">IFERROR(IF($E743="","",VLOOKUP($E743,'Currency Pairs'!$B$3:$D$1000,3,FALSE)),"")</f>
        <v/>
      </c>
      <c r="E743" s="49" t="str">
        <f ca="1">IFERROR(IF($D743="","",VLOOKUP($D743,'Currency Pairs'!$A$3:$B$1000,2,FALSE)),"")</f>
        <v/>
      </c>
      <c r="F743" s="50"/>
      <c r="G743" s="49"/>
      <c r="H743" s="49"/>
      <c r="I743" s="49"/>
      <c r="J743" s="51" t="str">
        <f t="shared" si="24"/>
        <v/>
      </c>
      <c r="K743" s="79"/>
      <c r="L743" s="49"/>
      <c r="M743" s="52"/>
      <c r="N743" s="53" t="str">
        <f>IF(OR($G743="",$L743=""),"",ROUND(IF($F743="Long",(L743-G743),(G743-L743)) * POWER(10, VLOOKUP($D743,'Currency Pairs'!$A:$C,3,FALSE)),0))</f>
        <v/>
      </c>
      <c r="O743" s="99" t="str">
        <f>IF($P743="","",(($P743+$Q743+$R743)/LOOKUP(2,1/($V$3:$V742&lt;&gt;""),$V$3:$V742)))</f>
        <v/>
      </c>
      <c r="P743" s="54"/>
      <c r="Q743" s="54"/>
      <c r="R743" s="54"/>
      <c r="S743" s="42" t="str">
        <f t="shared" si="25"/>
        <v/>
      </c>
      <c r="T743" s="66"/>
      <c r="U743" s="66"/>
      <c r="V743" s="41" t="str">
        <f>IF($P743="","",$P743+$Q743+LOOKUP(2,1/($V$3:$V742&lt;&gt;""),$V$3:$V742))</f>
        <v/>
      </c>
      <c r="W743" s="42"/>
      <c r="X743" s="42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  <c r="GY743" s="35"/>
      <c r="GZ743" s="35"/>
      <c r="HA743" s="35"/>
      <c r="HB743" s="35"/>
      <c r="HC743" s="35"/>
      <c r="HD743" s="35"/>
      <c r="HE743" s="35"/>
      <c r="HF743" s="35"/>
      <c r="HG743" s="35"/>
      <c r="HH743" s="35"/>
      <c r="HI743" s="35"/>
      <c r="HJ743" s="35"/>
      <c r="HK743" s="35"/>
      <c r="HL743" s="35"/>
      <c r="HM743" s="35"/>
      <c r="HN743" s="35"/>
      <c r="HO743" s="35"/>
      <c r="HP743" s="35"/>
      <c r="HQ743" s="35"/>
      <c r="HR743" s="35"/>
      <c r="HS743" s="35"/>
      <c r="HT743" s="35"/>
      <c r="HU743" s="35"/>
      <c r="HV743" s="35"/>
      <c r="HW743" s="35"/>
      <c r="HX743" s="35"/>
      <c r="HY743" s="35"/>
      <c r="HZ743" s="35"/>
      <c r="IA743" s="35"/>
      <c r="IB743" s="35"/>
      <c r="IC743" s="35"/>
      <c r="ID743" s="35"/>
      <c r="IE743" s="35"/>
      <c r="IF743" s="35"/>
      <c r="IG743" s="35"/>
      <c r="IH743" s="35"/>
      <c r="II743" s="35"/>
      <c r="IJ743" s="35"/>
      <c r="IK743" s="35"/>
      <c r="IL743" s="35"/>
      <c r="IM743" s="35"/>
      <c r="IN743" s="35"/>
      <c r="IO743" s="35"/>
      <c r="IP743" s="35"/>
      <c r="IQ743" s="35"/>
      <c r="IR743" s="35"/>
      <c r="IS743" s="35"/>
      <c r="IT743" s="35"/>
      <c r="IU743" s="35"/>
      <c r="IV743" s="35"/>
      <c r="IW743" s="35"/>
      <c r="IX743" s="35"/>
    </row>
    <row r="744" spans="1:258" x14ac:dyDescent="0.25">
      <c r="A744" s="26">
        <f>LOOKUP(2,1/($A$3:$A743&lt;&gt;""),$A$3:$A743)+1</f>
        <v>737</v>
      </c>
      <c r="B744" s="27"/>
      <c r="C744" s="44"/>
      <c r="D744" s="28" t="str">
        <f ca="1">IFERROR(IF($E744="","",VLOOKUP($E744,'Currency Pairs'!$B$3:$D$1000,3,FALSE)),"")</f>
        <v/>
      </c>
      <c r="E744" s="43" t="str">
        <f ca="1">IFERROR(IF($D744="","",VLOOKUP($D744,'Currency Pairs'!$A$3:$B$1000,2,FALSE)),"")</f>
        <v/>
      </c>
      <c r="F744" s="44"/>
      <c r="G744" s="43"/>
      <c r="H744" s="43"/>
      <c r="I744" s="43"/>
      <c r="J744" s="45" t="str">
        <f t="shared" si="24"/>
        <v/>
      </c>
      <c r="K744" s="78"/>
      <c r="L744" s="43"/>
      <c r="M744" s="46"/>
      <c r="N744" s="47" t="str">
        <f>IF(OR($G744="",$L744=""),"",ROUND(IF($F744="Long",(L744-G744),(G744-L744)) * POWER(10, VLOOKUP($D744,'Currency Pairs'!$A:$C,3,FALSE)),0))</f>
        <v/>
      </c>
      <c r="O744" s="94" t="str">
        <f>IF($P744="","",(($P744+$Q744+$R744)/LOOKUP(2,1/($V$3:$V743&lt;&gt;""),$V$3:$V743)))</f>
        <v/>
      </c>
      <c r="P744" s="48"/>
      <c r="Q744" s="48"/>
      <c r="R744" s="48"/>
      <c r="S744" s="33" t="str">
        <f t="shared" si="25"/>
        <v/>
      </c>
      <c r="T744" s="65"/>
      <c r="U744" s="65"/>
      <c r="V744" s="32" t="str">
        <f>IF($P744="","",$P744+$Q744+LOOKUP(2,1/($V$3:$V743&lt;&gt;""),$V$3:$V743))</f>
        <v/>
      </c>
      <c r="W744" s="33"/>
      <c r="X744" s="33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  <c r="DN744" s="34"/>
      <c r="DO744" s="34"/>
      <c r="DP744" s="34"/>
      <c r="DQ744" s="34"/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/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  <c r="EX744" s="34"/>
      <c r="EY744" s="34"/>
      <c r="EZ744" s="34"/>
      <c r="FA744" s="34"/>
      <c r="FB744" s="34"/>
      <c r="FC744" s="34"/>
      <c r="FD744" s="34"/>
      <c r="FE744" s="34"/>
      <c r="FF744" s="34"/>
      <c r="FG744" s="34"/>
      <c r="FH744" s="34"/>
      <c r="FI744" s="34"/>
      <c r="FJ744" s="34"/>
      <c r="FK744" s="34"/>
      <c r="FL744" s="34"/>
      <c r="FM744" s="34"/>
      <c r="FN744" s="34"/>
      <c r="FO744" s="34"/>
      <c r="FP744" s="34"/>
      <c r="FQ744" s="34"/>
      <c r="FR744" s="34"/>
      <c r="FS744" s="34"/>
      <c r="FT744" s="34"/>
      <c r="FU744" s="34"/>
      <c r="FV744" s="34"/>
      <c r="FW744" s="34"/>
      <c r="FX744" s="34"/>
      <c r="FY744" s="34"/>
      <c r="FZ744" s="34"/>
      <c r="GA744" s="34"/>
      <c r="GB744" s="34"/>
      <c r="GC744" s="34"/>
      <c r="GD744" s="34"/>
      <c r="GE744" s="34"/>
      <c r="GF744" s="34"/>
      <c r="GG744" s="34"/>
      <c r="GH744" s="34"/>
      <c r="GI744" s="34"/>
      <c r="GJ744" s="34"/>
      <c r="GK744" s="34"/>
      <c r="GL744" s="34"/>
      <c r="GM744" s="34"/>
      <c r="GN744" s="34"/>
      <c r="GO744" s="34"/>
      <c r="GP744" s="34"/>
      <c r="GQ744" s="34"/>
      <c r="GR744" s="34"/>
      <c r="GS744" s="34"/>
      <c r="GT744" s="34"/>
      <c r="GU744" s="34"/>
      <c r="GV744" s="34"/>
      <c r="GW744" s="34"/>
      <c r="GX744" s="34"/>
      <c r="GY744" s="34"/>
      <c r="GZ744" s="34"/>
      <c r="HA744" s="34"/>
      <c r="HB744" s="34"/>
      <c r="HC744" s="34"/>
      <c r="HD744" s="34"/>
      <c r="HE744" s="34"/>
      <c r="HF744" s="34"/>
      <c r="HG744" s="34"/>
      <c r="HH744" s="34"/>
      <c r="HI744" s="34"/>
      <c r="HJ744" s="34"/>
      <c r="HK744" s="34"/>
      <c r="HL744" s="34"/>
      <c r="HM744" s="34"/>
      <c r="HN744" s="34"/>
      <c r="HO744" s="34"/>
      <c r="HP744" s="34"/>
      <c r="HQ744" s="34"/>
      <c r="HR744" s="34"/>
      <c r="HS744" s="34"/>
      <c r="HT744" s="34"/>
      <c r="HU744" s="34"/>
      <c r="HV744" s="34"/>
      <c r="HW744" s="34"/>
      <c r="HX744" s="34"/>
      <c r="HY744" s="34"/>
      <c r="HZ744" s="34"/>
      <c r="IA744" s="34"/>
      <c r="IB744" s="34"/>
      <c r="IC744" s="34"/>
      <c r="ID744" s="34"/>
      <c r="IE744" s="34"/>
      <c r="IF744" s="34"/>
      <c r="IG744" s="34"/>
      <c r="IH744" s="34"/>
      <c r="II744" s="34"/>
      <c r="IJ744" s="34"/>
      <c r="IK744" s="34"/>
      <c r="IL744" s="34"/>
      <c r="IM744" s="34"/>
      <c r="IN744" s="34"/>
      <c r="IO744" s="34"/>
      <c r="IP744" s="34"/>
      <c r="IQ744" s="34"/>
      <c r="IR744" s="34"/>
      <c r="IS744" s="34"/>
      <c r="IT744" s="34"/>
      <c r="IU744" s="34"/>
      <c r="IV744" s="34"/>
      <c r="IW744" s="34"/>
      <c r="IX744" s="34"/>
    </row>
    <row r="745" spans="1:258" x14ac:dyDescent="0.25">
      <c r="A745" s="35">
        <f>LOOKUP(2,1/($A$3:$A744&lt;&gt;""),$A$3:$A744)+1</f>
        <v>738</v>
      </c>
      <c r="B745" s="36"/>
      <c r="C745" s="50"/>
      <c r="D745" s="37" t="str">
        <f ca="1">IFERROR(IF($E745="","",VLOOKUP($E745,'Currency Pairs'!$B$3:$D$1000,3,FALSE)),"")</f>
        <v/>
      </c>
      <c r="E745" s="49" t="str">
        <f ca="1">IFERROR(IF($D745="","",VLOOKUP($D745,'Currency Pairs'!$A$3:$B$1000,2,FALSE)),"")</f>
        <v/>
      </c>
      <c r="F745" s="50"/>
      <c r="G745" s="49"/>
      <c r="H745" s="49"/>
      <c r="I745" s="49"/>
      <c r="J745" s="51" t="str">
        <f t="shared" si="24"/>
        <v/>
      </c>
      <c r="K745" s="79"/>
      <c r="L745" s="49"/>
      <c r="M745" s="52"/>
      <c r="N745" s="53" t="str">
        <f>IF(OR($G745="",$L745=""),"",ROUND(IF($F745="Long",(L745-G745),(G745-L745)) * POWER(10, VLOOKUP($D745,'Currency Pairs'!$A:$C,3,FALSE)),0))</f>
        <v/>
      </c>
      <c r="O745" s="99" t="str">
        <f>IF($P745="","",(($P745+$Q745+$R745)/LOOKUP(2,1/($V$3:$V744&lt;&gt;""),$V$3:$V744)))</f>
        <v/>
      </c>
      <c r="P745" s="54"/>
      <c r="Q745" s="54"/>
      <c r="R745" s="54"/>
      <c r="S745" s="42" t="str">
        <f t="shared" si="25"/>
        <v/>
      </c>
      <c r="T745" s="66"/>
      <c r="U745" s="66"/>
      <c r="V745" s="41" t="str">
        <f>IF($P745="","",$P745+$Q745+LOOKUP(2,1/($V$3:$V744&lt;&gt;""),$V$3:$V744))</f>
        <v/>
      </c>
      <c r="W745" s="42"/>
      <c r="X745" s="42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  <c r="GY745" s="35"/>
      <c r="GZ745" s="35"/>
      <c r="HA745" s="35"/>
      <c r="HB745" s="35"/>
      <c r="HC745" s="35"/>
      <c r="HD745" s="35"/>
      <c r="HE745" s="35"/>
      <c r="HF745" s="35"/>
      <c r="HG745" s="35"/>
      <c r="HH745" s="35"/>
      <c r="HI745" s="35"/>
      <c r="HJ745" s="35"/>
      <c r="HK745" s="35"/>
      <c r="HL745" s="35"/>
      <c r="HM745" s="35"/>
      <c r="HN745" s="35"/>
      <c r="HO745" s="35"/>
      <c r="HP745" s="35"/>
      <c r="HQ745" s="35"/>
      <c r="HR745" s="35"/>
      <c r="HS745" s="35"/>
      <c r="HT745" s="35"/>
      <c r="HU745" s="35"/>
      <c r="HV745" s="35"/>
      <c r="HW745" s="35"/>
      <c r="HX745" s="35"/>
      <c r="HY745" s="35"/>
      <c r="HZ745" s="35"/>
      <c r="IA745" s="35"/>
      <c r="IB745" s="35"/>
      <c r="IC745" s="35"/>
      <c r="ID745" s="35"/>
      <c r="IE745" s="35"/>
      <c r="IF745" s="35"/>
      <c r="IG745" s="35"/>
      <c r="IH745" s="35"/>
      <c r="II745" s="35"/>
      <c r="IJ745" s="35"/>
      <c r="IK745" s="35"/>
      <c r="IL745" s="35"/>
      <c r="IM745" s="35"/>
      <c r="IN745" s="35"/>
      <c r="IO745" s="35"/>
      <c r="IP745" s="35"/>
      <c r="IQ745" s="35"/>
      <c r="IR745" s="35"/>
      <c r="IS745" s="35"/>
      <c r="IT745" s="35"/>
      <c r="IU745" s="35"/>
      <c r="IV745" s="35"/>
      <c r="IW745" s="35"/>
      <c r="IX745" s="35"/>
    </row>
    <row r="746" spans="1:258" x14ac:dyDescent="0.25">
      <c r="A746" s="26">
        <f>LOOKUP(2,1/($A$3:$A745&lt;&gt;""),$A$3:$A745)+1</f>
        <v>739</v>
      </c>
      <c r="B746" s="27"/>
      <c r="C746" s="44"/>
      <c r="D746" s="28" t="str">
        <f ca="1">IFERROR(IF($E746="","",VLOOKUP($E746,'Currency Pairs'!$B$3:$D$1000,3,FALSE)),"")</f>
        <v/>
      </c>
      <c r="E746" s="43" t="str">
        <f ca="1">IFERROR(IF($D746="","",VLOOKUP($D746,'Currency Pairs'!$A$3:$B$1000,2,FALSE)),"")</f>
        <v/>
      </c>
      <c r="F746" s="44"/>
      <c r="G746" s="43"/>
      <c r="H746" s="43"/>
      <c r="I746" s="43"/>
      <c r="J746" s="45" t="str">
        <f t="shared" si="24"/>
        <v/>
      </c>
      <c r="K746" s="78"/>
      <c r="L746" s="43"/>
      <c r="M746" s="46"/>
      <c r="N746" s="47" t="str">
        <f>IF(OR($G746="",$L746=""),"",ROUND(IF($F746="Long",(L746-G746),(G746-L746)) * POWER(10, VLOOKUP($D746,'Currency Pairs'!$A:$C,3,FALSE)),0))</f>
        <v/>
      </c>
      <c r="O746" s="94" t="str">
        <f>IF($P746="","",(($P746+$Q746+$R746)/LOOKUP(2,1/($V$3:$V745&lt;&gt;""),$V$3:$V745)))</f>
        <v/>
      </c>
      <c r="P746" s="48"/>
      <c r="Q746" s="48"/>
      <c r="R746" s="48"/>
      <c r="S746" s="33" t="str">
        <f t="shared" si="25"/>
        <v/>
      </c>
      <c r="T746" s="65"/>
      <c r="U746" s="65"/>
      <c r="V746" s="32" t="str">
        <f>IF($P746="","",$P746+$Q746+LOOKUP(2,1/($V$3:$V745&lt;&gt;""),$V$3:$V745))</f>
        <v/>
      </c>
      <c r="W746" s="33"/>
      <c r="X746" s="33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  <c r="EX746" s="34"/>
      <c r="EY746" s="34"/>
      <c r="EZ746" s="34"/>
      <c r="FA746" s="34"/>
      <c r="FB746" s="34"/>
      <c r="FC746" s="34"/>
      <c r="FD746" s="34"/>
      <c r="FE746" s="34"/>
      <c r="FF746" s="34"/>
      <c r="FG746" s="34"/>
      <c r="FH746" s="34"/>
      <c r="FI746" s="34"/>
      <c r="FJ746" s="34"/>
      <c r="FK746" s="34"/>
      <c r="FL746" s="34"/>
      <c r="FM746" s="34"/>
      <c r="FN746" s="34"/>
      <c r="FO746" s="34"/>
      <c r="FP746" s="34"/>
      <c r="FQ746" s="34"/>
      <c r="FR746" s="34"/>
      <c r="FS746" s="34"/>
      <c r="FT746" s="34"/>
      <c r="FU746" s="34"/>
      <c r="FV746" s="34"/>
      <c r="FW746" s="34"/>
      <c r="FX746" s="34"/>
      <c r="FY746" s="34"/>
      <c r="FZ746" s="34"/>
      <c r="GA746" s="34"/>
      <c r="GB746" s="34"/>
      <c r="GC746" s="34"/>
      <c r="GD746" s="34"/>
      <c r="GE746" s="34"/>
      <c r="GF746" s="34"/>
      <c r="GG746" s="34"/>
      <c r="GH746" s="34"/>
      <c r="GI746" s="34"/>
      <c r="GJ746" s="34"/>
      <c r="GK746" s="34"/>
      <c r="GL746" s="34"/>
      <c r="GM746" s="34"/>
      <c r="GN746" s="34"/>
      <c r="GO746" s="34"/>
      <c r="GP746" s="34"/>
      <c r="GQ746" s="34"/>
      <c r="GR746" s="34"/>
      <c r="GS746" s="34"/>
      <c r="GT746" s="34"/>
      <c r="GU746" s="34"/>
      <c r="GV746" s="34"/>
      <c r="GW746" s="34"/>
      <c r="GX746" s="34"/>
      <c r="GY746" s="34"/>
      <c r="GZ746" s="34"/>
      <c r="HA746" s="34"/>
      <c r="HB746" s="34"/>
      <c r="HC746" s="34"/>
      <c r="HD746" s="34"/>
      <c r="HE746" s="34"/>
      <c r="HF746" s="34"/>
      <c r="HG746" s="34"/>
      <c r="HH746" s="34"/>
      <c r="HI746" s="34"/>
      <c r="HJ746" s="34"/>
      <c r="HK746" s="34"/>
      <c r="HL746" s="34"/>
      <c r="HM746" s="34"/>
      <c r="HN746" s="34"/>
      <c r="HO746" s="34"/>
      <c r="HP746" s="34"/>
      <c r="HQ746" s="34"/>
      <c r="HR746" s="34"/>
      <c r="HS746" s="34"/>
      <c r="HT746" s="34"/>
      <c r="HU746" s="34"/>
      <c r="HV746" s="34"/>
      <c r="HW746" s="34"/>
      <c r="HX746" s="34"/>
      <c r="HY746" s="34"/>
      <c r="HZ746" s="34"/>
      <c r="IA746" s="34"/>
      <c r="IB746" s="34"/>
      <c r="IC746" s="34"/>
      <c r="ID746" s="34"/>
      <c r="IE746" s="34"/>
      <c r="IF746" s="34"/>
      <c r="IG746" s="34"/>
      <c r="IH746" s="34"/>
      <c r="II746" s="34"/>
      <c r="IJ746" s="34"/>
      <c r="IK746" s="34"/>
      <c r="IL746" s="34"/>
      <c r="IM746" s="34"/>
      <c r="IN746" s="34"/>
      <c r="IO746" s="34"/>
      <c r="IP746" s="34"/>
      <c r="IQ746" s="34"/>
      <c r="IR746" s="34"/>
      <c r="IS746" s="34"/>
      <c r="IT746" s="34"/>
      <c r="IU746" s="34"/>
      <c r="IV746" s="34"/>
      <c r="IW746" s="34"/>
      <c r="IX746" s="34"/>
    </row>
    <row r="747" spans="1:258" x14ac:dyDescent="0.25">
      <c r="A747" s="35">
        <f>LOOKUP(2,1/($A$3:$A746&lt;&gt;""),$A$3:$A746)+1</f>
        <v>740</v>
      </c>
      <c r="B747" s="36"/>
      <c r="C747" s="50"/>
      <c r="D747" s="37" t="str">
        <f ca="1">IFERROR(IF($E747="","",VLOOKUP($E747,'Currency Pairs'!$B$3:$D$1000,3,FALSE)),"")</f>
        <v/>
      </c>
      <c r="E747" s="49" t="str">
        <f ca="1">IFERROR(IF($D747="","",VLOOKUP($D747,'Currency Pairs'!$A$3:$B$1000,2,FALSE)),"")</f>
        <v/>
      </c>
      <c r="F747" s="50"/>
      <c r="G747" s="49"/>
      <c r="H747" s="49"/>
      <c r="I747" s="49"/>
      <c r="J747" s="51" t="str">
        <f t="shared" si="24"/>
        <v/>
      </c>
      <c r="K747" s="79"/>
      <c r="L747" s="49"/>
      <c r="M747" s="52"/>
      <c r="N747" s="53" t="str">
        <f>IF(OR($G747="",$L747=""),"",ROUND(IF($F747="Long",(L747-G747),(G747-L747)) * POWER(10, VLOOKUP($D747,'Currency Pairs'!$A:$C,3,FALSE)),0))</f>
        <v/>
      </c>
      <c r="O747" s="99" t="str">
        <f>IF($P747="","",(($P747+$Q747+$R747)/LOOKUP(2,1/($V$3:$V746&lt;&gt;""),$V$3:$V746)))</f>
        <v/>
      </c>
      <c r="P747" s="54"/>
      <c r="Q747" s="54"/>
      <c r="R747" s="54"/>
      <c r="S747" s="42" t="str">
        <f t="shared" si="25"/>
        <v/>
      </c>
      <c r="T747" s="66"/>
      <c r="U747" s="66"/>
      <c r="V747" s="41" t="str">
        <f>IF($P747="","",$P747+$Q747+LOOKUP(2,1/($V$3:$V746&lt;&gt;""),$V$3:$V746))</f>
        <v/>
      </c>
      <c r="W747" s="42"/>
      <c r="X747" s="42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  <c r="GY747" s="35"/>
      <c r="GZ747" s="35"/>
      <c r="HA747" s="35"/>
      <c r="HB747" s="35"/>
      <c r="HC747" s="35"/>
      <c r="HD747" s="35"/>
      <c r="HE747" s="35"/>
      <c r="HF747" s="35"/>
      <c r="HG747" s="35"/>
      <c r="HH747" s="35"/>
      <c r="HI747" s="35"/>
      <c r="HJ747" s="35"/>
      <c r="HK747" s="35"/>
      <c r="HL747" s="35"/>
      <c r="HM747" s="35"/>
      <c r="HN747" s="35"/>
      <c r="HO747" s="35"/>
      <c r="HP747" s="35"/>
      <c r="HQ747" s="35"/>
      <c r="HR747" s="35"/>
      <c r="HS747" s="35"/>
      <c r="HT747" s="35"/>
      <c r="HU747" s="35"/>
      <c r="HV747" s="35"/>
      <c r="HW747" s="35"/>
      <c r="HX747" s="35"/>
      <c r="HY747" s="35"/>
      <c r="HZ747" s="35"/>
      <c r="IA747" s="35"/>
      <c r="IB747" s="35"/>
      <c r="IC747" s="35"/>
      <c r="ID747" s="35"/>
      <c r="IE747" s="35"/>
      <c r="IF747" s="35"/>
      <c r="IG747" s="35"/>
      <c r="IH747" s="35"/>
      <c r="II747" s="35"/>
      <c r="IJ747" s="35"/>
      <c r="IK747" s="35"/>
      <c r="IL747" s="35"/>
      <c r="IM747" s="35"/>
      <c r="IN747" s="35"/>
      <c r="IO747" s="35"/>
      <c r="IP747" s="35"/>
      <c r="IQ747" s="35"/>
      <c r="IR747" s="35"/>
      <c r="IS747" s="35"/>
      <c r="IT747" s="35"/>
      <c r="IU747" s="35"/>
      <c r="IV747" s="35"/>
      <c r="IW747" s="35"/>
      <c r="IX747" s="35"/>
    </row>
    <row r="748" spans="1:258" x14ac:dyDescent="0.25">
      <c r="A748" s="26">
        <f>LOOKUP(2,1/($A$3:$A747&lt;&gt;""),$A$3:$A747)+1</f>
        <v>741</v>
      </c>
      <c r="B748" s="27"/>
      <c r="C748" s="44"/>
      <c r="D748" s="28" t="str">
        <f ca="1">IFERROR(IF($E748="","",VLOOKUP($E748,'Currency Pairs'!$B$3:$D$1000,3,FALSE)),"")</f>
        <v/>
      </c>
      <c r="E748" s="43" t="str">
        <f ca="1">IFERROR(IF($D748="","",VLOOKUP($D748,'Currency Pairs'!$A$3:$B$1000,2,FALSE)),"")</f>
        <v/>
      </c>
      <c r="F748" s="44"/>
      <c r="G748" s="43"/>
      <c r="H748" s="43"/>
      <c r="I748" s="43"/>
      <c r="J748" s="45" t="str">
        <f t="shared" si="24"/>
        <v/>
      </c>
      <c r="K748" s="78"/>
      <c r="L748" s="43"/>
      <c r="M748" s="46"/>
      <c r="N748" s="47" t="str">
        <f>IF(OR($G748="",$L748=""),"",ROUND(IF($F748="Long",(L748-G748),(G748-L748)) * POWER(10, VLOOKUP($D748,'Currency Pairs'!$A:$C,3,FALSE)),0))</f>
        <v/>
      </c>
      <c r="O748" s="94" t="str">
        <f>IF($P748="","",(($P748+$Q748+$R748)/LOOKUP(2,1/($V$3:$V747&lt;&gt;""),$V$3:$V747)))</f>
        <v/>
      </c>
      <c r="P748" s="48"/>
      <c r="Q748" s="48"/>
      <c r="R748" s="48"/>
      <c r="S748" s="33" t="str">
        <f t="shared" si="25"/>
        <v/>
      </c>
      <c r="T748" s="65"/>
      <c r="U748" s="65"/>
      <c r="V748" s="32" t="str">
        <f>IF($P748="","",$P748+$Q748+LOOKUP(2,1/($V$3:$V747&lt;&gt;""),$V$3:$V747))</f>
        <v/>
      </c>
      <c r="W748" s="33"/>
      <c r="X748" s="33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  <c r="EX748" s="34"/>
      <c r="EY748" s="34"/>
      <c r="EZ748" s="34"/>
      <c r="FA748" s="34"/>
      <c r="FB748" s="34"/>
      <c r="FC748" s="34"/>
      <c r="FD748" s="34"/>
      <c r="FE748" s="34"/>
      <c r="FF748" s="34"/>
      <c r="FG748" s="34"/>
      <c r="FH748" s="34"/>
      <c r="FI748" s="34"/>
      <c r="FJ748" s="34"/>
      <c r="FK748" s="34"/>
      <c r="FL748" s="34"/>
      <c r="FM748" s="34"/>
      <c r="FN748" s="34"/>
      <c r="FO748" s="34"/>
      <c r="FP748" s="34"/>
      <c r="FQ748" s="34"/>
      <c r="FR748" s="34"/>
      <c r="FS748" s="34"/>
      <c r="FT748" s="34"/>
      <c r="FU748" s="34"/>
      <c r="FV748" s="34"/>
      <c r="FW748" s="34"/>
      <c r="FX748" s="34"/>
      <c r="FY748" s="34"/>
      <c r="FZ748" s="34"/>
      <c r="GA748" s="34"/>
      <c r="GB748" s="34"/>
      <c r="GC748" s="34"/>
      <c r="GD748" s="34"/>
      <c r="GE748" s="34"/>
      <c r="GF748" s="34"/>
      <c r="GG748" s="34"/>
      <c r="GH748" s="34"/>
      <c r="GI748" s="34"/>
      <c r="GJ748" s="34"/>
      <c r="GK748" s="34"/>
      <c r="GL748" s="34"/>
      <c r="GM748" s="34"/>
      <c r="GN748" s="34"/>
      <c r="GO748" s="34"/>
      <c r="GP748" s="34"/>
      <c r="GQ748" s="34"/>
      <c r="GR748" s="34"/>
      <c r="GS748" s="34"/>
      <c r="GT748" s="34"/>
      <c r="GU748" s="34"/>
      <c r="GV748" s="34"/>
      <c r="GW748" s="34"/>
      <c r="GX748" s="34"/>
      <c r="GY748" s="34"/>
      <c r="GZ748" s="34"/>
      <c r="HA748" s="34"/>
      <c r="HB748" s="34"/>
      <c r="HC748" s="34"/>
      <c r="HD748" s="34"/>
      <c r="HE748" s="34"/>
      <c r="HF748" s="34"/>
      <c r="HG748" s="34"/>
      <c r="HH748" s="34"/>
      <c r="HI748" s="34"/>
      <c r="HJ748" s="34"/>
      <c r="HK748" s="34"/>
      <c r="HL748" s="34"/>
      <c r="HM748" s="34"/>
      <c r="HN748" s="34"/>
      <c r="HO748" s="34"/>
      <c r="HP748" s="34"/>
      <c r="HQ748" s="34"/>
      <c r="HR748" s="34"/>
      <c r="HS748" s="34"/>
      <c r="HT748" s="34"/>
      <c r="HU748" s="34"/>
      <c r="HV748" s="34"/>
      <c r="HW748" s="34"/>
      <c r="HX748" s="34"/>
      <c r="HY748" s="34"/>
      <c r="HZ748" s="34"/>
      <c r="IA748" s="34"/>
      <c r="IB748" s="34"/>
      <c r="IC748" s="34"/>
      <c r="ID748" s="34"/>
      <c r="IE748" s="34"/>
      <c r="IF748" s="34"/>
      <c r="IG748" s="34"/>
      <c r="IH748" s="34"/>
      <c r="II748" s="34"/>
      <c r="IJ748" s="34"/>
      <c r="IK748" s="34"/>
      <c r="IL748" s="34"/>
      <c r="IM748" s="34"/>
      <c r="IN748" s="34"/>
      <c r="IO748" s="34"/>
      <c r="IP748" s="34"/>
      <c r="IQ748" s="34"/>
      <c r="IR748" s="34"/>
      <c r="IS748" s="34"/>
      <c r="IT748" s="34"/>
      <c r="IU748" s="34"/>
      <c r="IV748" s="34"/>
      <c r="IW748" s="34"/>
      <c r="IX748" s="34"/>
    </row>
    <row r="749" spans="1:258" x14ac:dyDescent="0.25">
      <c r="A749" s="35">
        <f>LOOKUP(2,1/($A$3:$A748&lt;&gt;""),$A$3:$A748)+1</f>
        <v>742</v>
      </c>
      <c r="B749" s="36"/>
      <c r="C749" s="50"/>
      <c r="D749" s="37" t="str">
        <f ca="1">IFERROR(IF($E749="","",VLOOKUP($E749,'Currency Pairs'!$B$3:$D$1000,3,FALSE)),"")</f>
        <v/>
      </c>
      <c r="E749" s="49" t="str">
        <f ca="1">IFERROR(IF($D749="","",VLOOKUP($D749,'Currency Pairs'!$A$3:$B$1000,2,FALSE)),"")</f>
        <v/>
      </c>
      <c r="F749" s="50"/>
      <c r="G749" s="49"/>
      <c r="H749" s="49"/>
      <c r="I749" s="49"/>
      <c r="J749" s="51" t="str">
        <f t="shared" si="24"/>
        <v/>
      </c>
      <c r="K749" s="79"/>
      <c r="L749" s="49"/>
      <c r="M749" s="52"/>
      <c r="N749" s="53" t="str">
        <f>IF(OR($G749="",$L749=""),"",ROUND(IF($F749="Long",(L749-G749),(G749-L749)) * POWER(10, VLOOKUP($D749,'Currency Pairs'!$A:$C,3,FALSE)),0))</f>
        <v/>
      </c>
      <c r="O749" s="99" t="str">
        <f>IF($P749="","",(($P749+$Q749+$R749)/LOOKUP(2,1/($V$3:$V748&lt;&gt;""),$V$3:$V748)))</f>
        <v/>
      </c>
      <c r="P749" s="54"/>
      <c r="Q749" s="54"/>
      <c r="R749" s="54"/>
      <c r="S749" s="42" t="str">
        <f t="shared" si="25"/>
        <v/>
      </c>
      <c r="T749" s="66"/>
      <c r="U749" s="66"/>
      <c r="V749" s="41" t="str">
        <f>IF($P749="","",$P749+$Q749+LOOKUP(2,1/($V$3:$V748&lt;&gt;""),$V$3:$V748))</f>
        <v/>
      </c>
      <c r="W749" s="42"/>
      <c r="X749" s="42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  <c r="GY749" s="35"/>
      <c r="GZ749" s="35"/>
      <c r="HA749" s="35"/>
      <c r="HB749" s="35"/>
      <c r="HC749" s="35"/>
      <c r="HD749" s="35"/>
      <c r="HE749" s="35"/>
      <c r="HF749" s="35"/>
      <c r="HG749" s="35"/>
      <c r="HH749" s="35"/>
      <c r="HI749" s="35"/>
      <c r="HJ749" s="35"/>
      <c r="HK749" s="35"/>
      <c r="HL749" s="35"/>
      <c r="HM749" s="35"/>
      <c r="HN749" s="35"/>
      <c r="HO749" s="35"/>
      <c r="HP749" s="35"/>
      <c r="HQ749" s="35"/>
      <c r="HR749" s="35"/>
      <c r="HS749" s="35"/>
      <c r="HT749" s="35"/>
      <c r="HU749" s="35"/>
      <c r="HV749" s="35"/>
      <c r="HW749" s="35"/>
      <c r="HX749" s="35"/>
      <c r="HY749" s="35"/>
      <c r="HZ749" s="35"/>
      <c r="IA749" s="35"/>
      <c r="IB749" s="35"/>
      <c r="IC749" s="35"/>
      <c r="ID749" s="35"/>
      <c r="IE749" s="35"/>
      <c r="IF749" s="35"/>
      <c r="IG749" s="35"/>
      <c r="IH749" s="35"/>
      <c r="II749" s="35"/>
      <c r="IJ749" s="35"/>
      <c r="IK749" s="35"/>
      <c r="IL749" s="35"/>
      <c r="IM749" s="35"/>
      <c r="IN749" s="35"/>
      <c r="IO749" s="35"/>
      <c r="IP749" s="35"/>
      <c r="IQ749" s="35"/>
      <c r="IR749" s="35"/>
      <c r="IS749" s="35"/>
      <c r="IT749" s="35"/>
      <c r="IU749" s="35"/>
      <c r="IV749" s="35"/>
      <c r="IW749" s="35"/>
      <c r="IX749" s="35"/>
    </row>
    <row r="750" spans="1:258" x14ac:dyDescent="0.25">
      <c r="A750" s="26">
        <f>LOOKUP(2,1/($A$3:$A749&lt;&gt;""),$A$3:$A749)+1</f>
        <v>743</v>
      </c>
      <c r="B750" s="27"/>
      <c r="C750" s="44"/>
      <c r="D750" s="28" t="str">
        <f ca="1">IFERROR(IF($E750="","",VLOOKUP($E750,'Currency Pairs'!$B$3:$D$1000,3,FALSE)),"")</f>
        <v/>
      </c>
      <c r="E750" s="43" t="str">
        <f ca="1">IFERROR(IF($D750="","",VLOOKUP($D750,'Currency Pairs'!$A$3:$B$1000,2,FALSE)),"")</f>
        <v/>
      </c>
      <c r="F750" s="44"/>
      <c r="G750" s="43"/>
      <c r="H750" s="43"/>
      <c r="I750" s="43"/>
      <c r="J750" s="45" t="str">
        <f t="shared" si="24"/>
        <v/>
      </c>
      <c r="K750" s="78"/>
      <c r="L750" s="43"/>
      <c r="M750" s="46"/>
      <c r="N750" s="47" t="str">
        <f>IF(OR($G750="",$L750=""),"",ROUND(IF($F750="Long",(L750-G750),(G750-L750)) * POWER(10, VLOOKUP($D750,'Currency Pairs'!$A:$C,3,FALSE)),0))</f>
        <v/>
      </c>
      <c r="O750" s="94" t="str">
        <f>IF($P750="","",(($P750+$Q750+$R750)/LOOKUP(2,1/($V$3:$V749&lt;&gt;""),$V$3:$V749)))</f>
        <v/>
      </c>
      <c r="P750" s="48"/>
      <c r="Q750" s="48"/>
      <c r="R750" s="48"/>
      <c r="S750" s="33" t="str">
        <f t="shared" si="25"/>
        <v/>
      </c>
      <c r="T750" s="65"/>
      <c r="U750" s="65"/>
      <c r="V750" s="32" t="str">
        <f>IF($P750="","",$P750+$Q750+LOOKUP(2,1/($V$3:$V749&lt;&gt;""),$V$3:$V749))</f>
        <v/>
      </c>
      <c r="W750" s="33"/>
      <c r="X750" s="33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DY750" s="34"/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  <c r="EX750" s="34"/>
      <c r="EY750" s="34"/>
      <c r="EZ750" s="34"/>
      <c r="FA750" s="34"/>
      <c r="FB750" s="34"/>
      <c r="FC750" s="34"/>
      <c r="FD750" s="34"/>
      <c r="FE750" s="34"/>
      <c r="FF750" s="34"/>
      <c r="FG750" s="34"/>
      <c r="FH750" s="34"/>
      <c r="FI750" s="34"/>
      <c r="FJ750" s="34"/>
      <c r="FK750" s="34"/>
      <c r="FL750" s="34"/>
      <c r="FM750" s="34"/>
      <c r="FN750" s="34"/>
      <c r="FO750" s="34"/>
      <c r="FP750" s="34"/>
      <c r="FQ750" s="34"/>
      <c r="FR750" s="34"/>
      <c r="FS750" s="34"/>
      <c r="FT750" s="34"/>
      <c r="FU750" s="34"/>
      <c r="FV750" s="34"/>
      <c r="FW750" s="34"/>
      <c r="FX750" s="34"/>
      <c r="FY750" s="34"/>
      <c r="FZ750" s="34"/>
      <c r="GA750" s="34"/>
      <c r="GB750" s="34"/>
      <c r="GC750" s="34"/>
      <c r="GD750" s="34"/>
      <c r="GE750" s="34"/>
      <c r="GF750" s="34"/>
      <c r="GG750" s="34"/>
      <c r="GH750" s="34"/>
      <c r="GI750" s="34"/>
      <c r="GJ750" s="34"/>
      <c r="GK750" s="34"/>
      <c r="GL750" s="34"/>
      <c r="GM750" s="34"/>
      <c r="GN750" s="34"/>
      <c r="GO750" s="34"/>
      <c r="GP750" s="34"/>
      <c r="GQ750" s="34"/>
      <c r="GR750" s="34"/>
      <c r="GS750" s="34"/>
      <c r="GT750" s="34"/>
      <c r="GU750" s="34"/>
      <c r="GV750" s="34"/>
      <c r="GW750" s="34"/>
      <c r="GX750" s="34"/>
      <c r="GY750" s="34"/>
      <c r="GZ750" s="34"/>
      <c r="HA750" s="34"/>
      <c r="HB750" s="34"/>
      <c r="HC750" s="34"/>
      <c r="HD750" s="34"/>
      <c r="HE750" s="34"/>
      <c r="HF750" s="34"/>
      <c r="HG750" s="34"/>
      <c r="HH750" s="34"/>
      <c r="HI750" s="34"/>
      <c r="HJ750" s="34"/>
      <c r="HK750" s="34"/>
      <c r="HL750" s="34"/>
      <c r="HM750" s="34"/>
      <c r="HN750" s="34"/>
      <c r="HO750" s="34"/>
      <c r="HP750" s="34"/>
      <c r="HQ750" s="34"/>
      <c r="HR750" s="34"/>
      <c r="HS750" s="34"/>
      <c r="HT750" s="34"/>
      <c r="HU750" s="34"/>
      <c r="HV750" s="34"/>
      <c r="HW750" s="34"/>
      <c r="HX750" s="34"/>
      <c r="HY750" s="34"/>
      <c r="HZ750" s="34"/>
      <c r="IA750" s="34"/>
      <c r="IB750" s="34"/>
      <c r="IC750" s="34"/>
      <c r="ID750" s="34"/>
      <c r="IE750" s="34"/>
      <c r="IF750" s="34"/>
      <c r="IG750" s="34"/>
      <c r="IH750" s="34"/>
      <c r="II750" s="34"/>
      <c r="IJ750" s="34"/>
      <c r="IK750" s="34"/>
      <c r="IL750" s="34"/>
      <c r="IM750" s="34"/>
      <c r="IN750" s="34"/>
      <c r="IO750" s="34"/>
      <c r="IP750" s="34"/>
      <c r="IQ750" s="34"/>
      <c r="IR750" s="34"/>
      <c r="IS750" s="34"/>
      <c r="IT750" s="34"/>
      <c r="IU750" s="34"/>
      <c r="IV750" s="34"/>
      <c r="IW750" s="34"/>
      <c r="IX750" s="34"/>
    </row>
    <row r="751" spans="1:258" x14ac:dyDescent="0.25">
      <c r="A751" s="35">
        <f>LOOKUP(2,1/($A$3:$A750&lt;&gt;""),$A$3:$A750)+1</f>
        <v>744</v>
      </c>
      <c r="B751" s="36"/>
      <c r="C751" s="50"/>
      <c r="D751" s="37" t="str">
        <f ca="1">IFERROR(IF($E751="","",VLOOKUP($E751,'Currency Pairs'!$B$3:$D$1000,3,FALSE)),"")</f>
        <v/>
      </c>
      <c r="E751" s="49" t="str">
        <f ca="1">IFERROR(IF($D751="","",VLOOKUP($D751,'Currency Pairs'!$A$3:$B$1000,2,FALSE)),"")</f>
        <v/>
      </c>
      <c r="F751" s="50"/>
      <c r="G751" s="49"/>
      <c r="H751" s="49"/>
      <c r="I751" s="49"/>
      <c r="J751" s="51" t="str">
        <f t="shared" si="24"/>
        <v/>
      </c>
      <c r="K751" s="79"/>
      <c r="L751" s="49"/>
      <c r="M751" s="52"/>
      <c r="N751" s="53" t="str">
        <f>IF(OR($G751="",$L751=""),"",ROUND(IF($F751="Long",(L751-G751),(G751-L751)) * POWER(10, VLOOKUP($D751,'Currency Pairs'!$A:$C,3,FALSE)),0))</f>
        <v/>
      </c>
      <c r="O751" s="99" t="str">
        <f>IF($P751="","",(($P751+$Q751+$R751)/LOOKUP(2,1/($V$3:$V750&lt;&gt;""),$V$3:$V750)))</f>
        <v/>
      </c>
      <c r="P751" s="54"/>
      <c r="Q751" s="54"/>
      <c r="R751" s="54"/>
      <c r="S751" s="42" t="str">
        <f t="shared" si="25"/>
        <v/>
      </c>
      <c r="T751" s="66"/>
      <c r="U751" s="66"/>
      <c r="V751" s="41" t="str">
        <f>IF($P751="","",$P751+$Q751+LOOKUP(2,1/($V$3:$V750&lt;&gt;""),$V$3:$V750))</f>
        <v/>
      </c>
      <c r="W751" s="42"/>
      <c r="X751" s="42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  <c r="GY751" s="35"/>
      <c r="GZ751" s="35"/>
      <c r="HA751" s="35"/>
      <c r="HB751" s="35"/>
      <c r="HC751" s="35"/>
      <c r="HD751" s="35"/>
      <c r="HE751" s="35"/>
      <c r="HF751" s="35"/>
      <c r="HG751" s="35"/>
      <c r="HH751" s="35"/>
      <c r="HI751" s="35"/>
      <c r="HJ751" s="35"/>
      <c r="HK751" s="35"/>
      <c r="HL751" s="35"/>
      <c r="HM751" s="35"/>
      <c r="HN751" s="35"/>
      <c r="HO751" s="35"/>
      <c r="HP751" s="35"/>
      <c r="HQ751" s="35"/>
      <c r="HR751" s="35"/>
      <c r="HS751" s="35"/>
      <c r="HT751" s="35"/>
      <c r="HU751" s="35"/>
      <c r="HV751" s="35"/>
      <c r="HW751" s="35"/>
      <c r="HX751" s="35"/>
      <c r="HY751" s="35"/>
      <c r="HZ751" s="35"/>
      <c r="IA751" s="35"/>
      <c r="IB751" s="35"/>
      <c r="IC751" s="35"/>
      <c r="ID751" s="35"/>
      <c r="IE751" s="35"/>
      <c r="IF751" s="35"/>
      <c r="IG751" s="35"/>
      <c r="IH751" s="35"/>
      <c r="II751" s="35"/>
      <c r="IJ751" s="35"/>
      <c r="IK751" s="35"/>
      <c r="IL751" s="35"/>
      <c r="IM751" s="35"/>
      <c r="IN751" s="35"/>
      <c r="IO751" s="35"/>
      <c r="IP751" s="35"/>
      <c r="IQ751" s="35"/>
      <c r="IR751" s="35"/>
      <c r="IS751" s="35"/>
      <c r="IT751" s="35"/>
      <c r="IU751" s="35"/>
      <c r="IV751" s="35"/>
      <c r="IW751" s="35"/>
      <c r="IX751" s="35"/>
    </row>
    <row r="752" spans="1:258" x14ac:dyDescent="0.25">
      <c r="A752" s="26">
        <f>LOOKUP(2,1/($A$3:$A751&lt;&gt;""),$A$3:$A751)+1</f>
        <v>745</v>
      </c>
      <c r="B752" s="27"/>
      <c r="C752" s="44"/>
      <c r="D752" s="28" t="str">
        <f ca="1">IFERROR(IF($E752="","",VLOOKUP($E752,'Currency Pairs'!$B$3:$D$1000,3,FALSE)),"")</f>
        <v/>
      </c>
      <c r="E752" s="43" t="str">
        <f ca="1">IFERROR(IF($D752="","",VLOOKUP($D752,'Currency Pairs'!$A$3:$B$1000,2,FALSE)),"")</f>
        <v/>
      </c>
      <c r="F752" s="44"/>
      <c r="G752" s="43"/>
      <c r="H752" s="43"/>
      <c r="I752" s="43"/>
      <c r="J752" s="45" t="str">
        <f t="shared" si="24"/>
        <v/>
      </c>
      <c r="K752" s="78"/>
      <c r="L752" s="43"/>
      <c r="M752" s="46"/>
      <c r="N752" s="47" t="str">
        <f>IF(OR($G752="",$L752=""),"",ROUND(IF($F752="Long",(L752-G752),(G752-L752)) * POWER(10, VLOOKUP($D752,'Currency Pairs'!$A:$C,3,FALSE)),0))</f>
        <v/>
      </c>
      <c r="O752" s="94" t="str">
        <f>IF($P752="","",(($P752+$Q752+$R752)/LOOKUP(2,1/($V$3:$V751&lt;&gt;""),$V$3:$V751)))</f>
        <v/>
      </c>
      <c r="P752" s="48"/>
      <c r="Q752" s="48"/>
      <c r="R752" s="48"/>
      <c r="S752" s="33" t="str">
        <f t="shared" si="25"/>
        <v/>
      </c>
      <c r="T752" s="65"/>
      <c r="U752" s="65"/>
      <c r="V752" s="32" t="str">
        <f>IF($P752="","",$P752+$Q752+LOOKUP(2,1/($V$3:$V751&lt;&gt;""),$V$3:$V751))</f>
        <v/>
      </c>
      <c r="W752" s="33"/>
      <c r="X752" s="33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  <c r="DN752" s="34"/>
      <c r="DO752" s="34"/>
      <c r="DP752" s="34"/>
      <c r="DQ752" s="34"/>
      <c r="DR752" s="34"/>
      <c r="DS752" s="34"/>
      <c r="DT752" s="34"/>
      <c r="DU752" s="34"/>
      <c r="DV752" s="34"/>
      <c r="DW752" s="34"/>
      <c r="DX752" s="34"/>
      <c r="DY752" s="34"/>
      <c r="DZ752" s="34"/>
      <c r="EA752" s="34"/>
      <c r="EB752" s="34"/>
      <c r="EC752" s="34"/>
      <c r="ED752" s="34"/>
      <c r="EE752" s="34"/>
      <c r="EF752" s="34"/>
      <c r="EG752" s="34"/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  <c r="EX752" s="34"/>
      <c r="EY752" s="34"/>
      <c r="EZ752" s="34"/>
      <c r="FA752" s="34"/>
      <c r="FB752" s="34"/>
      <c r="FC752" s="34"/>
      <c r="FD752" s="34"/>
      <c r="FE752" s="34"/>
      <c r="FF752" s="34"/>
      <c r="FG752" s="34"/>
      <c r="FH752" s="34"/>
      <c r="FI752" s="34"/>
      <c r="FJ752" s="34"/>
      <c r="FK752" s="34"/>
      <c r="FL752" s="34"/>
      <c r="FM752" s="34"/>
      <c r="FN752" s="34"/>
      <c r="FO752" s="34"/>
      <c r="FP752" s="34"/>
      <c r="FQ752" s="34"/>
      <c r="FR752" s="34"/>
      <c r="FS752" s="34"/>
      <c r="FT752" s="34"/>
      <c r="FU752" s="34"/>
      <c r="FV752" s="34"/>
      <c r="FW752" s="34"/>
      <c r="FX752" s="34"/>
      <c r="FY752" s="34"/>
      <c r="FZ752" s="34"/>
      <c r="GA752" s="34"/>
      <c r="GB752" s="34"/>
      <c r="GC752" s="34"/>
      <c r="GD752" s="34"/>
      <c r="GE752" s="34"/>
      <c r="GF752" s="34"/>
      <c r="GG752" s="34"/>
      <c r="GH752" s="34"/>
      <c r="GI752" s="34"/>
      <c r="GJ752" s="34"/>
      <c r="GK752" s="34"/>
      <c r="GL752" s="34"/>
      <c r="GM752" s="34"/>
      <c r="GN752" s="34"/>
      <c r="GO752" s="34"/>
      <c r="GP752" s="34"/>
      <c r="GQ752" s="34"/>
      <c r="GR752" s="34"/>
      <c r="GS752" s="34"/>
      <c r="GT752" s="34"/>
      <c r="GU752" s="34"/>
      <c r="GV752" s="34"/>
      <c r="GW752" s="34"/>
      <c r="GX752" s="34"/>
      <c r="GY752" s="34"/>
      <c r="GZ752" s="34"/>
      <c r="HA752" s="34"/>
      <c r="HB752" s="34"/>
      <c r="HC752" s="34"/>
      <c r="HD752" s="34"/>
      <c r="HE752" s="34"/>
      <c r="HF752" s="34"/>
      <c r="HG752" s="34"/>
      <c r="HH752" s="34"/>
      <c r="HI752" s="34"/>
      <c r="HJ752" s="34"/>
      <c r="HK752" s="34"/>
      <c r="HL752" s="34"/>
      <c r="HM752" s="34"/>
      <c r="HN752" s="34"/>
      <c r="HO752" s="34"/>
      <c r="HP752" s="34"/>
      <c r="HQ752" s="34"/>
      <c r="HR752" s="34"/>
      <c r="HS752" s="34"/>
      <c r="HT752" s="34"/>
      <c r="HU752" s="34"/>
      <c r="HV752" s="34"/>
      <c r="HW752" s="34"/>
      <c r="HX752" s="34"/>
      <c r="HY752" s="34"/>
      <c r="HZ752" s="34"/>
      <c r="IA752" s="34"/>
      <c r="IB752" s="34"/>
      <c r="IC752" s="34"/>
      <c r="ID752" s="34"/>
      <c r="IE752" s="34"/>
      <c r="IF752" s="34"/>
      <c r="IG752" s="34"/>
      <c r="IH752" s="34"/>
      <c r="II752" s="34"/>
      <c r="IJ752" s="34"/>
      <c r="IK752" s="34"/>
      <c r="IL752" s="34"/>
      <c r="IM752" s="34"/>
      <c r="IN752" s="34"/>
      <c r="IO752" s="34"/>
      <c r="IP752" s="34"/>
      <c r="IQ752" s="34"/>
      <c r="IR752" s="34"/>
      <c r="IS752" s="34"/>
      <c r="IT752" s="34"/>
      <c r="IU752" s="34"/>
      <c r="IV752" s="34"/>
      <c r="IW752" s="34"/>
      <c r="IX752" s="34"/>
    </row>
    <row r="753" spans="1:258" x14ac:dyDescent="0.25">
      <c r="A753" s="35">
        <f>LOOKUP(2,1/($A$3:$A752&lt;&gt;""),$A$3:$A752)+1</f>
        <v>746</v>
      </c>
      <c r="B753" s="36"/>
      <c r="C753" s="50"/>
      <c r="D753" s="37" t="str">
        <f ca="1">IFERROR(IF($E753="","",VLOOKUP($E753,'Currency Pairs'!$B$3:$D$1000,3,FALSE)),"")</f>
        <v/>
      </c>
      <c r="E753" s="49" t="str">
        <f ca="1">IFERROR(IF($D753="","",VLOOKUP($D753,'Currency Pairs'!$A$3:$B$1000,2,FALSE)),"")</f>
        <v/>
      </c>
      <c r="F753" s="50"/>
      <c r="G753" s="49"/>
      <c r="H753" s="49"/>
      <c r="I753" s="49"/>
      <c r="J753" s="51" t="str">
        <f t="shared" si="24"/>
        <v/>
      </c>
      <c r="K753" s="79"/>
      <c r="L753" s="49"/>
      <c r="M753" s="52"/>
      <c r="N753" s="53" t="str">
        <f>IF(OR($G753="",$L753=""),"",ROUND(IF($F753="Long",(L753-G753),(G753-L753)) * POWER(10, VLOOKUP($D753,'Currency Pairs'!$A:$C,3,FALSE)),0))</f>
        <v/>
      </c>
      <c r="O753" s="99" t="str">
        <f>IF($P753="","",(($P753+$Q753+$R753)/LOOKUP(2,1/($V$3:$V752&lt;&gt;""),$V$3:$V752)))</f>
        <v/>
      </c>
      <c r="P753" s="54"/>
      <c r="Q753" s="54"/>
      <c r="R753" s="54"/>
      <c r="S753" s="42" t="str">
        <f t="shared" si="25"/>
        <v/>
      </c>
      <c r="T753" s="66"/>
      <c r="U753" s="66"/>
      <c r="V753" s="41" t="str">
        <f>IF($P753="","",$P753+$Q753+LOOKUP(2,1/($V$3:$V752&lt;&gt;""),$V$3:$V752))</f>
        <v/>
      </c>
      <c r="W753" s="42"/>
      <c r="X753" s="42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  <c r="GY753" s="35"/>
      <c r="GZ753" s="35"/>
      <c r="HA753" s="35"/>
      <c r="HB753" s="35"/>
      <c r="HC753" s="35"/>
      <c r="HD753" s="35"/>
      <c r="HE753" s="35"/>
      <c r="HF753" s="35"/>
      <c r="HG753" s="35"/>
      <c r="HH753" s="35"/>
      <c r="HI753" s="35"/>
      <c r="HJ753" s="35"/>
      <c r="HK753" s="35"/>
      <c r="HL753" s="35"/>
      <c r="HM753" s="35"/>
      <c r="HN753" s="35"/>
      <c r="HO753" s="35"/>
      <c r="HP753" s="35"/>
      <c r="HQ753" s="35"/>
      <c r="HR753" s="35"/>
      <c r="HS753" s="35"/>
      <c r="HT753" s="35"/>
      <c r="HU753" s="35"/>
      <c r="HV753" s="35"/>
      <c r="HW753" s="35"/>
      <c r="HX753" s="35"/>
      <c r="HY753" s="35"/>
      <c r="HZ753" s="35"/>
      <c r="IA753" s="35"/>
      <c r="IB753" s="35"/>
      <c r="IC753" s="35"/>
      <c r="ID753" s="35"/>
      <c r="IE753" s="35"/>
      <c r="IF753" s="35"/>
      <c r="IG753" s="35"/>
      <c r="IH753" s="35"/>
      <c r="II753" s="35"/>
      <c r="IJ753" s="35"/>
      <c r="IK753" s="35"/>
      <c r="IL753" s="35"/>
      <c r="IM753" s="35"/>
      <c r="IN753" s="35"/>
      <c r="IO753" s="35"/>
      <c r="IP753" s="35"/>
      <c r="IQ753" s="35"/>
      <c r="IR753" s="35"/>
      <c r="IS753" s="35"/>
      <c r="IT753" s="35"/>
      <c r="IU753" s="35"/>
      <c r="IV753" s="35"/>
      <c r="IW753" s="35"/>
      <c r="IX753" s="35"/>
    </row>
    <row r="754" spans="1:258" x14ac:dyDescent="0.25">
      <c r="A754" s="26">
        <f>LOOKUP(2,1/($A$3:$A753&lt;&gt;""),$A$3:$A753)+1</f>
        <v>747</v>
      </c>
      <c r="B754" s="27"/>
      <c r="C754" s="44"/>
      <c r="D754" s="28" t="str">
        <f ca="1">IFERROR(IF($E754="","",VLOOKUP($E754,'Currency Pairs'!$B$3:$D$1000,3,FALSE)),"")</f>
        <v/>
      </c>
      <c r="E754" s="43" t="str">
        <f ca="1">IFERROR(IF($D754="","",VLOOKUP($D754,'Currency Pairs'!$A$3:$B$1000,2,FALSE)),"")</f>
        <v/>
      </c>
      <c r="F754" s="44"/>
      <c r="G754" s="43"/>
      <c r="H754" s="43"/>
      <c r="I754" s="43"/>
      <c r="J754" s="45" t="str">
        <f t="shared" si="24"/>
        <v/>
      </c>
      <c r="K754" s="78"/>
      <c r="L754" s="43"/>
      <c r="M754" s="46"/>
      <c r="N754" s="47" t="str">
        <f>IF(OR($G754="",$L754=""),"",ROUND(IF($F754="Long",(L754-G754),(G754-L754)) * POWER(10, VLOOKUP($D754,'Currency Pairs'!$A:$C,3,FALSE)),0))</f>
        <v/>
      </c>
      <c r="O754" s="94" t="str">
        <f>IF($P754="","",(($P754+$Q754+$R754)/LOOKUP(2,1/($V$3:$V753&lt;&gt;""),$V$3:$V753)))</f>
        <v/>
      </c>
      <c r="P754" s="48"/>
      <c r="Q754" s="48"/>
      <c r="R754" s="48"/>
      <c r="S754" s="33" t="str">
        <f t="shared" si="25"/>
        <v/>
      </c>
      <c r="T754" s="65"/>
      <c r="U754" s="65"/>
      <c r="V754" s="32" t="str">
        <f>IF($P754="","",$P754+$Q754+LOOKUP(2,1/($V$3:$V753&lt;&gt;""),$V$3:$V753))</f>
        <v/>
      </c>
      <c r="W754" s="33"/>
      <c r="X754" s="33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  <c r="EX754" s="34"/>
      <c r="EY754" s="34"/>
      <c r="EZ754" s="34"/>
      <c r="FA754" s="34"/>
      <c r="FB754" s="34"/>
      <c r="FC754" s="34"/>
      <c r="FD754" s="34"/>
      <c r="FE754" s="34"/>
      <c r="FF754" s="34"/>
      <c r="FG754" s="34"/>
      <c r="FH754" s="34"/>
      <c r="FI754" s="34"/>
      <c r="FJ754" s="34"/>
      <c r="FK754" s="34"/>
      <c r="FL754" s="34"/>
      <c r="FM754" s="34"/>
      <c r="FN754" s="34"/>
      <c r="FO754" s="34"/>
      <c r="FP754" s="34"/>
      <c r="FQ754" s="34"/>
      <c r="FR754" s="34"/>
      <c r="FS754" s="34"/>
      <c r="FT754" s="34"/>
      <c r="FU754" s="34"/>
      <c r="FV754" s="34"/>
      <c r="FW754" s="34"/>
      <c r="FX754" s="34"/>
      <c r="FY754" s="34"/>
      <c r="FZ754" s="34"/>
      <c r="GA754" s="34"/>
      <c r="GB754" s="34"/>
      <c r="GC754" s="34"/>
      <c r="GD754" s="34"/>
      <c r="GE754" s="34"/>
      <c r="GF754" s="34"/>
      <c r="GG754" s="34"/>
      <c r="GH754" s="34"/>
      <c r="GI754" s="34"/>
      <c r="GJ754" s="34"/>
      <c r="GK754" s="34"/>
      <c r="GL754" s="34"/>
      <c r="GM754" s="34"/>
      <c r="GN754" s="34"/>
      <c r="GO754" s="34"/>
      <c r="GP754" s="34"/>
      <c r="GQ754" s="34"/>
      <c r="GR754" s="34"/>
      <c r="GS754" s="34"/>
      <c r="GT754" s="34"/>
      <c r="GU754" s="34"/>
      <c r="GV754" s="34"/>
      <c r="GW754" s="34"/>
      <c r="GX754" s="34"/>
      <c r="GY754" s="34"/>
      <c r="GZ754" s="34"/>
      <c r="HA754" s="34"/>
      <c r="HB754" s="34"/>
      <c r="HC754" s="34"/>
      <c r="HD754" s="34"/>
      <c r="HE754" s="34"/>
      <c r="HF754" s="34"/>
      <c r="HG754" s="34"/>
      <c r="HH754" s="34"/>
      <c r="HI754" s="34"/>
      <c r="HJ754" s="34"/>
      <c r="HK754" s="34"/>
      <c r="HL754" s="34"/>
      <c r="HM754" s="34"/>
      <c r="HN754" s="34"/>
      <c r="HO754" s="34"/>
      <c r="HP754" s="34"/>
      <c r="HQ754" s="34"/>
      <c r="HR754" s="34"/>
      <c r="HS754" s="34"/>
      <c r="HT754" s="34"/>
      <c r="HU754" s="34"/>
      <c r="HV754" s="34"/>
      <c r="HW754" s="34"/>
      <c r="HX754" s="34"/>
      <c r="HY754" s="34"/>
      <c r="HZ754" s="34"/>
      <c r="IA754" s="34"/>
      <c r="IB754" s="34"/>
      <c r="IC754" s="34"/>
      <c r="ID754" s="34"/>
      <c r="IE754" s="34"/>
      <c r="IF754" s="34"/>
      <c r="IG754" s="34"/>
      <c r="IH754" s="34"/>
      <c r="II754" s="34"/>
      <c r="IJ754" s="34"/>
      <c r="IK754" s="34"/>
      <c r="IL754" s="34"/>
      <c r="IM754" s="34"/>
      <c r="IN754" s="34"/>
      <c r="IO754" s="34"/>
      <c r="IP754" s="34"/>
      <c r="IQ754" s="34"/>
      <c r="IR754" s="34"/>
      <c r="IS754" s="34"/>
      <c r="IT754" s="34"/>
      <c r="IU754" s="34"/>
      <c r="IV754" s="34"/>
      <c r="IW754" s="34"/>
      <c r="IX754" s="34"/>
    </row>
    <row r="755" spans="1:258" x14ac:dyDescent="0.25">
      <c r="A755" s="35">
        <f>LOOKUP(2,1/($A$3:$A754&lt;&gt;""),$A$3:$A754)+1</f>
        <v>748</v>
      </c>
      <c r="B755" s="36"/>
      <c r="C755" s="50"/>
      <c r="D755" s="37" t="str">
        <f ca="1">IFERROR(IF($E755="","",VLOOKUP($E755,'Currency Pairs'!$B$3:$D$1000,3,FALSE)),"")</f>
        <v/>
      </c>
      <c r="E755" s="49" t="str">
        <f ca="1">IFERROR(IF($D755="","",VLOOKUP($D755,'Currency Pairs'!$A$3:$B$1000,2,FALSE)),"")</f>
        <v/>
      </c>
      <c r="F755" s="50"/>
      <c r="G755" s="49"/>
      <c r="H755" s="49"/>
      <c r="I755" s="49"/>
      <c r="J755" s="51" t="str">
        <f t="shared" si="24"/>
        <v/>
      </c>
      <c r="K755" s="79"/>
      <c r="L755" s="49"/>
      <c r="M755" s="52"/>
      <c r="N755" s="53" t="str">
        <f>IF(OR($G755="",$L755=""),"",ROUND(IF($F755="Long",(L755-G755),(G755-L755)) * POWER(10, VLOOKUP($D755,'Currency Pairs'!$A:$C,3,FALSE)),0))</f>
        <v/>
      </c>
      <c r="O755" s="99" t="str">
        <f>IF($P755="","",(($P755+$Q755+$R755)/LOOKUP(2,1/($V$3:$V754&lt;&gt;""),$V$3:$V754)))</f>
        <v/>
      </c>
      <c r="P755" s="54"/>
      <c r="Q755" s="54"/>
      <c r="R755" s="54"/>
      <c r="S755" s="42" t="str">
        <f t="shared" si="25"/>
        <v/>
      </c>
      <c r="T755" s="66"/>
      <c r="U755" s="66"/>
      <c r="V755" s="41" t="str">
        <f>IF($P755="","",$P755+$Q755+LOOKUP(2,1/($V$3:$V754&lt;&gt;""),$V$3:$V754))</f>
        <v/>
      </c>
      <c r="W755" s="42"/>
      <c r="X755" s="42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  <c r="GY755" s="35"/>
      <c r="GZ755" s="35"/>
      <c r="HA755" s="35"/>
      <c r="HB755" s="35"/>
      <c r="HC755" s="35"/>
      <c r="HD755" s="35"/>
      <c r="HE755" s="35"/>
      <c r="HF755" s="35"/>
      <c r="HG755" s="35"/>
      <c r="HH755" s="35"/>
      <c r="HI755" s="35"/>
      <c r="HJ755" s="35"/>
      <c r="HK755" s="35"/>
      <c r="HL755" s="35"/>
      <c r="HM755" s="35"/>
      <c r="HN755" s="35"/>
      <c r="HO755" s="35"/>
      <c r="HP755" s="35"/>
      <c r="HQ755" s="35"/>
      <c r="HR755" s="35"/>
      <c r="HS755" s="35"/>
      <c r="HT755" s="35"/>
      <c r="HU755" s="35"/>
      <c r="HV755" s="35"/>
      <c r="HW755" s="35"/>
      <c r="HX755" s="35"/>
      <c r="HY755" s="35"/>
      <c r="HZ755" s="35"/>
      <c r="IA755" s="35"/>
      <c r="IB755" s="35"/>
      <c r="IC755" s="35"/>
      <c r="ID755" s="35"/>
      <c r="IE755" s="35"/>
      <c r="IF755" s="35"/>
      <c r="IG755" s="35"/>
      <c r="IH755" s="35"/>
      <c r="II755" s="35"/>
      <c r="IJ755" s="35"/>
      <c r="IK755" s="35"/>
      <c r="IL755" s="35"/>
      <c r="IM755" s="35"/>
      <c r="IN755" s="35"/>
      <c r="IO755" s="35"/>
      <c r="IP755" s="35"/>
      <c r="IQ755" s="35"/>
      <c r="IR755" s="35"/>
      <c r="IS755" s="35"/>
      <c r="IT755" s="35"/>
      <c r="IU755" s="35"/>
      <c r="IV755" s="35"/>
      <c r="IW755" s="35"/>
      <c r="IX755" s="35"/>
    </row>
    <row r="756" spans="1:258" x14ac:dyDescent="0.25">
      <c r="A756" s="26">
        <f>LOOKUP(2,1/($A$3:$A755&lt;&gt;""),$A$3:$A755)+1</f>
        <v>749</v>
      </c>
      <c r="B756" s="27"/>
      <c r="C756" s="44"/>
      <c r="D756" s="28" t="str">
        <f ca="1">IFERROR(IF($E756="","",VLOOKUP($E756,'Currency Pairs'!$B$3:$D$1000,3,FALSE)),"")</f>
        <v/>
      </c>
      <c r="E756" s="43" t="str">
        <f ca="1">IFERROR(IF($D756="","",VLOOKUP($D756,'Currency Pairs'!$A$3:$B$1000,2,FALSE)),"")</f>
        <v/>
      </c>
      <c r="F756" s="44"/>
      <c r="G756" s="43"/>
      <c r="H756" s="43"/>
      <c r="I756" s="43"/>
      <c r="J756" s="45" t="str">
        <f t="shared" si="24"/>
        <v/>
      </c>
      <c r="K756" s="78"/>
      <c r="L756" s="43"/>
      <c r="M756" s="46"/>
      <c r="N756" s="47" t="str">
        <f>IF(OR($G756="",$L756=""),"",ROUND(IF($F756="Long",(L756-G756),(G756-L756)) * POWER(10, VLOOKUP($D756,'Currency Pairs'!$A:$C,3,FALSE)),0))</f>
        <v/>
      </c>
      <c r="O756" s="94" t="str">
        <f>IF($P756="","",(($P756+$Q756+$R756)/LOOKUP(2,1/($V$3:$V755&lt;&gt;""),$V$3:$V755)))</f>
        <v/>
      </c>
      <c r="P756" s="48"/>
      <c r="Q756" s="48"/>
      <c r="R756" s="48"/>
      <c r="S756" s="33" t="str">
        <f t="shared" si="25"/>
        <v/>
      </c>
      <c r="T756" s="65"/>
      <c r="U756" s="65"/>
      <c r="V756" s="32" t="str">
        <f>IF($P756="","",$P756+$Q756+LOOKUP(2,1/($V$3:$V755&lt;&gt;""),$V$3:$V755))</f>
        <v/>
      </c>
      <c r="W756" s="33"/>
      <c r="X756" s="33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  <c r="DN756" s="34"/>
      <c r="DO756" s="34"/>
      <c r="DP756" s="34"/>
      <c r="DQ756" s="34"/>
      <c r="DR756" s="34"/>
      <c r="DS756" s="34"/>
      <c r="DT756" s="34"/>
      <c r="DU756" s="34"/>
      <c r="DV756" s="34"/>
      <c r="DW756" s="34"/>
      <c r="DX756" s="34"/>
      <c r="DY756" s="34"/>
      <c r="DZ756" s="34"/>
      <c r="EA756" s="34"/>
      <c r="EB756" s="34"/>
      <c r="EC756" s="34"/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  <c r="EX756" s="34"/>
      <c r="EY756" s="34"/>
      <c r="EZ756" s="34"/>
      <c r="FA756" s="34"/>
      <c r="FB756" s="34"/>
      <c r="FC756" s="34"/>
      <c r="FD756" s="34"/>
      <c r="FE756" s="34"/>
      <c r="FF756" s="34"/>
      <c r="FG756" s="34"/>
      <c r="FH756" s="34"/>
      <c r="FI756" s="34"/>
      <c r="FJ756" s="34"/>
      <c r="FK756" s="34"/>
      <c r="FL756" s="34"/>
      <c r="FM756" s="34"/>
      <c r="FN756" s="34"/>
      <c r="FO756" s="34"/>
      <c r="FP756" s="34"/>
      <c r="FQ756" s="34"/>
      <c r="FR756" s="34"/>
      <c r="FS756" s="34"/>
      <c r="FT756" s="34"/>
      <c r="FU756" s="34"/>
      <c r="FV756" s="34"/>
      <c r="FW756" s="34"/>
      <c r="FX756" s="34"/>
      <c r="FY756" s="34"/>
      <c r="FZ756" s="34"/>
      <c r="GA756" s="34"/>
      <c r="GB756" s="34"/>
      <c r="GC756" s="34"/>
      <c r="GD756" s="34"/>
      <c r="GE756" s="34"/>
      <c r="GF756" s="34"/>
      <c r="GG756" s="34"/>
      <c r="GH756" s="34"/>
      <c r="GI756" s="34"/>
      <c r="GJ756" s="34"/>
      <c r="GK756" s="34"/>
      <c r="GL756" s="34"/>
      <c r="GM756" s="34"/>
      <c r="GN756" s="34"/>
      <c r="GO756" s="34"/>
      <c r="GP756" s="34"/>
      <c r="GQ756" s="34"/>
      <c r="GR756" s="34"/>
      <c r="GS756" s="34"/>
      <c r="GT756" s="34"/>
      <c r="GU756" s="34"/>
      <c r="GV756" s="34"/>
      <c r="GW756" s="34"/>
      <c r="GX756" s="34"/>
      <c r="GY756" s="34"/>
      <c r="GZ756" s="34"/>
      <c r="HA756" s="34"/>
      <c r="HB756" s="34"/>
      <c r="HC756" s="34"/>
      <c r="HD756" s="34"/>
      <c r="HE756" s="34"/>
      <c r="HF756" s="34"/>
      <c r="HG756" s="34"/>
      <c r="HH756" s="34"/>
      <c r="HI756" s="34"/>
      <c r="HJ756" s="34"/>
      <c r="HK756" s="34"/>
      <c r="HL756" s="34"/>
      <c r="HM756" s="34"/>
      <c r="HN756" s="34"/>
      <c r="HO756" s="34"/>
      <c r="HP756" s="34"/>
      <c r="HQ756" s="34"/>
      <c r="HR756" s="34"/>
      <c r="HS756" s="34"/>
      <c r="HT756" s="34"/>
      <c r="HU756" s="34"/>
      <c r="HV756" s="34"/>
      <c r="HW756" s="34"/>
      <c r="HX756" s="34"/>
      <c r="HY756" s="34"/>
      <c r="HZ756" s="34"/>
      <c r="IA756" s="34"/>
      <c r="IB756" s="34"/>
      <c r="IC756" s="34"/>
      <c r="ID756" s="34"/>
      <c r="IE756" s="34"/>
      <c r="IF756" s="34"/>
      <c r="IG756" s="34"/>
      <c r="IH756" s="34"/>
      <c r="II756" s="34"/>
      <c r="IJ756" s="34"/>
      <c r="IK756" s="34"/>
      <c r="IL756" s="34"/>
      <c r="IM756" s="34"/>
      <c r="IN756" s="34"/>
      <c r="IO756" s="34"/>
      <c r="IP756" s="34"/>
      <c r="IQ756" s="34"/>
      <c r="IR756" s="34"/>
      <c r="IS756" s="34"/>
      <c r="IT756" s="34"/>
      <c r="IU756" s="34"/>
      <c r="IV756" s="34"/>
      <c r="IW756" s="34"/>
      <c r="IX756" s="34"/>
    </row>
    <row r="757" spans="1:258" x14ac:dyDescent="0.25">
      <c r="A757" s="35">
        <f>LOOKUP(2,1/($A$3:$A756&lt;&gt;""),$A$3:$A756)+1</f>
        <v>750</v>
      </c>
      <c r="B757" s="36"/>
      <c r="C757" s="50"/>
      <c r="D757" s="37" t="str">
        <f ca="1">IFERROR(IF($E757="","",VLOOKUP($E757,'Currency Pairs'!$B$3:$D$1000,3,FALSE)),"")</f>
        <v/>
      </c>
      <c r="E757" s="49" t="str">
        <f ca="1">IFERROR(IF($D757="","",VLOOKUP($D757,'Currency Pairs'!$A$3:$B$1000,2,FALSE)),"")</f>
        <v/>
      </c>
      <c r="F757" s="50"/>
      <c r="G757" s="49"/>
      <c r="H757" s="49"/>
      <c r="I757" s="49"/>
      <c r="J757" s="51" t="str">
        <f t="shared" si="24"/>
        <v/>
      </c>
      <c r="K757" s="79"/>
      <c r="L757" s="49"/>
      <c r="M757" s="52"/>
      <c r="N757" s="53" t="str">
        <f>IF(OR($G757="",$L757=""),"",ROUND(IF($F757="Long",(L757-G757),(G757-L757)) * POWER(10, VLOOKUP($D757,'Currency Pairs'!$A:$C,3,FALSE)),0))</f>
        <v/>
      </c>
      <c r="O757" s="99" t="str">
        <f>IF($P757="","",(($P757+$Q757+$R757)/LOOKUP(2,1/($V$3:$V756&lt;&gt;""),$V$3:$V756)))</f>
        <v/>
      </c>
      <c r="P757" s="54"/>
      <c r="Q757" s="54"/>
      <c r="R757" s="54"/>
      <c r="S757" s="42" t="str">
        <f t="shared" si="25"/>
        <v/>
      </c>
      <c r="T757" s="66"/>
      <c r="U757" s="66"/>
      <c r="V757" s="41" t="str">
        <f>IF($P757="","",$P757+$Q757+LOOKUP(2,1/($V$3:$V756&lt;&gt;""),$V$3:$V756))</f>
        <v/>
      </c>
      <c r="W757" s="42"/>
      <c r="X757" s="42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  <c r="GY757" s="35"/>
      <c r="GZ757" s="35"/>
      <c r="HA757" s="35"/>
      <c r="HB757" s="35"/>
      <c r="HC757" s="35"/>
      <c r="HD757" s="35"/>
      <c r="HE757" s="35"/>
      <c r="HF757" s="35"/>
      <c r="HG757" s="35"/>
      <c r="HH757" s="35"/>
      <c r="HI757" s="35"/>
      <c r="HJ757" s="35"/>
      <c r="HK757" s="35"/>
      <c r="HL757" s="35"/>
      <c r="HM757" s="35"/>
      <c r="HN757" s="35"/>
      <c r="HO757" s="35"/>
      <c r="HP757" s="35"/>
      <c r="HQ757" s="35"/>
      <c r="HR757" s="35"/>
      <c r="HS757" s="35"/>
      <c r="HT757" s="35"/>
      <c r="HU757" s="35"/>
      <c r="HV757" s="35"/>
      <c r="HW757" s="35"/>
      <c r="HX757" s="35"/>
      <c r="HY757" s="35"/>
      <c r="HZ757" s="35"/>
      <c r="IA757" s="35"/>
      <c r="IB757" s="35"/>
      <c r="IC757" s="35"/>
      <c r="ID757" s="35"/>
      <c r="IE757" s="35"/>
      <c r="IF757" s="35"/>
      <c r="IG757" s="35"/>
      <c r="IH757" s="35"/>
      <c r="II757" s="35"/>
      <c r="IJ757" s="35"/>
      <c r="IK757" s="35"/>
      <c r="IL757" s="35"/>
      <c r="IM757" s="35"/>
      <c r="IN757" s="35"/>
      <c r="IO757" s="35"/>
      <c r="IP757" s="35"/>
      <c r="IQ757" s="35"/>
      <c r="IR757" s="35"/>
      <c r="IS757" s="35"/>
      <c r="IT757" s="35"/>
      <c r="IU757" s="35"/>
      <c r="IV757" s="35"/>
      <c r="IW757" s="35"/>
      <c r="IX757" s="35"/>
    </row>
    <row r="758" spans="1:258" x14ac:dyDescent="0.25">
      <c r="A758" s="26">
        <f>LOOKUP(2,1/($A$3:$A757&lt;&gt;""),$A$3:$A757)+1</f>
        <v>751</v>
      </c>
      <c r="B758" s="27"/>
      <c r="C758" s="44"/>
      <c r="D758" s="28" t="str">
        <f ca="1">IFERROR(IF($E758="","",VLOOKUP($E758,'Currency Pairs'!$B$3:$D$1000,3,FALSE)),"")</f>
        <v/>
      </c>
      <c r="E758" s="43" t="str">
        <f ca="1">IFERROR(IF($D758="","",VLOOKUP($D758,'Currency Pairs'!$A$3:$B$1000,2,FALSE)),"")</f>
        <v/>
      </c>
      <c r="F758" s="44"/>
      <c r="G758" s="43"/>
      <c r="H758" s="43"/>
      <c r="I758" s="43"/>
      <c r="J758" s="45" t="str">
        <f t="shared" si="24"/>
        <v/>
      </c>
      <c r="K758" s="78"/>
      <c r="L758" s="43"/>
      <c r="M758" s="46"/>
      <c r="N758" s="47" t="str">
        <f>IF(OR($G758="",$L758=""),"",ROUND(IF($F758="Long",(L758-G758),(G758-L758)) * POWER(10, VLOOKUP($D758,'Currency Pairs'!$A:$C,3,FALSE)),0))</f>
        <v/>
      </c>
      <c r="O758" s="94" t="str">
        <f>IF($P758="","",(($P758+$Q758+$R758)/LOOKUP(2,1/($V$3:$V757&lt;&gt;""),$V$3:$V757)))</f>
        <v/>
      </c>
      <c r="P758" s="48"/>
      <c r="Q758" s="48"/>
      <c r="R758" s="48"/>
      <c r="S758" s="33" t="str">
        <f t="shared" si="25"/>
        <v/>
      </c>
      <c r="T758" s="65"/>
      <c r="U758" s="65"/>
      <c r="V758" s="32" t="str">
        <f>IF($P758="","",$P758+$Q758+LOOKUP(2,1/($V$3:$V757&lt;&gt;""),$V$3:$V757))</f>
        <v/>
      </c>
      <c r="W758" s="33"/>
      <c r="X758" s="33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  <c r="DN758" s="34"/>
      <c r="DO758" s="34"/>
      <c r="DP758" s="34"/>
      <c r="DQ758" s="34"/>
      <c r="DR758" s="34"/>
      <c r="DS758" s="34"/>
      <c r="DT758" s="34"/>
      <c r="DU758" s="34"/>
      <c r="DV758" s="34"/>
      <c r="DW758" s="34"/>
      <c r="DX758" s="34"/>
      <c r="DY758" s="34"/>
      <c r="DZ758" s="34"/>
      <c r="EA758" s="34"/>
      <c r="EB758" s="34"/>
      <c r="EC758" s="34"/>
      <c r="ED758" s="34"/>
      <c r="EE758" s="34"/>
      <c r="EF758" s="34"/>
      <c r="EG758" s="34"/>
      <c r="EH758" s="34"/>
      <c r="EI758" s="34"/>
      <c r="EJ758" s="34"/>
      <c r="EK758" s="34"/>
      <c r="EL758" s="34"/>
      <c r="EM758" s="34"/>
      <c r="EN758" s="34"/>
      <c r="EO758" s="34"/>
      <c r="EP758" s="34"/>
      <c r="EQ758" s="34"/>
      <c r="ER758" s="34"/>
      <c r="ES758" s="34"/>
      <c r="ET758" s="34"/>
      <c r="EU758" s="34"/>
      <c r="EV758" s="34"/>
      <c r="EW758" s="34"/>
      <c r="EX758" s="34"/>
      <c r="EY758" s="34"/>
      <c r="EZ758" s="34"/>
      <c r="FA758" s="34"/>
      <c r="FB758" s="34"/>
      <c r="FC758" s="34"/>
      <c r="FD758" s="34"/>
      <c r="FE758" s="34"/>
      <c r="FF758" s="34"/>
      <c r="FG758" s="34"/>
      <c r="FH758" s="34"/>
      <c r="FI758" s="34"/>
      <c r="FJ758" s="34"/>
      <c r="FK758" s="34"/>
      <c r="FL758" s="34"/>
      <c r="FM758" s="34"/>
      <c r="FN758" s="34"/>
      <c r="FO758" s="34"/>
      <c r="FP758" s="34"/>
      <c r="FQ758" s="34"/>
      <c r="FR758" s="34"/>
      <c r="FS758" s="34"/>
      <c r="FT758" s="34"/>
      <c r="FU758" s="34"/>
      <c r="FV758" s="34"/>
      <c r="FW758" s="34"/>
      <c r="FX758" s="34"/>
      <c r="FY758" s="34"/>
      <c r="FZ758" s="34"/>
      <c r="GA758" s="34"/>
      <c r="GB758" s="34"/>
      <c r="GC758" s="34"/>
      <c r="GD758" s="34"/>
      <c r="GE758" s="34"/>
      <c r="GF758" s="34"/>
      <c r="GG758" s="34"/>
      <c r="GH758" s="34"/>
      <c r="GI758" s="34"/>
      <c r="GJ758" s="34"/>
      <c r="GK758" s="34"/>
      <c r="GL758" s="34"/>
      <c r="GM758" s="34"/>
      <c r="GN758" s="34"/>
      <c r="GO758" s="34"/>
      <c r="GP758" s="34"/>
      <c r="GQ758" s="34"/>
      <c r="GR758" s="34"/>
      <c r="GS758" s="34"/>
      <c r="GT758" s="34"/>
      <c r="GU758" s="34"/>
      <c r="GV758" s="34"/>
      <c r="GW758" s="34"/>
      <c r="GX758" s="34"/>
      <c r="GY758" s="34"/>
      <c r="GZ758" s="34"/>
      <c r="HA758" s="34"/>
      <c r="HB758" s="34"/>
      <c r="HC758" s="34"/>
      <c r="HD758" s="34"/>
      <c r="HE758" s="34"/>
      <c r="HF758" s="34"/>
      <c r="HG758" s="34"/>
      <c r="HH758" s="34"/>
      <c r="HI758" s="34"/>
      <c r="HJ758" s="34"/>
      <c r="HK758" s="34"/>
      <c r="HL758" s="34"/>
      <c r="HM758" s="34"/>
      <c r="HN758" s="34"/>
      <c r="HO758" s="34"/>
      <c r="HP758" s="34"/>
      <c r="HQ758" s="34"/>
      <c r="HR758" s="34"/>
      <c r="HS758" s="34"/>
      <c r="HT758" s="34"/>
      <c r="HU758" s="34"/>
      <c r="HV758" s="34"/>
      <c r="HW758" s="34"/>
      <c r="HX758" s="34"/>
      <c r="HY758" s="34"/>
      <c r="HZ758" s="34"/>
      <c r="IA758" s="34"/>
      <c r="IB758" s="34"/>
      <c r="IC758" s="34"/>
      <c r="ID758" s="34"/>
      <c r="IE758" s="34"/>
      <c r="IF758" s="34"/>
      <c r="IG758" s="34"/>
      <c r="IH758" s="34"/>
      <c r="II758" s="34"/>
      <c r="IJ758" s="34"/>
      <c r="IK758" s="34"/>
      <c r="IL758" s="34"/>
      <c r="IM758" s="34"/>
      <c r="IN758" s="34"/>
      <c r="IO758" s="34"/>
      <c r="IP758" s="34"/>
      <c r="IQ758" s="34"/>
      <c r="IR758" s="34"/>
      <c r="IS758" s="34"/>
      <c r="IT758" s="34"/>
      <c r="IU758" s="34"/>
      <c r="IV758" s="34"/>
      <c r="IW758" s="34"/>
      <c r="IX758" s="34"/>
    </row>
    <row r="759" spans="1:258" x14ac:dyDescent="0.25">
      <c r="A759" s="35">
        <f>LOOKUP(2,1/($A$3:$A758&lt;&gt;""),$A$3:$A758)+1</f>
        <v>752</v>
      </c>
      <c r="B759" s="36"/>
      <c r="C759" s="50"/>
      <c r="D759" s="37" t="str">
        <f ca="1">IFERROR(IF($E759="","",VLOOKUP($E759,'Currency Pairs'!$B$3:$D$1000,3,FALSE)),"")</f>
        <v/>
      </c>
      <c r="E759" s="49" t="str">
        <f ca="1">IFERROR(IF($D759="","",VLOOKUP($D759,'Currency Pairs'!$A$3:$B$1000,2,FALSE)),"")</f>
        <v/>
      </c>
      <c r="F759" s="50"/>
      <c r="G759" s="49"/>
      <c r="H759" s="49"/>
      <c r="I759" s="49"/>
      <c r="J759" s="51" t="str">
        <f t="shared" si="24"/>
        <v/>
      </c>
      <c r="K759" s="79"/>
      <c r="L759" s="49"/>
      <c r="M759" s="52"/>
      <c r="N759" s="53" t="str">
        <f>IF(OR($G759="",$L759=""),"",ROUND(IF($F759="Long",(L759-G759),(G759-L759)) * POWER(10, VLOOKUP($D759,'Currency Pairs'!$A:$C,3,FALSE)),0))</f>
        <v/>
      </c>
      <c r="O759" s="99" t="str">
        <f>IF($P759="","",(($P759+$Q759+$R759)/LOOKUP(2,1/($V$3:$V758&lt;&gt;""),$V$3:$V758)))</f>
        <v/>
      </c>
      <c r="P759" s="54"/>
      <c r="Q759" s="54"/>
      <c r="R759" s="54"/>
      <c r="S759" s="42" t="str">
        <f t="shared" si="25"/>
        <v/>
      </c>
      <c r="T759" s="66"/>
      <c r="U759" s="66"/>
      <c r="V759" s="41" t="str">
        <f>IF($P759="","",$P759+$Q759+LOOKUP(2,1/($V$3:$V758&lt;&gt;""),$V$3:$V758))</f>
        <v/>
      </c>
      <c r="W759" s="42"/>
      <c r="X759" s="42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  <c r="GY759" s="35"/>
      <c r="GZ759" s="35"/>
      <c r="HA759" s="35"/>
      <c r="HB759" s="35"/>
      <c r="HC759" s="35"/>
      <c r="HD759" s="35"/>
      <c r="HE759" s="35"/>
      <c r="HF759" s="35"/>
      <c r="HG759" s="35"/>
      <c r="HH759" s="35"/>
      <c r="HI759" s="35"/>
      <c r="HJ759" s="35"/>
      <c r="HK759" s="35"/>
      <c r="HL759" s="35"/>
      <c r="HM759" s="35"/>
      <c r="HN759" s="35"/>
      <c r="HO759" s="35"/>
      <c r="HP759" s="35"/>
      <c r="HQ759" s="35"/>
      <c r="HR759" s="35"/>
      <c r="HS759" s="35"/>
      <c r="HT759" s="35"/>
      <c r="HU759" s="35"/>
      <c r="HV759" s="35"/>
      <c r="HW759" s="35"/>
      <c r="HX759" s="35"/>
      <c r="HY759" s="35"/>
      <c r="HZ759" s="35"/>
      <c r="IA759" s="35"/>
      <c r="IB759" s="35"/>
      <c r="IC759" s="35"/>
      <c r="ID759" s="35"/>
      <c r="IE759" s="35"/>
      <c r="IF759" s="35"/>
      <c r="IG759" s="35"/>
      <c r="IH759" s="35"/>
      <c r="II759" s="35"/>
      <c r="IJ759" s="35"/>
      <c r="IK759" s="35"/>
      <c r="IL759" s="35"/>
      <c r="IM759" s="35"/>
      <c r="IN759" s="35"/>
      <c r="IO759" s="35"/>
      <c r="IP759" s="35"/>
      <c r="IQ759" s="35"/>
      <c r="IR759" s="35"/>
      <c r="IS759" s="35"/>
      <c r="IT759" s="35"/>
      <c r="IU759" s="35"/>
      <c r="IV759" s="35"/>
      <c r="IW759" s="35"/>
      <c r="IX759" s="35"/>
    </row>
    <row r="760" spans="1:258" x14ac:dyDescent="0.25">
      <c r="A760" s="26">
        <f>LOOKUP(2,1/($A$3:$A759&lt;&gt;""),$A$3:$A759)+1</f>
        <v>753</v>
      </c>
      <c r="B760" s="27"/>
      <c r="C760" s="44"/>
      <c r="D760" s="28" t="str">
        <f ca="1">IFERROR(IF($E760="","",VLOOKUP($E760,'Currency Pairs'!$B$3:$D$1000,3,FALSE)),"")</f>
        <v/>
      </c>
      <c r="E760" s="43" t="str">
        <f ca="1">IFERROR(IF($D760="","",VLOOKUP($D760,'Currency Pairs'!$A$3:$B$1000,2,FALSE)),"")</f>
        <v/>
      </c>
      <c r="F760" s="44"/>
      <c r="G760" s="43"/>
      <c r="H760" s="43"/>
      <c r="I760" s="43"/>
      <c r="J760" s="45" t="str">
        <f t="shared" si="24"/>
        <v/>
      </c>
      <c r="K760" s="78"/>
      <c r="L760" s="43"/>
      <c r="M760" s="46"/>
      <c r="N760" s="47" t="str">
        <f>IF(OR($G760="",$L760=""),"",ROUND(IF($F760="Long",(L760-G760),(G760-L760)) * POWER(10, VLOOKUP($D760,'Currency Pairs'!$A:$C,3,FALSE)),0))</f>
        <v/>
      </c>
      <c r="O760" s="94" t="str">
        <f>IF($P760="","",(($P760+$Q760+$R760)/LOOKUP(2,1/($V$3:$V759&lt;&gt;""),$V$3:$V759)))</f>
        <v/>
      </c>
      <c r="P760" s="48"/>
      <c r="Q760" s="48"/>
      <c r="R760" s="48"/>
      <c r="S760" s="33" t="str">
        <f t="shared" si="25"/>
        <v/>
      </c>
      <c r="T760" s="65"/>
      <c r="U760" s="65"/>
      <c r="V760" s="32" t="str">
        <f>IF($P760="","",$P760+$Q760+LOOKUP(2,1/($V$3:$V759&lt;&gt;""),$V$3:$V759))</f>
        <v/>
      </c>
      <c r="W760" s="33"/>
      <c r="X760" s="33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/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  <c r="EX760" s="34"/>
      <c r="EY760" s="34"/>
      <c r="EZ760" s="34"/>
      <c r="FA760" s="34"/>
      <c r="FB760" s="34"/>
      <c r="FC760" s="34"/>
      <c r="FD760" s="34"/>
      <c r="FE760" s="34"/>
      <c r="FF760" s="34"/>
      <c r="FG760" s="34"/>
      <c r="FH760" s="34"/>
      <c r="FI760" s="34"/>
      <c r="FJ760" s="34"/>
      <c r="FK760" s="34"/>
      <c r="FL760" s="34"/>
      <c r="FM760" s="34"/>
      <c r="FN760" s="34"/>
      <c r="FO760" s="34"/>
      <c r="FP760" s="34"/>
      <c r="FQ760" s="34"/>
      <c r="FR760" s="34"/>
      <c r="FS760" s="34"/>
      <c r="FT760" s="34"/>
      <c r="FU760" s="34"/>
      <c r="FV760" s="34"/>
      <c r="FW760" s="34"/>
      <c r="FX760" s="34"/>
      <c r="FY760" s="34"/>
      <c r="FZ760" s="34"/>
      <c r="GA760" s="34"/>
      <c r="GB760" s="34"/>
      <c r="GC760" s="34"/>
      <c r="GD760" s="34"/>
      <c r="GE760" s="34"/>
      <c r="GF760" s="34"/>
      <c r="GG760" s="34"/>
      <c r="GH760" s="34"/>
      <c r="GI760" s="34"/>
      <c r="GJ760" s="34"/>
      <c r="GK760" s="34"/>
      <c r="GL760" s="34"/>
      <c r="GM760" s="34"/>
      <c r="GN760" s="34"/>
      <c r="GO760" s="34"/>
      <c r="GP760" s="34"/>
      <c r="GQ760" s="34"/>
      <c r="GR760" s="34"/>
      <c r="GS760" s="34"/>
      <c r="GT760" s="34"/>
      <c r="GU760" s="34"/>
      <c r="GV760" s="34"/>
      <c r="GW760" s="34"/>
      <c r="GX760" s="34"/>
      <c r="GY760" s="34"/>
      <c r="GZ760" s="34"/>
      <c r="HA760" s="34"/>
      <c r="HB760" s="34"/>
      <c r="HC760" s="34"/>
      <c r="HD760" s="34"/>
      <c r="HE760" s="34"/>
      <c r="HF760" s="34"/>
      <c r="HG760" s="34"/>
      <c r="HH760" s="34"/>
      <c r="HI760" s="34"/>
      <c r="HJ760" s="34"/>
      <c r="HK760" s="34"/>
      <c r="HL760" s="34"/>
      <c r="HM760" s="34"/>
      <c r="HN760" s="34"/>
      <c r="HO760" s="34"/>
      <c r="HP760" s="34"/>
      <c r="HQ760" s="34"/>
      <c r="HR760" s="34"/>
      <c r="HS760" s="34"/>
      <c r="HT760" s="34"/>
      <c r="HU760" s="34"/>
      <c r="HV760" s="34"/>
      <c r="HW760" s="34"/>
      <c r="HX760" s="34"/>
      <c r="HY760" s="34"/>
      <c r="HZ760" s="34"/>
      <c r="IA760" s="34"/>
      <c r="IB760" s="34"/>
      <c r="IC760" s="34"/>
      <c r="ID760" s="34"/>
      <c r="IE760" s="34"/>
      <c r="IF760" s="34"/>
      <c r="IG760" s="34"/>
      <c r="IH760" s="34"/>
      <c r="II760" s="34"/>
      <c r="IJ760" s="34"/>
      <c r="IK760" s="34"/>
      <c r="IL760" s="34"/>
      <c r="IM760" s="34"/>
      <c r="IN760" s="34"/>
      <c r="IO760" s="34"/>
      <c r="IP760" s="34"/>
      <c r="IQ760" s="34"/>
      <c r="IR760" s="34"/>
      <c r="IS760" s="34"/>
      <c r="IT760" s="34"/>
      <c r="IU760" s="34"/>
      <c r="IV760" s="34"/>
      <c r="IW760" s="34"/>
      <c r="IX760" s="34"/>
    </row>
    <row r="761" spans="1:258" x14ac:dyDescent="0.25">
      <c r="A761" s="35">
        <f>LOOKUP(2,1/($A$3:$A760&lt;&gt;""),$A$3:$A760)+1</f>
        <v>754</v>
      </c>
      <c r="B761" s="36"/>
      <c r="C761" s="50"/>
      <c r="D761" s="37" t="str">
        <f ca="1">IFERROR(IF($E761="","",VLOOKUP($E761,'Currency Pairs'!$B$3:$D$1000,3,FALSE)),"")</f>
        <v/>
      </c>
      <c r="E761" s="49" t="str">
        <f ca="1">IFERROR(IF($D761="","",VLOOKUP($D761,'Currency Pairs'!$A$3:$B$1000,2,FALSE)),"")</f>
        <v/>
      </c>
      <c r="F761" s="50"/>
      <c r="G761" s="49"/>
      <c r="H761" s="49"/>
      <c r="I761" s="49"/>
      <c r="J761" s="51" t="str">
        <f t="shared" si="24"/>
        <v/>
      </c>
      <c r="K761" s="79"/>
      <c r="L761" s="49"/>
      <c r="M761" s="52"/>
      <c r="N761" s="53" t="str">
        <f>IF(OR($G761="",$L761=""),"",ROUND(IF($F761="Long",(L761-G761),(G761-L761)) * POWER(10, VLOOKUP($D761,'Currency Pairs'!$A:$C,3,FALSE)),0))</f>
        <v/>
      </c>
      <c r="O761" s="99" t="str">
        <f>IF($P761="","",(($P761+$Q761+$R761)/LOOKUP(2,1/($V$3:$V760&lt;&gt;""),$V$3:$V760)))</f>
        <v/>
      </c>
      <c r="P761" s="54"/>
      <c r="Q761" s="54"/>
      <c r="R761" s="54"/>
      <c r="S761" s="42" t="str">
        <f t="shared" si="25"/>
        <v/>
      </c>
      <c r="T761" s="66"/>
      <c r="U761" s="66"/>
      <c r="V761" s="41" t="str">
        <f>IF($P761="","",$P761+$Q761+LOOKUP(2,1/($V$3:$V760&lt;&gt;""),$V$3:$V760))</f>
        <v/>
      </c>
      <c r="W761" s="42"/>
      <c r="X761" s="42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  <c r="GY761" s="35"/>
      <c r="GZ761" s="35"/>
      <c r="HA761" s="35"/>
      <c r="HB761" s="35"/>
      <c r="HC761" s="35"/>
      <c r="HD761" s="35"/>
      <c r="HE761" s="35"/>
      <c r="HF761" s="35"/>
      <c r="HG761" s="35"/>
      <c r="HH761" s="35"/>
      <c r="HI761" s="35"/>
      <c r="HJ761" s="35"/>
      <c r="HK761" s="35"/>
      <c r="HL761" s="35"/>
      <c r="HM761" s="35"/>
      <c r="HN761" s="35"/>
      <c r="HO761" s="35"/>
      <c r="HP761" s="35"/>
      <c r="HQ761" s="35"/>
      <c r="HR761" s="35"/>
      <c r="HS761" s="35"/>
      <c r="HT761" s="35"/>
      <c r="HU761" s="35"/>
      <c r="HV761" s="35"/>
      <c r="HW761" s="35"/>
      <c r="HX761" s="35"/>
      <c r="HY761" s="35"/>
      <c r="HZ761" s="35"/>
      <c r="IA761" s="35"/>
      <c r="IB761" s="35"/>
      <c r="IC761" s="35"/>
      <c r="ID761" s="35"/>
      <c r="IE761" s="35"/>
      <c r="IF761" s="35"/>
      <c r="IG761" s="35"/>
      <c r="IH761" s="35"/>
      <c r="II761" s="35"/>
      <c r="IJ761" s="35"/>
      <c r="IK761" s="35"/>
      <c r="IL761" s="35"/>
      <c r="IM761" s="35"/>
      <c r="IN761" s="35"/>
      <c r="IO761" s="35"/>
      <c r="IP761" s="35"/>
      <c r="IQ761" s="35"/>
      <c r="IR761" s="35"/>
      <c r="IS761" s="35"/>
      <c r="IT761" s="35"/>
      <c r="IU761" s="35"/>
      <c r="IV761" s="35"/>
      <c r="IW761" s="35"/>
      <c r="IX761" s="35"/>
    </row>
    <row r="762" spans="1:258" x14ac:dyDescent="0.25">
      <c r="A762" s="26">
        <f>LOOKUP(2,1/($A$3:$A761&lt;&gt;""),$A$3:$A761)+1</f>
        <v>755</v>
      </c>
      <c r="B762" s="27"/>
      <c r="C762" s="44"/>
      <c r="D762" s="28" t="str">
        <f ca="1">IFERROR(IF($E762="","",VLOOKUP($E762,'Currency Pairs'!$B$3:$D$1000,3,FALSE)),"")</f>
        <v/>
      </c>
      <c r="E762" s="43" t="str">
        <f ca="1">IFERROR(IF($D762="","",VLOOKUP($D762,'Currency Pairs'!$A$3:$B$1000,2,FALSE)),"")</f>
        <v/>
      </c>
      <c r="F762" s="44"/>
      <c r="G762" s="43"/>
      <c r="H762" s="43"/>
      <c r="I762" s="43"/>
      <c r="J762" s="45" t="str">
        <f t="shared" si="24"/>
        <v/>
      </c>
      <c r="K762" s="78"/>
      <c r="L762" s="43"/>
      <c r="M762" s="46"/>
      <c r="N762" s="47" t="str">
        <f>IF(OR($G762="",$L762=""),"",ROUND(IF($F762="Long",(L762-G762),(G762-L762)) * POWER(10, VLOOKUP($D762,'Currency Pairs'!$A:$C,3,FALSE)),0))</f>
        <v/>
      </c>
      <c r="O762" s="94" t="str">
        <f>IF($P762="","",(($P762+$Q762+$R762)/LOOKUP(2,1/($V$3:$V761&lt;&gt;""),$V$3:$V761)))</f>
        <v/>
      </c>
      <c r="P762" s="48"/>
      <c r="Q762" s="48"/>
      <c r="R762" s="48"/>
      <c r="S762" s="33" t="str">
        <f t="shared" si="25"/>
        <v/>
      </c>
      <c r="T762" s="65"/>
      <c r="U762" s="65"/>
      <c r="V762" s="32" t="str">
        <f>IF($P762="","",$P762+$Q762+LOOKUP(2,1/($V$3:$V761&lt;&gt;""),$V$3:$V761))</f>
        <v/>
      </c>
      <c r="W762" s="33"/>
      <c r="X762" s="33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  <c r="DN762" s="34"/>
      <c r="DO762" s="34"/>
      <c r="DP762" s="34"/>
      <c r="DQ762" s="34"/>
      <c r="DR762" s="34"/>
      <c r="DS762" s="34"/>
      <c r="DT762" s="34"/>
      <c r="DU762" s="34"/>
      <c r="DV762" s="34"/>
      <c r="DW762" s="34"/>
      <c r="DX762" s="34"/>
      <c r="DY762" s="34"/>
      <c r="DZ762" s="34"/>
      <c r="EA762" s="34"/>
      <c r="EB762" s="34"/>
      <c r="EC762" s="34"/>
      <c r="ED762" s="34"/>
      <c r="EE762" s="34"/>
      <c r="EF762" s="34"/>
      <c r="EG762" s="34"/>
      <c r="EH762" s="34"/>
      <c r="EI762" s="34"/>
      <c r="EJ762" s="34"/>
      <c r="EK762" s="34"/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  <c r="EX762" s="34"/>
      <c r="EY762" s="34"/>
      <c r="EZ762" s="34"/>
      <c r="FA762" s="34"/>
      <c r="FB762" s="34"/>
      <c r="FC762" s="34"/>
      <c r="FD762" s="34"/>
      <c r="FE762" s="34"/>
      <c r="FF762" s="34"/>
      <c r="FG762" s="34"/>
      <c r="FH762" s="34"/>
      <c r="FI762" s="34"/>
      <c r="FJ762" s="34"/>
      <c r="FK762" s="34"/>
      <c r="FL762" s="34"/>
      <c r="FM762" s="34"/>
      <c r="FN762" s="34"/>
      <c r="FO762" s="34"/>
      <c r="FP762" s="34"/>
      <c r="FQ762" s="34"/>
      <c r="FR762" s="34"/>
      <c r="FS762" s="34"/>
      <c r="FT762" s="34"/>
      <c r="FU762" s="34"/>
      <c r="FV762" s="34"/>
      <c r="FW762" s="34"/>
      <c r="FX762" s="34"/>
      <c r="FY762" s="34"/>
      <c r="FZ762" s="34"/>
      <c r="GA762" s="34"/>
      <c r="GB762" s="34"/>
      <c r="GC762" s="34"/>
      <c r="GD762" s="34"/>
      <c r="GE762" s="34"/>
      <c r="GF762" s="34"/>
      <c r="GG762" s="34"/>
      <c r="GH762" s="34"/>
      <c r="GI762" s="34"/>
      <c r="GJ762" s="34"/>
      <c r="GK762" s="34"/>
      <c r="GL762" s="34"/>
      <c r="GM762" s="34"/>
      <c r="GN762" s="34"/>
      <c r="GO762" s="34"/>
      <c r="GP762" s="34"/>
      <c r="GQ762" s="34"/>
      <c r="GR762" s="34"/>
      <c r="GS762" s="34"/>
      <c r="GT762" s="34"/>
      <c r="GU762" s="34"/>
      <c r="GV762" s="34"/>
      <c r="GW762" s="34"/>
      <c r="GX762" s="34"/>
      <c r="GY762" s="34"/>
      <c r="GZ762" s="34"/>
      <c r="HA762" s="34"/>
      <c r="HB762" s="34"/>
      <c r="HC762" s="34"/>
      <c r="HD762" s="34"/>
      <c r="HE762" s="34"/>
      <c r="HF762" s="34"/>
      <c r="HG762" s="34"/>
      <c r="HH762" s="34"/>
      <c r="HI762" s="34"/>
      <c r="HJ762" s="34"/>
      <c r="HK762" s="34"/>
      <c r="HL762" s="34"/>
      <c r="HM762" s="34"/>
      <c r="HN762" s="34"/>
      <c r="HO762" s="34"/>
      <c r="HP762" s="34"/>
      <c r="HQ762" s="34"/>
      <c r="HR762" s="34"/>
      <c r="HS762" s="34"/>
      <c r="HT762" s="34"/>
      <c r="HU762" s="34"/>
      <c r="HV762" s="34"/>
      <c r="HW762" s="34"/>
      <c r="HX762" s="34"/>
      <c r="HY762" s="34"/>
      <c r="HZ762" s="34"/>
      <c r="IA762" s="34"/>
      <c r="IB762" s="34"/>
      <c r="IC762" s="34"/>
      <c r="ID762" s="34"/>
      <c r="IE762" s="34"/>
      <c r="IF762" s="34"/>
      <c r="IG762" s="34"/>
      <c r="IH762" s="34"/>
      <c r="II762" s="34"/>
      <c r="IJ762" s="34"/>
      <c r="IK762" s="34"/>
      <c r="IL762" s="34"/>
      <c r="IM762" s="34"/>
      <c r="IN762" s="34"/>
      <c r="IO762" s="34"/>
      <c r="IP762" s="34"/>
      <c r="IQ762" s="34"/>
      <c r="IR762" s="34"/>
      <c r="IS762" s="34"/>
      <c r="IT762" s="34"/>
      <c r="IU762" s="34"/>
      <c r="IV762" s="34"/>
      <c r="IW762" s="34"/>
      <c r="IX762" s="34"/>
    </row>
    <row r="763" spans="1:258" x14ac:dyDescent="0.25">
      <c r="A763" s="35">
        <f>LOOKUP(2,1/($A$3:$A762&lt;&gt;""),$A$3:$A762)+1</f>
        <v>756</v>
      </c>
      <c r="B763" s="36"/>
      <c r="C763" s="50"/>
      <c r="D763" s="37" t="str">
        <f ca="1">IFERROR(IF($E763="","",VLOOKUP($E763,'Currency Pairs'!$B$3:$D$1000,3,FALSE)),"")</f>
        <v/>
      </c>
      <c r="E763" s="49" t="str">
        <f ca="1">IFERROR(IF($D763="","",VLOOKUP($D763,'Currency Pairs'!$A$3:$B$1000,2,FALSE)),"")</f>
        <v/>
      </c>
      <c r="F763" s="50"/>
      <c r="G763" s="49"/>
      <c r="H763" s="49"/>
      <c r="I763" s="49"/>
      <c r="J763" s="51" t="str">
        <f t="shared" si="24"/>
        <v/>
      </c>
      <c r="K763" s="79"/>
      <c r="L763" s="49"/>
      <c r="M763" s="52"/>
      <c r="N763" s="53" t="str">
        <f>IF(OR($G763="",$L763=""),"",ROUND(IF($F763="Long",(L763-G763),(G763-L763)) * POWER(10, VLOOKUP($D763,'Currency Pairs'!$A:$C,3,FALSE)),0))</f>
        <v/>
      </c>
      <c r="O763" s="99" t="str">
        <f>IF($P763="","",(($P763+$Q763+$R763)/LOOKUP(2,1/($V$3:$V762&lt;&gt;""),$V$3:$V762)))</f>
        <v/>
      </c>
      <c r="P763" s="54"/>
      <c r="Q763" s="54"/>
      <c r="R763" s="54"/>
      <c r="S763" s="42" t="str">
        <f t="shared" si="25"/>
        <v/>
      </c>
      <c r="T763" s="66"/>
      <c r="U763" s="66"/>
      <c r="V763" s="41" t="str">
        <f>IF($P763="","",$P763+$Q763+LOOKUP(2,1/($V$3:$V762&lt;&gt;""),$V$3:$V762))</f>
        <v/>
      </c>
      <c r="W763" s="42"/>
      <c r="X763" s="42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  <c r="GY763" s="35"/>
      <c r="GZ763" s="35"/>
      <c r="HA763" s="35"/>
      <c r="HB763" s="35"/>
      <c r="HC763" s="35"/>
      <c r="HD763" s="35"/>
      <c r="HE763" s="35"/>
      <c r="HF763" s="35"/>
      <c r="HG763" s="35"/>
      <c r="HH763" s="35"/>
      <c r="HI763" s="35"/>
      <c r="HJ763" s="35"/>
      <c r="HK763" s="35"/>
      <c r="HL763" s="35"/>
      <c r="HM763" s="35"/>
      <c r="HN763" s="35"/>
      <c r="HO763" s="35"/>
      <c r="HP763" s="35"/>
      <c r="HQ763" s="35"/>
      <c r="HR763" s="35"/>
      <c r="HS763" s="35"/>
      <c r="HT763" s="35"/>
      <c r="HU763" s="35"/>
      <c r="HV763" s="35"/>
      <c r="HW763" s="35"/>
      <c r="HX763" s="35"/>
      <c r="HY763" s="35"/>
      <c r="HZ763" s="35"/>
      <c r="IA763" s="35"/>
      <c r="IB763" s="35"/>
      <c r="IC763" s="35"/>
      <c r="ID763" s="35"/>
      <c r="IE763" s="35"/>
      <c r="IF763" s="35"/>
      <c r="IG763" s="35"/>
      <c r="IH763" s="35"/>
      <c r="II763" s="35"/>
      <c r="IJ763" s="35"/>
      <c r="IK763" s="35"/>
      <c r="IL763" s="35"/>
      <c r="IM763" s="35"/>
      <c r="IN763" s="35"/>
      <c r="IO763" s="35"/>
      <c r="IP763" s="35"/>
      <c r="IQ763" s="35"/>
      <c r="IR763" s="35"/>
      <c r="IS763" s="35"/>
      <c r="IT763" s="35"/>
      <c r="IU763" s="35"/>
      <c r="IV763" s="35"/>
      <c r="IW763" s="35"/>
      <c r="IX763" s="35"/>
    </row>
    <row r="764" spans="1:258" x14ac:dyDescent="0.25">
      <c r="A764" s="26">
        <f>LOOKUP(2,1/($A$3:$A763&lt;&gt;""),$A$3:$A763)+1</f>
        <v>757</v>
      </c>
      <c r="B764" s="27"/>
      <c r="C764" s="44"/>
      <c r="D764" s="28" t="str">
        <f ca="1">IFERROR(IF($E764="","",VLOOKUP($E764,'Currency Pairs'!$B$3:$D$1000,3,FALSE)),"")</f>
        <v/>
      </c>
      <c r="E764" s="43" t="str">
        <f ca="1">IFERROR(IF($D764="","",VLOOKUP($D764,'Currency Pairs'!$A$3:$B$1000,2,FALSE)),"")</f>
        <v/>
      </c>
      <c r="F764" s="44"/>
      <c r="G764" s="43"/>
      <c r="H764" s="43"/>
      <c r="I764" s="43"/>
      <c r="J764" s="45" t="str">
        <f t="shared" si="24"/>
        <v/>
      </c>
      <c r="K764" s="78"/>
      <c r="L764" s="43"/>
      <c r="M764" s="46"/>
      <c r="N764" s="47" t="str">
        <f>IF(OR($G764="",$L764=""),"",ROUND(IF($F764="Long",(L764-G764),(G764-L764)) * POWER(10, VLOOKUP($D764,'Currency Pairs'!$A:$C,3,FALSE)),0))</f>
        <v/>
      </c>
      <c r="O764" s="94" t="str">
        <f>IF($P764="","",(($P764+$Q764+$R764)/LOOKUP(2,1/($V$3:$V763&lt;&gt;""),$V$3:$V763)))</f>
        <v/>
      </c>
      <c r="P764" s="48"/>
      <c r="Q764" s="48"/>
      <c r="R764" s="48"/>
      <c r="S764" s="33" t="str">
        <f t="shared" si="25"/>
        <v/>
      </c>
      <c r="T764" s="65"/>
      <c r="U764" s="65"/>
      <c r="V764" s="32" t="str">
        <f>IF($P764="","",$P764+$Q764+LOOKUP(2,1/($V$3:$V763&lt;&gt;""),$V$3:$V763))</f>
        <v/>
      </c>
      <c r="W764" s="33"/>
      <c r="X764" s="33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  <c r="EY764" s="34"/>
      <c r="EZ764" s="34"/>
      <c r="FA764" s="34"/>
      <c r="FB764" s="34"/>
      <c r="FC764" s="34"/>
      <c r="FD764" s="34"/>
      <c r="FE764" s="34"/>
      <c r="FF764" s="34"/>
      <c r="FG764" s="34"/>
      <c r="FH764" s="34"/>
      <c r="FI764" s="34"/>
      <c r="FJ764" s="34"/>
      <c r="FK764" s="34"/>
      <c r="FL764" s="34"/>
      <c r="FM764" s="34"/>
      <c r="FN764" s="34"/>
      <c r="FO764" s="34"/>
      <c r="FP764" s="34"/>
      <c r="FQ764" s="34"/>
      <c r="FR764" s="34"/>
      <c r="FS764" s="34"/>
      <c r="FT764" s="34"/>
      <c r="FU764" s="34"/>
      <c r="FV764" s="34"/>
      <c r="FW764" s="34"/>
      <c r="FX764" s="34"/>
      <c r="FY764" s="34"/>
      <c r="FZ764" s="34"/>
      <c r="GA764" s="34"/>
      <c r="GB764" s="34"/>
      <c r="GC764" s="34"/>
      <c r="GD764" s="34"/>
      <c r="GE764" s="34"/>
      <c r="GF764" s="34"/>
      <c r="GG764" s="34"/>
      <c r="GH764" s="34"/>
      <c r="GI764" s="34"/>
      <c r="GJ764" s="34"/>
      <c r="GK764" s="34"/>
      <c r="GL764" s="34"/>
      <c r="GM764" s="34"/>
      <c r="GN764" s="34"/>
      <c r="GO764" s="34"/>
      <c r="GP764" s="34"/>
      <c r="GQ764" s="34"/>
      <c r="GR764" s="34"/>
      <c r="GS764" s="34"/>
      <c r="GT764" s="34"/>
      <c r="GU764" s="34"/>
      <c r="GV764" s="34"/>
      <c r="GW764" s="34"/>
      <c r="GX764" s="34"/>
      <c r="GY764" s="34"/>
      <c r="GZ764" s="34"/>
      <c r="HA764" s="34"/>
      <c r="HB764" s="34"/>
      <c r="HC764" s="34"/>
      <c r="HD764" s="34"/>
      <c r="HE764" s="34"/>
      <c r="HF764" s="34"/>
      <c r="HG764" s="34"/>
      <c r="HH764" s="34"/>
      <c r="HI764" s="34"/>
      <c r="HJ764" s="34"/>
      <c r="HK764" s="34"/>
      <c r="HL764" s="34"/>
      <c r="HM764" s="34"/>
      <c r="HN764" s="34"/>
      <c r="HO764" s="34"/>
      <c r="HP764" s="34"/>
      <c r="HQ764" s="34"/>
      <c r="HR764" s="34"/>
      <c r="HS764" s="34"/>
      <c r="HT764" s="34"/>
      <c r="HU764" s="34"/>
      <c r="HV764" s="34"/>
      <c r="HW764" s="34"/>
      <c r="HX764" s="34"/>
      <c r="HY764" s="34"/>
      <c r="HZ764" s="34"/>
      <c r="IA764" s="34"/>
      <c r="IB764" s="34"/>
      <c r="IC764" s="34"/>
      <c r="ID764" s="34"/>
      <c r="IE764" s="34"/>
      <c r="IF764" s="34"/>
      <c r="IG764" s="34"/>
      <c r="IH764" s="34"/>
      <c r="II764" s="34"/>
      <c r="IJ764" s="34"/>
      <c r="IK764" s="34"/>
      <c r="IL764" s="34"/>
      <c r="IM764" s="34"/>
      <c r="IN764" s="34"/>
      <c r="IO764" s="34"/>
      <c r="IP764" s="34"/>
      <c r="IQ764" s="34"/>
      <c r="IR764" s="34"/>
      <c r="IS764" s="34"/>
      <c r="IT764" s="34"/>
      <c r="IU764" s="34"/>
      <c r="IV764" s="34"/>
      <c r="IW764" s="34"/>
      <c r="IX764" s="34"/>
    </row>
    <row r="765" spans="1:258" x14ac:dyDescent="0.25">
      <c r="A765" s="35">
        <f>LOOKUP(2,1/($A$3:$A764&lt;&gt;""),$A$3:$A764)+1</f>
        <v>758</v>
      </c>
      <c r="B765" s="36"/>
      <c r="C765" s="50"/>
      <c r="D765" s="37" t="str">
        <f ca="1">IFERROR(IF($E765="","",VLOOKUP($E765,'Currency Pairs'!$B$3:$D$1000,3,FALSE)),"")</f>
        <v/>
      </c>
      <c r="E765" s="49" t="str">
        <f ca="1">IFERROR(IF($D765="","",VLOOKUP($D765,'Currency Pairs'!$A$3:$B$1000,2,FALSE)),"")</f>
        <v/>
      </c>
      <c r="F765" s="50"/>
      <c r="G765" s="49"/>
      <c r="H765" s="49"/>
      <c r="I765" s="49"/>
      <c r="J765" s="51" t="str">
        <f t="shared" si="24"/>
        <v/>
      </c>
      <c r="K765" s="79"/>
      <c r="L765" s="49"/>
      <c r="M765" s="52"/>
      <c r="N765" s="53" t="str">
        <f>IF(OR($G765="",$L765=""),"",ROUND(IF($F765="Long",(L765-G765),(G765-L765)) * POWER(10, VLOOKUP($D765,'Currency Pairs'!$A:$C,3,FALSE)),0))</f>
        <v/>
      </c>
      <c r="O765" s="99" t="str">
        <f>IF($P765="","",(($P765+$Q765+$R765)/LOOKUP(2,1/($V$3:$V764&lt;&gt;""),$V$3:$V764)))</f>
        <v/>
      </c>
      <c r="P765" s="54"/>
      <c r="Q765" s="54"/>
      <c r="R765" s="54"/>
      <c r="S765" s="42" t="str">
        <f t="shared" si="25"/>
        <v/>
      </c>
      <c r="T765" s="66"/>
      <c r="U765" s="66"/>
      <c r="V765" s="41" t="str">
        <f>IF($P765="","",$P765+$Q765+LOOKUP(2,1/($V$3:$V764&lt;&gt;""),$V$3:$V764))</f>
        <v/>
      </c>
      <c r="W765" s="42"/>
      <c r="X765" s="42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  <c r="GY765" s="35"/>
      <c r="GZ765" s="35"/>
      <c r="HA765" s="35"/>
      <c r="HB765" s="35"/>
      <c r="HC765" s="35"/>
      <c r="HD765" s="35"/>
      <c r="HE765" s="35"/>
      <c r="HF765" s="35"/>
      <c r="HG765" s="35"/>
      <c r="HH765" s="35"/>
      <c r="HI765" s="35"/>
      <c r="HJ765" s="35"/>
      <c r="HK765" s="35"/>
      <c r="HL765" s="35"/>
      <c r="HM765" s="35"/>
      <c r="HN765" s="35"/>
      <c r="HO765" s="35"/>
      <c r="HP765" s="35"/>
      <c r="HQ765" s="35"/>
      <c r="HR765" s="35"/>
      <c r="HS765" s="35"/>
      <c r="HT765" s="35"/>
      <c r="HU765" s="35"/>
      <c r="HV765" s="35"/>
      <c r="HW765" s="35"/>
      <c r="HX765" s="35"/>
      <c r="HY765" s="35"/>
      <c r="HZ765" s="35"/>
      <c r="IA765" s="35"/>
      <c r="IB765" s="35"/>
      <c r="IC765" s="35"/>
      <c r="ID765" s="35"/>
      <c r="IE765" s="35"/>
      <c r="IF765" s="35"/>
      <c r="IG765" s="35"/>
      <c r="IH765" s="35"/>
      <c r="II765" s="35"/>
      <c r="IJ765" s="35"/>
      <c r="IK765" s="35"/>
      <c r="IL765" s="35"/>
      <c r="IM765" s="35"/>
      <c r="IN765" s="35"/>
      <c r="IO765" s="35"/>
      <c r="IP765" s="35"/>
      <c r="IQ765" s="35"/>
      <c r="IR765" s="35"/>
      <c r="IS765" s="35"/>
      <c r="IT765" s="35"/>
      <c r="IU765" s="35"/>
      <c r="IV765" s="35"/>
      <c r="IW765" s="35"/>
      <c r="IX765" s="35"/>
    </row>
    <row r="766" spans="1:258" x14ac:dyDescent="0.25">
      <c r="A766" s="26">
        <f>LOOKUP(2,1/($A$3:$A765&lt;&gt;""),$A$3:$A765)+1</f>
        <v>759</v>
      </c>
      <c r="B766" s="27"/>
      <c r="C766" s="44"/>
      <c r="D766" s="28" t="str">
        <f ca="1">IFERROR(IF($E766="","",VLOOKUP($E766,'Currency Pairs'!$B$3:$D$1000,3,FALSE)),"")</f>
        <v/>
      </c>
      <c r="E766" s="43" t="str">
        <f ca="1">IFERROR(IF($D766="","",VLOOKUP($D766,'Currency Pairs'!$A$3:$B$1000,2,FALSE)),"")</f>
        <v/>
      </c>
      <c r="F766" s="44"/>
      <c r="G766" s="43"/>
      <c r="H766" s="43"/>
      <c r="I766" s="43"/>
      <c r="J766" s="45" t="str">
        <f t="shared" si="24"/>
        <v/>
      </c>
      <c r="K766" s="78"/>
      <c r="L766" s="43"/>
      <c r="M766" s="46"/>
      <c r="N766" s="47" t="str">
        <f>IF(OR($G766="",$L766=""),"",ROUND(IF($F766="Long",(L766-G766),(G766-L766)) * POWER(10, VLOOKUP($D766,'Currency Pairs'!$A:$C,3,FALSE)),0))</f>
        <v/>
      </c>
      <c r="O766" s="94" t="str">
        <f>IF($P766="","",(($P766+$Q766+$R766)/LOOKUP(2,1/($V$3:$V765&lt;&gt;""),$V$3:$V765)))</f>
        <v/>
      </c>
      <c r="P766" s="48"/>
      <c r="Q766" s="48"/>
      <c r="R766" s="48"/>
      <c r="S766" s="33" t="str">
        <f t="shared" si="25"/>
        <v/>
      </c>
      <c r="T766" s="65"/>
      <c r="U766" s="65"/>
      <c r="V766" s="32" t="str">
        <f>IF($P766="","",$P766+$Q766+LOOKUP(2,1/($V$3:$V765&lt;&gt;""),$V$3:$V765))</f>
        <v/>
      </c>
      <c r="W766" s="33"/>
      <c r="X766" s="33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/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F766" s="34"/>
      <c r="FG766" s="34"/>
      <c r="FH766" s="34"/>
      <c r="FI766" s="34"/>
      <c r="FJ766" s="34"/>
      <c r="FK766" s="34"/>
      <c r="FL766" s="34"/>
      <c r="FM766" s="34"/>
      <c r="FN766" s="34"/>
      <c r="FO766" s="34"/>
      <c r="FP766" s="34"/>
      <c r="FQ766" s="34"/>
      <c r="FR766" s="34"/>
      <c r="FS766" s="34"/>
      <c r="FT766" s="34"/>
      <c r="FU766" s="34"/>
      <c r="FV766" s="34"/>
      <c r="FW766" s="34"/>
      <c r="FX766" s="34"/>
      <c r="FY766" s="34"/>
      <c r="FZ766" s="34"/>
      <c r="GA766" s="34"/>
      <c r="GB766" s="34"/>
      <c r="GC766" s="34"/>
      <c r="GD766" s="34"/>
      <c r="GE766" s="34"/>
      <c r="GF766" s="34"/>
      <c r="GG766" s="34"/>
      <c r="GH766" s="34"/>
      <c r="GI766" s="34"/>
      <c r="GJ766" s="34"/>
      <c r="GK766" s="34"/>
      <c r="GL766" s="34"/>
      <c r="GM766" s="34"/>
      <c r="GN766" s="34"/>
      <c r="GO766" s="34"/>
      <c r="GP766" s="34"/>
      <c r="GQ766" s="34"/>
      <c r="GR766" s="34"/>
      <c r="GS766" s="34"/>
      <c r="GT766" s="34"/>
      <c r="GU766" s="34"/>
      <c r="GV766" s="34"/>
      <c r="GW766" s="34"/>
      <c r="GX766" s="34"/>
      <c r="GY766" s="34"/>
      <c r="GZ766" s="34"/>
      <c r="HA766" s="34"/>
      <c r="HB766" s="34"/>
      <c r="HC766" s="34"/>
      <c r="HD766" s="34"/>
      <c r="HE766" s="34"/>
      <c r="HF766" s="34"/>
      <c r="HG766" s="34"/>
      <c r="HH766" s="34"/>
      <c r="HI766" s="34"/>
      <c r="HJ766" s="34"/>
      <c r="HK766" s="34"/>
      <c r="HL766" s="34"/>
      <c r="HM766" s="34"/>
      <c r="HN766" s="34"/>
      <c r="HO766" s="34"/>
      <c r="HP766" s="34"/>
      <c r="HQ766" s="34"/>
      <c r="HR766" s="34"/>
      <c r="HS766" s="34"/>
      <c r="HT766" s="34"/>
      <c r="HU766" s="34"/>
      <c r="HV766" s="34"/>
      <c r="HW766" s="34"/>
      <c r="HX766" s="34"/>
      <c r="HY766" s="34"/>
      <c r="HZ766" s="34"/>
      <c r="IA766" s="34"/>
      <c r="IB766" s="34"/>
      <c r="IC766" s="34"/>
      <c r="ID766" s="34"/>
      <c r="IE766" s="34"/>
      <c r="IF766" s="34"/>
      <c r="IG766" s="34"/>
      <c r="IH766" s="34"/>
      <c r="II766" s="34"/>
      <c r="IJ766" s="34"/>
      <c r="IK766" s="34"/>
      <c r="IL766" s="34"/>
      <c r="IM766" s="34"/>
      <c r="IN766" s="34"/>
      <c r="IO766" s="34"/>
      <c r="IP766" s="34"/>
      <c r="IQ766" s="34"/>
      <c r="IR766" s="34"/>
      <c r="IS766" s="34"/>
      <c r="IT766" s="34"/>
      <c r="IU766" s="34"/>
      <c r="IV766" s="34"/>
      <c r="IW766" s="34"/>
      <c r="IX766" s="34"/>
    </row>
    <row r="767" spans="1:258" x14ac:dyDescent="0.25">
      <c r="A767" s="35">
        <f>LOOKUP(2,1/($A$3:$A766&lt;&gt;""),$A$3:$A766)+1</f>
        <v>760</v>
      </c>
      <c r="B767" s="36"/>
      <c r="C767" s="50"/>
      <c r="D767" s="37" t="str">
        <f ca="1">IFERROR(IF($E767="","",VLOOKUP($E767,'Currency Pairs'!$B$3:$D$1000,3,FALSE)),"")</f>
        <v/>
      </c>
      <c r="E767" s="49" t="str">
        <f ca="1">IFERROR(IF($D767="","",VLOOKUP($D767,'Currency Pairs'!$A$3:$B$1000,2,FALSE)),"")</f>
        <v/>
      </c>
      <c r="F767" s="50"/>
      <c r="G767" s="49"/>
      <c r="H767" s="49"/>
      <c r="I767" s="49"/>
      <c r="J767" s="51" t="str">
        <f t="shared" si="24"/>
        <v/>
      </c>
      <c r="K767" s="79"/>
      <c r="L767" s="49"/>
      <c r="M767" s="52"/>
      <c r="N767" s="53" t="str">
        <f>IF(OR($G767="",$L767=""),"",ROUND(IF($F767="Long",(L767-G767),(G767-L767)) * POWER(10, VLOOKUP($D767,'Currency Pairs'!$A:$C,3,FALSE)),0))</f>
        <v/>
      </c>
      <c r="O767" s="99" t="str">
        <f>IF($P767="","",(($P767+$Q767+$R767)/LOOKUP(2,1/($V$3:$V766&lt;&gt;""),$V$3:$V766)))</f>
        <v/>
      </c>
      <c r="P767" s="54"/>
      <c r="Q767" s="54"/>
      <c r="R767" s="54"/>
      <c r="S767" s="42" t="str">
        <f t="shared" si="25"/>
        <v/>
      </c>
      <c r="T767" s="66"/>
      <c r="U767" s="66"/>
      <c r="V767" s="41" t="str">
        <f>IF($P767="","",$P767+$Q767+LOOKUP(2,1/($V$3:$V766&lt;&gt;""),$V$3:$V766))</f>
        <v/>
      </c>
      <c r="W767" s="42"/>
      <c r="X767" s="42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  <c r="GY767" s="35"/>
      <c r="GZ767" s="35"/>
      <c r="HA767" s="35"/>
      <c r="HB767" s="35"/>
      <c r="HC767" s="35"/>
      <c r="HD767" s="35"/>
      <c r="HE767" s="35"/>
      <c r="HF767" s="35"/>
      <c r="HG767" s="35"/>
      <c r="HH767" s="35"/>
      <c r="HI767" s="35"/>
      <c r="HJ767" s="35"/>
      <c r="HK767" s="35"/>
      <c r="HL767" s="35"/>
      <c r="HM767" s="35"/>
      <c r="HN767" s="35"/>
      <c r="HO767" s="35"/>
      <c r="HP767" s="35"/>
      <c r="HQ767" s="35"/>
      <c r="HR767" s="35"/>
      <c r="HS767" s="35"/>
      <c r="HT767" s="35"/>
      <c r="HU767" s="35"/>
      <c r="HV767" s="35"/>
      <c r="HW767" s="35"/>
      <c r="HX767" s="35"/>
      <c r="HY767" s="35"/>
      <c r="HZ767" s="35"/>
      <c r="IA767" s="35"/>
      <c r="IB767" s="35"/>
      <c r="IC767" s="35"/>
      <c r="ID767" s="35"/>
      <c r="IE767" s="35"/>
      <c r="IF767" s="35"/>
      <c r="IG767" s="35"/>
      <c r="IH767" s="35"/>
      <c r="II767" s="35"/>
      <c r="IJ767" s="35"/>
      <c r="IK767" s="35"/>
      <c r="IL767" s="35"/>
      <c r="IM767" s="35"/>
      <c r="IN767" s="35"/>
      <c r="IO767" s="35"/>
      <c r="IP767" s="35"/>
      <c r="IQ767" s="35"/>
      <c r="IR767" s="35"/>
      <c r="IS767" s="35"/>
      <c r="IT767" s="35"/>
      <c r="IU767" s="35"/>
      <c r="IV767" s="35"/>
      <c r="IW767" s="35"/>
      <c r="IX767" s="35"/>
    </row>
    <row r="768" spans="1:258" x14ac:dyDescent="0.25">
      <c r="A768" s="26">
        <f>LOOKUP(2,1/($A$3:$A767&lt;&gt;""),$A$3:$A767)+1</f>
        <v>761</v>
      </c>
      <c r="B768" s="27"/>
      <c r="C768" s="44"/>
      <c r="D768" s="28" t="str">
        <f ca="1">IFERROR(IF($E768="","",VLOOKUP($E768,'Currency Pairs'!$B$3:$D$1000,3,FALSE)),"")</f>
        <v/>
      </c>
      <c r="E768" s="43" t="str">
        <f ca="1">IFERROR(IF($D768="","",VLOOKUP($D768,'Currency Pairs'!$A$3:$B$1000,2,FALSE)),"")</f>
        <v/>
      </c>
      <c r="F768" s="44"/>
      <c r="G768" s="43"/>
      <c r="H768" s="43"/>
      <c r="I768" s="43"/>
      <c r="J768" s="45" t="str">
        <f t="shared" si="24"/>
        <v/>
      </c>
      <c r="K768" s="78"/>
      <c r="L768" s="43"/>
      <c r="M768" s="46"/>
      <c r="N768" s="47" t="str">
        <f>IF(OR($G768="",$L768=""),"",ROUND(IF($F768="Long",(L768-G768),(G768-L768)) * POWER(10, VLOOKUP($D768,'Currency Pairs'!$A:$C,3,FALSE)),0))</f>
        <v/>
      </c>
      <c r="O768" s="94" t="str">
        <f>IF($P768="","",(($P768+$Q768+$R768)/LOOKUP(2,1/($V$3:$V767&lt;&gt;""),$V$3:$V767)))</f>
        <v/>
      </c>
      <c r="P768" s="48"/>
      <c r="Q768" s="48"/>
      <c r="R768" s="48"/>
      <c r="S768" s="33" t="str">
        <f t="shared" si="25"/>
        <v/>
      </c>
      <c r="T768" s="65"/>
      <c r="U768" s="65"/>
      <c r="V768" s="32" t="str">
        <f>IF($P768="","",$P768+$Q768+LOOKUP(2,1/($V$3:$V767&lt;&gt;""),$V$3:$V767))</f>
        <v/>
      </c>
      <c r="W768" s="33"/>
      <c r="X768" s="33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  <c r="EX768" s="34"/>
      <c r="EY768" s="34"/>
      <c r="EZ768" s="34"/>
      <c r="FA768" s="34"/>
      <c r="FB768" s="34"/>
      <c r="FC768" s="34"/>
      <c r="FD768" s="34"/>
      <c r="FE768" s="34"/>
      <c r="FF768" s="34"/>
      <c r="FG768" s="34"/>
      <c r="FH768" s="34"/>
      <c r="FI768" s="34"/>
      <c r="FJ768" s="34"/>
      <c r="FK768" s="34"/>
      <c r="FL768" s="34"/>
      <c r="FM768" s="34"/>
      <c r="FN768" s="34"/>
      <c r="FO768" s="34"/>
      <c r="FP768" s="34"/>
      <c r="FQ768" s="34"/>
      <c r="FR768" s="34"/>
      <c r="FS768" s="34"/>
      <c r="FT768" s="34"/>
      <c r="FU768" s="34"/>
      <c r="FV768" s="34"/>
      <c r="FW768" s="34"/>
      <c r="FX768" s="34"/>
      <c r="FY768" s="34"/>
      <c r="FZ768" s="34"/>
      <c r="GA768" s="34"/>
      <c r="GB768" s="34"/>
      <c r="GC768" s="34"/>
      <c r="GD768" s="34"/>
      <c r="GE768" s="34"/>
      <c r="GF768" s="34"/>
      <c r="GG768" s="34"/>
      <c r="GH768" s="34"/>
      <c r="GI768" s="34"/>
      <c r="GJ768" s="34"/>
      <c r="GK768" s="34"/>
      <c r="GL768" s="34"/>
      <c r="GM768" s="34"/>
      <c r="GN768" s="34"/>
      <c r="GO768" s="34"/>
      <c r="GP768" s="34"/>
      <c r="GQ768" s="34"/>
      <c r="GR768" s="34"/>
      <c r="GS768" s="34"/>
      <c r="GT768" s="34"/>
      <c r="GU768" s="34"/>
      <c r="GV768" s="34"/>
      <c r="GW768" s="34"/>
      <c r="GX768" s="34"/>
      <c r="GY768" s="34"/>
      <c r="GZ768" s="34"/>
      <c r="HA768" s="34"/>
      <c r="HB768" s="34"/>
      <c r="HC768" s="34"/>
      <c r="HD768" s="34"/>
      <c r="HE768" s="34"/>
      <c r="HF768" s="34"/>
      <c r="HG768" s="34"/>
      <c r="HH768" s="34"/>
      <c r="HI768" s="34"/>
      <c r="HJ768" s="34"/>
      <c r="HK768" s="34"/>
      <c r="HL768" s="34"/>
      <c r="HM768" s="34"/>
      <c r="HN768" s="34"/>
      <c r="HO768" s="34"/>
      <c r="HP768" s="34"/>
      <c r="HQ768" s="34"/>
      <c r="HR768" s="34"/>
      <c r="HS768" s="34"/>
      <c r="HT768" s="34"/>
      <c r="HU768" s="34"/>
      <c r="HV768" s="34"/>
      <c r="HW768" s="34"/>
      <c r="HX768" s="34"/>
      <c r="HY768" s="34"/>
      <c r="HZ768" s="34"/>
      <c r="IA768" s="34"/>
      <c r="IB768" s="34"/>
      <c r="IC768" s="34"/>
      <c r="ID768" s="34"/>
      <c r="IE768" s="34"/>
      <c r="IF768" s="34"/>
      <c r="IG768" s="34"/>
      <c r="IH768" s="34"/>
      <c r="II768" s="34"/>
      <c r="IJ768" s="34"/>
      <c r="IK768" s="34"/>
      <c r="IL768" s="34"/>
      <c r="IM768" s="34"/>
      <c r="IN768" s="34"/>
      <c r="IO768" s="34"/>
      <c r="IP768" s="34"/>
      <c r="IQ768" s="34"/>
      <c r="IR768" s="34"/>
      <c r="IS768" s="34"/>
      <c r="IT768" s="34"/>
      <c r="IU768" s="34"/>
      <c r="IV768" s="34"/>
      <c r="IW768" s="34"/>
      <c r="IX768" s="34"/>
    </row>
    <row r="769" spans="1:258" x14ac:dyDescent="0.25">
      <c r="A769" s="35">
        <f>LOOKUP(2,1/($A$3:$A768&lt;&gt;""),$A$3:$A768)+1</f>
        <v>762</v>
      </c>
      <c r="B769" s="36"/>
      <c r="C769" s="50"/>
      <c r="D769" s="37" t="str">
        <f ca="1">IFERROR(IF($E769="","",VLOOKUP($E769,'Currency Pairs'!$B$3:$D$1000,3,FALSE)),"")</f>
        <v/>
      </c>
      <c r="E769" s="49" t="str">
        <f ca="1">IFERROR(IF($D769="","",VLOOKUP($D769,'Currency Pairs'!$A$3:$B$1000,2,FALSE)),"")</f>
        <v/>
      </c>
      <c r="F769" s="50"/>
      <c r="G769" s="49"/>
      <c r="H769" s="49"/>
      <c r="I769" s="49"/>
      <c r="J769" s="51" t="str">
        <f t="shared" si="24"/>
        <v/>
      </c>
      <c r="K769" s="79"/>
      <c r="L769" s="49"/>
      <c r="M769" s="52"/>
      <c r="N769" s="53" t="str">
        <f>IF(OR($G769="",$L769=""),"",ROUND(IF($F769="Long",(L769-G769),(G769-L769)) * POWER(10, VLOOKUP($D769,'Currency Pairs'!$A:$C,3,FALSE)),0))</f>
        <v/>
      </c>
      <c r="O769" s="99" t="str">
        <f>IF($P769="","",(($P769+$Q769+$R769)/LOOKUP(2,1/($V$3:$V768&lt;&gt;""),$V$3:$V768)))</f>
        <v/>
      </c>
      <c r="P769" s="54"/>
      <c r="Q769" s="54"/>
      <c r="R769" s="54"/>
      <c r="S769" s="42" t="str">
        <f t="shared" si="25"/>
        <v/>
      </c>
      <c r="T769" s="66"/>
      <c r="U769" s="66"/>
      <c r="V769" s="41" t="str">
        <f>IF($P769="","",$P769+$Q769+LOOKUP(2,1/($V$3:$V768&lt;&gt;""),$V$3:$V768))</f>
        <v/>
      </c>
      <c r="W769" s="42"/>
      <c r="X769" s="42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  <c r="GY769" s="35"/>
      <c r="GZ769" s="35"/>
      <c r="HA769" s="35"/>
      <c r="HB769" s="35"/>
      <c r="HC769" s="35"/>
      <c r="HD769" s="35"/>
      <c r="HE769" s="35"/>
      <c r="HF769" s="35"/>
      <c r="HG769" s="35"/>
      <c r="HH769" s="35"/>
      <c r="HI769" s="35"/>
      <c r="HJ769" s="35"/>
      <c r="HK769" s="35"/>
      <c r="HL769" s="35"/>
      <c r="HM769" s="35"/>
      <c r="HN769" s="35"/>
      <c r="HO769" s="35"/>
      <c r="HP769" s="35"/>
      <c r="HQ769" s="35"/>
      <c r="HR769" s="35"/>
      <c r="HS769" s="35"/>
      <c r="HT769" s="35"/>
      <c r="HU769" s="35"/>
      <c r="HV769" s="35"/>
      <c r="HW769" s="35"/>
      <c r="HX769" s="35"/>
      <c r="HY769" s="35"/>
      <c r="HZ769" s="35"/>
      <c r="IA769" s="35"/>
      <c r="IB769" s="35"/>
      <c r="IC769" s="35"/>
      <c r="ID769" s="35"/>
      <c r="IE769" s="35"/>
      <c r="IF769" s="35"/>
      <c r="IG769" s="35"/>
      <c r="IH769" s="35"/>
      <c r="II769" s="35"/>
      <c r="IJ769" s="35"/>
      <c r="IK769" s="35"/>
      <c r="IL769" s="35"/>
      <c r="IM769" s="35"/>
      <c r="IN769" s="35"/>
      <c r="IO769" s="35"/>
      <c r="IP769" s="35"/>
      <c r="IQ769" s="35"/>
      <c r="IR769" s="35"/>
      <c r="IS769" s="35"/>
      <c r="IT769" s="35"/>
      <c r="IU769" s="35"/>
      <c r="IV769" s="35"/>
      <c r="IW769" s="35"/>
      <c r="IX769" s="35"/>
    </row>
    <row r="770" spans="1:258" x14ac:dyDescent="0.25">
      <c r="A770" s="26">
        <f>LOOKUP(2,1/($A$3:$A769&lt;&gt;""),$A$3:$A769)+1</f>
        <v>763</v>
      </c>
      <c r="B770" s="27"/>
      <c r="C770" s="44"/>
      <c r="D770" s="28" t="str">
        <f ca="1">IFERROR(IF($E770="","",VLOOKUP($E770,'Currency Pairs'!$B$3:$D$1000,3,FALSE)),"")</f>
        <v/>
      </c>
      <c r="E770" s="43" t="str">
        <f ca="1">IFERROR(IF($D770="","",VLOOKUP($D770,'Currency Pairs'!$A$3:$B$1000,2,FALSE)),"")</f>
        <v/>
      </c>
      <c r="F770" s="44"/>
      <c r="G770" s="43"/>
      <c r="H770" s="43"/>
      <c r="I770" s="43"/>
      <c r="J770" s="45" t="str">
        <f t="shared" si="24"/>
        <v/>
      </c>
      <c r="K770" s="78"/>
      <c r="L770" s="43"/>
      <c r="M770" s="46"/>
      <c r="N770" s="47" t="str">
        <f>IF(OR($G770="",$L770=""),"",ROUND(IF($F770="Long",(L770-G770),(G770-L770)) * POWER(10, VLOOKUP($D770,'Currency Pairs'!$A:$C,3,FALSE)),0))</f>
        <v/>
      </c>
      <c r="O770" s="94" t="str">
        <f>IF($P770="","",(($P770+$Q770+$R770)/LOOKUP(2,1/($V$3:$V769&lt;&gt;""),$V$3:$V769)))</f>
        <v/>
      </c>
      <c r="P770" s="48"/>
      <c r="Q770" s="48"/>
      <c r="R770" s="48"/>
      <c r="S770" s="33" t="str">
        <f t="shared" si="25"/>
        <v/>
      </c>
      <c r="T770" s="65"/>
      <c r="U770" s="65"/>
      <c r="V770" s="32" t="str">
        <f>IF($P770="","",$P770+$Q770+LOOKUP(2,1/($V$3:$V769&lt;&gt;""),$V$3:$V769))</f>
        <v/>
      </c>
      <c r="W770" s="33"/>
      <c r="X770" s="33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  <c r="EX770" s="34"/>
      <c r="EY770" s="34"/>
      <c r="EZ770" s="34"/>
      <c r="FA770" s="34"/>
      <c r="FB770" s="34"/>
      <c r="FC770" s="34"/>
      <c r="FD770" s="34"/>
      <c r="FE770" s="34"/>
      <c r="FF770" s="34"/>
      <c r="FG770" s="34"/>
      <c r="FH770" s="34"/>
      <c r="FI770" s="34"/>
      <c r="FJ770" s="34"/>
      <c r="FK770" s="34"/>
      <c r="FL770" s="34"/>
      <c r="FM770" s="34"/>
      <c r="FN770" s="34"/>
      <c r="FO770" s="34"/>
      <c r="FP770" s="34"/>
      <c r="FQ770" s="34"/>
      <c r="FR770" s="34"/>
      <c r="FS770" s="34"/>
      <c r="FT770" s="34"/>
      <c r="FU770" s="34"/>
      <c r="FV770" s="34"/>
      <c r="FW770" s="34"/>
      <c r="FX770" s="34"/>
      <c r="FY770" s="34"/>
      <c r="FZ770" s="34"/>
      <c r="GA770" s="34"/>
      <c r="GB770" s="34"/>
      <c r="GC770" s="34"/>
      <c r="GD770" s="34"/>
      <c r="GE770" s="34"/>
      <c r="GF770" s="34"/>
      <c r="GG770" s="34"/>
      <c r="GH770" s="34"/>
      <c r="GI770" s="34"/>
      <c r="GJ770" s="34"/>
      <c r="GK770" s="34"/>
      <c r="GL770" s="34"/>
      <c r="GM770" s="34"/>
      <c r="GN770" s="34"/>
      <c r="GO770" s="34"/>
      <c r="GP770" s="34"/>
      <c r="GQ770" s="34"/>
      <c r="GR770" s="34"/>
      <c r="GS770" s="34"/>
      <c r="GT770" s="34"/>
      <c r="GU770" s="34"/>
      <c r="GV770" s="34"/>
      <c r="GW770" s="34"/>
      <c r="GX770" s="34"/>
      <c r="GY770" s="34"/>
      <c r="GZ770" s="34"/>
      <c r="HA770" s="34"/>
      <c r="HB770" s="34"/>
      <c r="HC770" s="34"/>
      <c r="HD770" s="34"/>
      <c r="HE770" s="34"/>
      <c r="HF770" s="34"/>
      <c r="HG770" s="34"/>
      <c r="HH770" s="34"/>
      <c r="HI770" s="34"/>
      <c r="HJ770" s="34"/>
      <c r="HK770" s="34"/>
      <c r="HL770" s="34"/>
      <c r="HM770" s="34"/>
      <c r="HN770" s="34"/>
      <c r="HO770" s="34"/>
      <c r="HP770" s="34"/>
      <c r="HQ770" s="34"/>
      <c r="HR770" s="34"/>
      <c r="HS770" s="34"/>
      <c r="HT770" s="34"/>
      <c r="HU770" s="34"/>
      <c r="HV770" s="34"/>
      <c r="HW770" s="34"/>
      <c r="HX770" s="34"/>
      <c r="HY770" s="34"/>
      <c r="HZ770" s="34"/>
      <c r="IA770" s="34"/>
      <c r="IB770" s="34"/>
      <c r="IC770" s="34"/>
      <c r="ID770" s="34"/>
      <c r="IE770" s="34"/>
      <c r="IF770" s="34"/>
      <c r="IG770" s="34"/>
      <c r="IH770" s="34"/>
      <c r="II770" s="34"/>
      <c r="IJ770" s="34"/>
      <c r="IK770" s="34"/>
      <c r="IL770" s="34"/>
      <c r="IM770" s="34"/>
      <c r="IN770" s="34"/>
      <c r="IO770" s="34"/>
      <c r="IP770" s="34"/>
      <c r="IQ770" s="34"/>
      <c r="IR770" s="34"/>
      <c r="IS770" s="34"/>
      <c r="IT770" s="34"/>
      <c r="IU770" s="34"/>
      <c r="IV770" s="34"/>
      <c r="IW770" s="34"/>
      <c r="IX770" s="34"/>
    </row>
    <row r="771" spans="1:258" x14ac:dyDescent="0.25">
      <c r="A771" s="35">
        <f>LOOKUP(2,1/($A$3:$A770&lt;&gt;""),$A$3:$A770)+1</f>
        <v>764</v>
      </c>
      <c r="B771" s="36"/>
      <c r="C771" s="50"/>
      <c r="D771" s="37" t="str">
        <f ca="1">IFERROR(IF($E771="","",VLOOKUP($E771,'Currency Pairs'!$B$3:$D$1000,3,FALSE)),"")</f>
        <v/>
      </c>
      <c r="E771" s="49" t="str">
        <f ca="1">IFERROR(IF($D771="","",VLOOKUP($D771,'Currency Pairs'!$A$3:$B$1000,2,FALSE)),"")</f>
        <v/>
      </c>
      <c r="F771" s="50"/>
      <c r="G771" s="49"/>
      <c r="H771" s="49"/>
      <c r="I771" s="49"/>
      <c r="J771" s="51" t="str">
        <f t="shared" si="24"/>
        <v/>
      </c>
      <c r="K771" s="79"/>
      <c r="L771" s="49"/>
      <c r="M771" s="52"/>
      <c r="N771" s="53" t="str">
        <f>IF(OR($G771="",$L771=""),"",ROUND(IF($F771="Long",(L771-G771),(G771-L771)) * POWER(10, VLOOKUP($D771,'Currency Pairs'!$A:$C,3,FALSE)),0))</f>
        <v/>
      </c>
      <c r="O771" s="99" t="str">
        <f>IF($P771="","",(($P771+$Q771+$R771)/LOOKUP(2,1/($V$3:$V770&lt;&gt;""),$V$3:$V770)))</f>
        <v/>
      </c>
      <c r="P771" s="54"/>
      <c r="Q771" s="54"/>
      <c r="R771" s="54"/>
      <c r="S771" s="42" t="str">
        <f t="shared" si="25"/>
        <v/>
      </c>
      <c r="T771" s="66"/>
      <c r="U771" s="66"/>
      <c r="V771" s="41" t="str">
        <f>IF($P771="","",$P771+$Q771+LOOKUP(2,1/($V$3:$V770&lt;&gt;""),$V$3:$V770))</f>
        <v/>
      </c>
      <c r="W771" s="42"/>
      <c r="X771" s="42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  <c r="GY771" s="35"/>
      <c r="GZ771" s="35"/>
      <c r="HA771" s="35"/>
      <c r="HB771" s="35"/>
      <c r="HC771" s="35"/>
      <c r="HD771" s="35"/>
      <c r="HE771" s="35"/>
      <c r="HF771" s="35"/>
      <c r="HG771" s="35"/>
      <c r="HH771" s="35"/>
      <c r="HI771" s="35"/>
      <c r="HJ771" s="35"/>
      <c r="HK771" s="35"/>
      <c r="HL771" s="35"/>
      <c r="HM771" s="35"/>
      <c r="HN771" s="35"/>
      <c r="HO771" s="35"/>
      <c r="HP771" s="35"/>
      <c r="HQ771" s="35"/>
      <c r="HR771" s="35"/>
      <c r="HS771" s="35"/>
      <c r="HT771" s="35"/>
      <c r="HU771" s="35"/>
      <c r="HV771" s="35"/>
      <c r="HW771" s="35"/>
      <c r="HX771" s="35"/>
      <c r="HY771" s="35"/>
      <c r="HZ771" s="35"/>
      <c r="IA771" s="35"/>
      <c r="IB771" s="35"/>
      <c r="IC771" s="35"/>
      <c r="ID771" s="35"/>
      <c r="IE771" s="35"/>
      <c r="IF771" s="35"/>
      <c r="IG771" s="35"/>
      <c r="IH771" s="35"/>
      <c r="II771" s="35"/>
      <c r="IJ771" s="35"/>
      <c r="IK771" s="35"/>
      <c r="IL771" s="35"/>
      <c r="IM771" s="35"/>
      <c r="IN771" s="35"/>
      <c r="IO771" s="35"/>
      <c r="IP771" s="35"/>
      <c r="IQ771" s="35"/>
      <c r="IR771" s="35"/>
      <c r="IS771" s="35"/>
      <c r="IT771" s="35"/>
      <c r="IU771" s="35"/>
      <c r="IV771" s="35"/>
      <c r="IW771" s="35"/>
      <c r="IX771" s="35"/>
    </row>
    <row r="772" spans="1:258" x14ac:dyDescent="0.25">
      <c r="A772" s="26">
        <f>LOOKUP(2,1/($A$3:$A771&lt;&gt;""),$A$3:$A771)+1</f>
        <v>765</v>
      </c>
      <c r="B772" s="27"/>
      <c r="C772" s="44"/>
      <c r="D772" s="28" t="str">
        <f ca="1">IFERROR(IF($E772="","",VLOOKUP($E772,'Currency Pairs'!$B$3:$D$1000,3,FALSE)),"")</f>
        <v/>
      </c>
      <c r="E772" s="43" t="str">
        <f ca="1">IFERROR(IF($D772="","",VLOOKUP($D772,'Currency Pairs'!$A$3:$B$1000,2,FALSE)),"")</f>
        <v/>
      </c>
      <c r="F772" s="44"/>
      <c r="G772" s="43"/>
      <c r="H772" s="43"/>
      <c r="I772" s="43"/>
      <c r="J772" s="45" t="str">
        <f t="shared" si="24"/>
        <v/>
      </c>
      <c r="K772" s="78"/>
      <c r="L772" s="43"/>
      <c r="M772" s="46"/>
      <c r="N772" s="47" t="str">
        <f>IF(OR($G772="",$L772=""),"",ROUND(IF($F772="Long",(L772-G772),(G772-L772)) * POWER(10, VLOOKUP($D772,'Currency Pairs'!$A:$C,3,FALSE)),0))</f>
        <v/>
      </c>
      <c r="O772" s="94" t="str">
        <f>IF($P772="","",(($P772+$Q772+$R772)/LOOKUP(2,1/($V$3:$V771&lt;&gt;""),$V$3:$V771)))</f>
        <v/>
      </c>
      <c r="P772" s="48"/>
      <c r="Q772" s="48"/>
      <c r="R772" s="48"/>
      <c r="S772" s="33" t="str">
        <f t="shared" si="25"/>
        <v/>
      </c>
      <c r="T772" s="65"/>
      <c r="U772" s="65"/>
      <c r="V772" s="32" t="str">
        <f>IF($P772="","",$P772+$Q772+LOOKUP(2,1/($V$3:$V771&lt;&gt;""),$V$3:$V771))</f>
        <v/>
      </c>
      <c r="W772" s="33"/>
      <c r="X772" s="33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  <c r="DN772" s="34"/>
      <c r="DO772" s="34"/>
      <c r="DP772" s="34"/>
      <c r="DQ772" s="34"/>
      <c r="DR772" s="34"/>
      <c r="DS772" s="34"/>
      <c r="DT772" s="34"/>
      <c r="DU772" s="34"/>
      <c r="DV772" s="34"/>
      <c r="DW772" s="34"/>
      <c r="DX772" s="34"/>
      <c r="DY772" s="34"/>
      <c r="DZ772" s="34"/>
      <c r="EA772" s="34"/>
      <c r="EB772" s="34"/>
      <c r="EC772" s="34"/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  <c r="EX772" s="34"/>
      <c r="EY772" s="34"/>
      <c r="EZ772" s="34"/>
      <c r="FA772" s="34"/>
      <c r="FB772" s="34"/>
      <c r="FC772" s="34"/>
      <c r="FD772" s="34"/>
      <c r="FE772" s="34"/>
      <c r="FF772" s="34"/>
      <c r="FG772" s="34"/>
      <c r="FH772" s="34"/>
      <c r="FI772" s="34"/>
      <c r="FJ772" s="34"/>
      <c r="FK772" s="34"/>
      <c r="FL772" s="34"/>
      <c r="FM772" s="34"/>
      <c r="FN772" s="34"/>
      <c r="FO772" s="34"/>
      <c r="FP772" s="34"/>
      <c r="FQ772" s="34"/>
      <c r="FR772" s="34"/>
      <c r="FS772" s="34"/>
      <c r="FT772" s="34"/>
      <c r="FU772" s="34"/>
      <c r="FV772" s="34"/>
      <c r="FW772" s="34"/>
      <c r="FX772" s="34"/>
      <c r="FY772" s="34"/>
      <c r="FZ772" s="34"/>
      <c r="GA772" s="34"/>
      <c r="GB772" s="34"/>
      <c r="GC772" s="34"/>
      <c r="GD772" s="34"/>
      <c r="GE772" s="34"/>
      <c r="GF772" s="34"/>
      <c r="GG772" s="34"/>
      <c r="GH772" s="34"/>
      <c r="GI772" s="34"/>
      <c r="GJ772" s="34"/>
      <c r="GK772" s="34"/>
      <c r="GL772" s="34"/>
      <c r="GM772" s="34"/>
      <c r="GN772" s="34"/>
      <c r="GO772" s="34"/>
      <c r="GP772" s="34"/>
      <c r="GQ772" s="34"/>
      <c r="GR772" s="34"/>
      <c r="GS772" s="34"/>
      <c r="GT772" s="34"/>
      <c r="GU772" s="34"/>
      <c r="GV772" s="34"/>
      <c r="GW772" s="34"/>
      <c r="GX772" s="34"/>
      <c r="GY772" s="34"/>
      <c r="GZ772" s="34"/>
      <c r="HA772" s="34"/>
      <c r="HB772" s="34"/>
      <c r="HC772" s="34"/>
      <c r="HD772" s="34"/>
      <c r="HE772" s="34"/>
      <c r="HF772" s="34"/>
      <c r="HG772" s="34"/>
      <c r="HH772" s="34"/>
      <c r="HI772" s="34"/>
      <c r="HJ772" s="34"/>
      <c r="HK772" s="34"/>
      <c r="HL772" s="34"/>
      <c r="HM772" s="34"/>
      <c r="HN772" s="34"/>
      <c r="HO772" s="34"/>
      <c r="HP772" s="34"/>
      <c r="HQ772" s="34"/>
      <c r="HR772" s="34"/>
      <c r="HS772" s="34"/>
      <c r="HT772" s="34"/>
      <c r="HU772" s="34"/>
      <c r="HV772" s="34"/>
      <c r="HW772" s="34"/>
      <c r="HX772" s="34"/>
      <c r="HY772" s="34"/>
      <c r="HZ772" s="34"/>
      <c r="IA772" s="34"/>
      <c r="IB772" s="34"/>
      <c r="IC772" s="34"/>
      <c r="ID772" s="34"/>
      <c r="IE772" s="34"/>
      <c r="IF772" s="34"/>
      <c r="IG772" s="34"/>
      <c r="IH772" s="34"/>
      <c r="II772" s="34"/>
      <c r="IJ772" s="34"/>
      <c r="IK772" s="34"/>
      <c r="IL772" s="34"/>
      <c r="IM772" s="34"/>
      <c r="IN772" s="34"/>
      <c r="IO772" s="34"/>
      <c r="IP772" s="34"/>
      <c r="IQ772" s="34"/>
      <c r="IR772" s="34"/>
      <c r="IS772" s="34"/>
      <c r="IT772" s="34"/>
      <c r="IU772" s="34"/>
      <c r="IV772" s="34"/>
      <c r="IW772" s="34"/>
      <c r="IX772" s="34"/>
    </row>
    <row r="773" spans="1:258" x14ac:dyDescent="0.25">
      <c r="A773" s="35">
        <f>LOOKUP(2,1/($A$3:$A772&lt;&gt;""),$A$3:$A772)+1</f>
        <v>766</v>
      </c>
      <c r="B773" s="36"/>
      <c r="C773" s="50"/>
      <c r="D773" s="37" t="str">
        <f ca="1">IFERROR(IF($E773="","",VLOOKUP($E773,'Currency Pairs'!$B$3:$D$1000,3,FALSE)),"")</f>
        <v/>
      </c>
      <c r="E773" s="49" t="str">
        <f ca="1">IFERROR(IF($D773="","",VLOOKUP($D773,'Currency Pairs'!$A$3:$B$1000,2,FALSE)),"")</f>
        <v/>
      </c>
      <c r="F773" s="50"/>
      <c r="G773" s="49"/>
      <c r="H773" s="49"/>
      <c r="I773" s="49"/>
      <c r="J773" s="51" t="str">
        <f t="shared" si="24"/>
        <v/>
      </c>
      <c r="K773" s="79"/>
      <c r="L773" s="49"/>
      <c r="M773" s="52"/>
      <c r="N773" s="53" t="str">
        <f>IF(OR($G773="",$L773=""),"",ROUND(IF($F773="Long",(L773-G773),(G773-L773)) * POWER(10, VLOOKUP($D773,'Currency Pairs'!$A:$C,3,FALSE)),0))</f>
        <v/>
      </c>
      <c r="O773" s="99" t="str">
        <f>IF($P773="","",(($P773+$Q773+$R773)/LOOKUP(2,1/($V$3:$V772&lt;&gt;""),$V$3:$V772)))</f>
        <v/>
      </c>
      <c r="P773" s="54"/>
      <c r="Q773" s="54"/>
      <c r="R773" s="54"/>
      <c r="S773" s="42" t="str">
        <f t="shared" si="25"/>
        <v/>
      </c>
      <c r="T773" s="66"/>
      <c r="U773" s="66"/>
      <c r="V773" s="41" t="str">
        <f>IF($P773="","",$P773+$Q773+LOOKUP(2,1/($V$3:$V772&lt;&gt;""),$V$3:$V772))</f>
        <v/>
      </c>
      <c r="W773" s="42"/>
      <c r="X773" s="42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  <c r="GY773" s="35"/>
      <c r="GZ773" s="35"/>
      <c r="HA773" s="35"/>
      <c r="HB773" s="35"/>
      <c r="HC773" s="35"/>
      <c r="HD773" s="35"/>
      <c r="HE773" s="35"/>
      <c r="HF773" s="35"/>
      <c r="HG773" s="35"/>
      <c r="HH773" s="35"/>
      <c r="HI773" s="35"/>
      <c r="HJ773" s="35"/>
      <c r="HK773" s="35"/>
      <c r="HL773" s="35"/>
      <c r="HM773" s="35"/>
      <c r="HN773" s="35"/>
      <c r="HO773" s="35"/>
      <c r="HP773" s="35"/>
      <c r="HQ773" s="35"/>
      <c r="HR773" s="35"/>
      <c r="HS773" s="35"/>
      <c r="HT773" s="35"/>
      <c r="HU773" s="35"/>
      <c r="HV773" s="35"/>
      <c r="HW773" s="35"/>
      <c r="HX773" s="35"/>
      <c r="HY773" s="35"/>
      <c r="HZ773" s="35"/>
      <c r="IA773" s="35"/>
      <c r="IB773" s="35"/>
      <c r="IC773" s="35"/>
      <c r="ID773" s="35"/>
      <c r="IE773" s="35"/>
      <c r="IF773" s="35"/>
      <c r="IG773" s="35"/>
      <c r="IH773" s="35"/>
      <c r="II773" s="35"/>
      <c r="IJ773" s="35"/>
      <c r="IK773" s="35"/>
      <c r="IL773" s="35"/>
      <c r="IM773" s="35"/>
      <c r="IN773" s="35"/>
      <c r="IO773" s="35"/>
      <c r="IP773" s="35"/>
      <c r="IQ773" s="35"/>
      <c r="IR773" s="35"/>
      <c r="IS773" s="35"/>
      <c r="IT773" s="35"/>
      <c r="IU773" s="35"/>
      <c r="IV773" s="35"/>
      <c r="IW773" s="35"/>
      <c r="IX773" s="35"/>
    </row>
    <row r="774" spans="1:258" x14ac:dyDescent="0.25">
      <c r="A774" s="26">
        <f>LOOKUP(2,1/($A$3:$A773&lt;&gt;""),$A$3:$A773)+1</f>
        <v>767</v>
      </c>
      <c r="B774" s="27"/>
      <c r="C774" s="44"/>
      <c r="D774" s="28" t="str">
        <f ca="1">IFERROR(IF($E774="","",VLOOKUP($E774,'Currency Pairs'!$B$3:$D$1000,3,FALSE)),"")</f>
        <v/>
      </c>
      <c r="E774" s="43" t="str">
        <f ca="1">IFERROR(IF($D774="","",VLOOKUP($D774,'Currency Pairs'!$A$3:$B$1000,2,FALSE)),"")</f>
        <v/>
      </c>
      <c r="F774" s="44"/>
      <c r="G774" s="43"/>
      <c r="H774" s="43"/>
      <c r="I774" s="43"/>
      <c r="J774" s="45" t="str">
        <f t="shared" si="24"/>
        <v/>
      </c>
      <c r="K774" s="78"/>
      <c r="L774" s="43"/>
      <c r="M774" s="46"/>
      <c r="N774" s="47" t="str">
        <f>IF(OR($G774="",$L774=""),"",ROUND(IF($F774="Long",(L774-G774),(G774-L774)) * POWER(10, VLOOKUP($D774,'Currency Pairs'!$A:$C,3,FALSE)),0))</f>
        <v/>
      </c>
      <c r="O774" s="94" t="str">
        <f>IF($P774="","",(($P774+$Q774+$R774)/LOOKUP(2,1/($V$3:$V773&lt;&gt;""),$V$3:$V773)))</f>
        <v/>
      </c>
      <c r="P774" s="48"/>
      <c r="Q774" s="48"/>
      <c r="R774" s="48"/>
      <c r="S774" s="33" t="str">
        <f t="shared" si="25"/>
        <v/>
      </c>
      <c r="T774" s="65"/>
      <c r="U774" s="65"/>
      <c r="V774" s="32" t="str">
        <f>IF($P774="","",$P774+$Q774+LOOKUP(2,1/($V$3:$V773&lt;&gt;""),$V$3:$V773))</f>
        <v/>
      </c>
      <c r="W774" s="33"/>
      <c r="X774" s="33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  <c r="EX774" s="34"/>
      <c r="EY774" s="34"/>
      <c r="EZ774" s="34"/>
      <c r="FA774" s="34"/>
      <c r="FB774" s="34"/>
      <c r="FC774" s="34"/>
      <c r="FD774" s="34"/>
      <c r="FE774" s="34"/>
      <c r="FF774" s="34"/>
      <c r="FG774" s="34"/>
      <c r="FH774" s="34"/>
      <c r="FI774" s="34"/>
      <c r="FJ774" s="34"/>
      <c r="FK774" s="34"/>
      <c r="FL774" s="34"/>
      <c r="FM774" s="34"/>
      <c r="FN774" s="34"/>
      <c r="FO774" s="34"/>
      <c r="FP774" s="34"/>
      <c r="FQ774" s="34"/>
      <c r="FR774" s="34"/>
      <c r="FS774" s="34"/>
      <c r="FT774" s="34"/>
      <c r="FU774" s="34"/>
      <c r="FV774" s="34"/>
      <c r="FW774" s="34"/>
      <c r="FX774" s="34"/>
      <c r="FY774" s="34"/>
      <c r="FZ774" s="34"/>
      <c r="GA774" s="34"/>
      <c r="GB774" s="34"/>
      <c r="GC774" s="34"/>
      <c r="GD774" s="34"/>
      <c r="GE774" s="34"/>
      <c r="GF774" s="34"/>
      <c r="GG774" s="34"/>
      <c r="GH774" s="34"/>
      <c r="GI774" s="34"/>
      <c r="GJ774" s="34"/>
      <c r="GK774" s="34"/>
      <c r="GL774" s="34"/>
      <c r="GM774" s="34"/>
      <c r="GN774" s="34"/>
      <c r="GO774" s="34"/>
      <c r="GP774" s="34"/>
      <c r="GQ774" s="34"/>
      <c r="GR774" s="34"/>
      <c r="GS774" s="34"/>
      <c r="GT774" s="34"/>
      <c r="GU774" s="34"/>
      <c r="GV774" s="34"/>
      <c r="GW774" s="34"/>
      <c r="GX774" s="34"/>
      <c r="GY774" s="34"/>
      <c r="GZ774" s="34"/>
      <c r="HA774" s="34"/>
      <c r="HB774" s="34"/>
      <c r="HC774" s="34"/>
      <c r="HD774" s="34"/>
      <c r="HE774" s="34"/>
      <c r="HF774" s="34"/>
      <c r="HG774" s="34"/>
      <c r="HH774" s="34"/>
      <c r="HI774" s="34"/>
      <c r="HJ774" s="34"/>
      <c r="HK774" s="34"/>
      <c r="HL774" s="34"/>
      <c r="HM774" s="34"/>
      <c r="HN774" s="34"/>
      <c r="HO774" s="34"/>
      <c r="HP774" s="34"/>
      <c r="HQ774" s="34"/>
      <c r="HR774" s="34"/>
      <c r="HS774" s="34"/>
      <c r="HT774" s="34"/>
      <c r="HU774" s="34"/>
      <c r="HV774" s="34"/>
      <c r="HW774" s="34"/>
      <c r="HX774" s="34"/>
      <c r="HY774" s="34"/>
      <c r="HZ774" s="34"/>
      <c r="IA774" s="34"/>
      <c r="IB774" s="34"/>
      <c r="IC774" s="34"/>
      <c r="ID774" s="34"/>
      <c r="IE774" s="34"/>
      <c r="IF774" s="34"/>
      <c r="IG774" s="34"/>
      <c r="IH774" s="34"/>
      <c r="II774" s="34"/>
      <c r="IJ774" s="34"/>
      <c r="IK774" s="34"/>
      <c r="IL774" s="34"/>
      <c r="IM774" s="34"/>
      <c r="IN774" s="34"/>
      <c r="IO774" s="34"/>
      <c r="IP774" s="34"/>
      <c r="IQ774" s="34"/>
      <c r="IR774" s="34"/>
      <c r="IS774" s="34"/>
      <c r="IT774" s="34"/>
      <c r="IU774" s="34"/>
      <c r="IV774" s="34"/>
      <c r="IW774" s="34"/>
      <c r="IX774" s="34"/>
    </row>
    <row r="775" spans="1:258" x14ac:dyDescent="0.25">
      <c r="A775" s="35">
        <f>LOOKUP(2,1/($A$3:$A774&lt;&gt;""),$A$3:$A774)+1</f>
        <v>768</v>
      </c>
      <c r="B775" s="36"/>
      <c r="C775" s="50"/>
      <c r="D775" s="37" t="str">
        <f ca="1">IFERROR(IF($E775="","",VLOOKUP($E775,'Currency Pairs'!$B$3:$D$1000,3,FALSE)),"")</f>
        <v/>
      </c>
      <c r="E775" s="49" t="str">
        <f ca="1">IFERROR(IF($D775="","",VLOOKUP($D775,'Currency Pairs'!$A$3:$B$1000,2,FALSE)),"")</f>
        <v/>
      </c>
      <c r="F775" s="50"/>
      <c r="G775" s="49"/>
      <c r="H775" s="49"/>
      <c r="I775" s="49"/>
      <c r="J775" s="51" t="str">
        <f t="shared" si="24"/>
        <v/>
      </c>
      <c r="K775" s="79"/>
      <c r="L775" s="49"/>
      <c r="M775" s="52"/>
      <c r="N775" s="53" t="str">
        <f>IF(OR($G775="",$L775=""),"",ROUND(IF($F775="Long",(L775-G775),(G775-L775)) * POWER(10, VLOOKUP($D775,'Currency Pairs'!$A:$C,3,FALSE)),0))</f>
        <v/>
      </c>
      <c r="O775" s="99" t="str">
        <f>IF($P775="","",(($P775+$Q775+$R775)/LOOKUP(2,1/($V$3:$V774&lt;&gt;""),$V$3:$V774)))</f>
        <v/>
      </c>
      <c r="P775" s="54"/>
      <c r="Q775" s="54"/>
      <c r="R775" s="54"/>
      <c r="S775" s="42" t="str">
        <f t="shared" si="25"/>
        <v/>
      </c>
      <c r="T775" s="66"/>
      <c r="U775" s="66"/>
      <c r="V775" s="41" t="str">
        <f>IF($P775="","",$P775+$Q775+LOOKUP(2,1/($V$3:$V774&lt;&gt;""),$V$3:$V774))</f>
        <v/>
      </c>
      <c r="W775" s="42"/>
      <c r="X775" s="42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  <c r="GY775" s="35"/>
      <c r="GZ775" s="35"/>
      <c r="HA775" s="35"/>
      <c r="HB775" s="35"/>
      <c r="HC775" s="35"/>
      <c r="HD775" s="35"/>
      <c r="HE775" s="35"/>
      <c r="HF775" s="35"/>
      <c r="HG775" s="35"/>
      <c r="HH775" s="35"/>
      <c r="HI775" s="35"/>
      <c r="HJ775" s="35"/>
      <c r="HK775" s="35"/>
      <c r="HL775" s="35"/>
      <c r="HM775" s="35"/>
      <c r="HN775" s="35"/>
      <c r="HO775" s="35"/>
      <c r="HP775" s="35"/>
      <c r="HQ775" s="35"/>
      <c r="HR775" s="35"/>
      <c r="HS775" s="35"/>
      <c r="HT775" s="35"/>
      <c r="HU775" s="35"/>
      <c r="HV775" s="35"/>
      <c r="HW775" s="35"/>
      <c r="HX775" s="35"/>
      <c r="HY775" s="35"/>
      <c r="HZ775" s="35"/>
      <c r="IA775" s="35"/>
      <c r="IB775" s="35"/>
      <c r="IC775" s="35"/>
      <c r="ID775" s="35"/>
      <c r="IE775" s="35"/>
      <c r="IF775" s="35"/>
      <c r="IG775" s="35"/>
      <c r="IH775" s="35"/>
      <c r="II775" s="35"/>
      <c r="IJ775" s="35"/>
      <c r="IK775" s="35"/>
      <c r="IL775" s="35"/>
      <c r="IM775" s="35"/>
      <c r="IN775" s="35"/>
      <c r="IO775" s="35"/>
      <c r="IP775" s="35"/>
      <c r="IQ775" s="35"/>
      <c r="IR775" s="35"/>
      <c r="IS775" s="35"/>
      <c r="IT775" s="35"/>
      <c r="IU775" s="35"/>
      <c r="IV775" s="35"/>
      <c r="IW775" s="35"/>
      <c r="IX775" s="35"/>
    </row>
    <row r="776" spans="1:258" x14ac:dyDescent="0.25">
      <c r="A776" s="26">
        <f>LOOKUP(2,1/($A$3:$A775&lt;&gt;""),$A$3:$A775)+1</f>
        <v>769</v>
      </c>
      <c r="B776" s="27"/>
      <c r="C776" s="44"/>
      <c r="D776" s="28" t="str">
        <f ca="1">IFERROR(IF($E776="","",VLOOKUP($E776,'Currency Pairs'!$B$3:$D$1000,3,FALSE)),"")</f>
        <v/>
      </c>
      <c r="E776" s="43" t="str">
        <f ca="1">IFERROR(IF($D776="","",VLOOKUP($D776,'Currency Pairs'!$A$3:$B$1000,2,FALSE)),"")</f>
        <v/>
      </c>
      <c r="F776" s="44"/>
      <c r="G776" s="43"/>
      <c r="H776" s="43"/>
      <c r="I776" s="43"/>
      <c r="J776" s="45" t="str">
        <f t="shared" si="24"/>
        <v/>
      </c>
      <c r="K776" s="78"/>
      <c r="L776" s="43"/>
      <c r="M776" s="46"/>
      <c r="N776" s="47" t="str">
        <f>IF(OR($G776="",$L776=""),"",ROUND(IF($F776="Long",(L776-G776),(G776-L776)) * POWER(10, VLOOKUP($D776,'Currency Pairs'!$A:$C,3,FALSE)),0))</f>
        <v/>
      </c>
      <c r="O776" s="94" t="str">
        <f>IF($P776="","",(($P776+$Q776+$R776)/LOOKUP(2,1/($V$3:$V775&lt;&gt;""),$V$3:$V775)))</f>
        <v/>
      </c>
      <c r="P776" s="48"/>
      <c r="Q776" s="48"/>
      <c r="R776" s="48"/>
      <c r="S776" s="33" t="str">
        <f t="shared" si="25"/>
        <v/>
      </c>
      <c r="T776" s="65"/>
      <c r="U776" s="65"/>
      <c r="V776" s="32" t="str">
        <f>IF($P776="","",$P776+$Q776+LOOKUP(2,1/($V$3:$V775&lt;&gt;""),$V$3:$V775))</f>
        <v/>
      </c>
      <c r="W776" s="33"/>
      <c r="X776" s="33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/>
      <c r="DP776" s="34"/>
      <c r="DQ776" s="34"/>
      <c r="DR776" s="34"/>
      <c r="DS776" s="34"/>
      <c r="DT776" s="34"/>
      <c r="DU776" s="34"/>
      <c r="DV776" s="34"/>
      <c r="DW776" s="34"/>
      <c r="DX776" s="34"/>
      <c r="DY776" s="34"/>
      <c r="DZ776" s="34"/>
      <c r="EA776" s="34"/>
      <c r="EB776" s="34"/>
      <c r="EC776" s="34"/>
      <c r="ED776" s="34"/>
      <c r="EE776" s="34"/>
      <c r="EF776" s="34"/>
      <c r="EG776" s="34"/>
      <c r="EH776" s="34"/>
      <c r="EI776" s="34"/>
      <c r="EJ776" s="34"/>
      <c r="EK776" s="34"/>
      <c r="EL776" s="34"/>
      <c r="EM776" s="34"/>
      <c r="EN776" s="34"/>
      <c r="EO776" s="34"/>
      <c r="EP776" s="34"/>
      <c r="EQ776" s="34"/>
      <c r="ER776" s="34"/>
      <c r="ES776" s="34"/>
      <c r="ET776" s="34"/>
      <c r="EU776" s="34"/>
      <c r="EV776" s="34"/>
      <c r="EW776" s="34"/>
      <c r="EX776" s="34"/>
      <c r="EY776" s="34"/>
      <c r="EZ776" s="34"/>
      <c r="FA776" s="34"/>
      <c r="FB776" s="34"/>
      <c r="FC776" s="34"/>
      <c r="FD776" s="34"/>
      <c r="FE776" s="34"/>
      <c r="FF776" s="34"/>
      <c r="FG776" s="34"/>
      <c r="FH776" s="34"/>
      <c r="FI776" s="34"/>
      <c r="FJ776" s="34"/>
      <c r="FK776" s="34"/>
      <c r="FL776" s="34"/>
      <c r="FM776" s="34"/>
      <c r="FN776" s="34"/>
      <c r="FO776" s="34"/>
      <c r="FP776" s="34"/>
      <c r="FQ776" s="34"/>
      <c r="FR776" s="34"/>
      <c r="FS776" s="34"/>
      <c r="FT776" s="34"/>
      <c r="FU776" s="34"/>
      <c r="FV776" s="34"/>
      <c r="FW776" s="34"/>
      <c r="FX776" s="34"/>
      <c r="FY776" s="34"/>
      <c r="FZ776" s="34"/>
      <c r="GA776" s="34"/>
      <c r="GB776" s="34"/>
      <c r="GC776" s="34"/>
      <c r="GD776" s="34"/>
      <c r="GE776" s="34"/>
      <c r="GF776" s="34"/>
      <c r="GG776" s="34"/>
      <c r="GH776" s="34"/>
      <c r="GI776" s="34"/>
      <c r="GJ776" s="34"/>
      <c r="GK776" s="34"/>
      <c r="GL776" s="34"/>
      <c r="GM776" s="34"/>
      <c r="GN776" s="34"/>
      <c r="GO776" s="34"/>
      <c r="GP776" s="34"/>
      <c r="GQ776" s="34"/>
      <c r="GR776" s="34"/>
      <c r="GS776" s="34"/>
      <c r="GT776" s="34"/>
      <c r="GU776" s="34"/>
      <c r="GV776" s="34"/>
      <c r="GW776" s="34"/>
      <c r="GX776" s="34"/>
      <c r="GY776" s="34"/>
      <c r="GZ776" s="34"/>
      <c r="HA776" s="34"/>
      <c r="HB776" s="34"/>
      <c r="HC776" s="34"/>
      <c r="HD776" s="34"/>
      <c r="HE776" s="34"/>
      <c r="HF776" s="34"/>
      <c r="HG776" s="34"/>
      <c r="HH776" s="34"/>
      <c r="HI776" s="34"/>
      <c r="HJ776" s="34"/>
      <c r="HK776" s="34"/>
      <c r="HL776" s="34"/>
      <c r="HM776" s="34"/>
      <c r="HN776" s="34"/>
      <c r="HO776" s="34"/>
      <c r="HP776" s="34"/>
      <c r="HQ776" s="34"/>
      <c r="HR776" s="34"/>
      <c r="HS776" s="34"/>
      <c r="HT776" s="34"/>
      <c r="HU776" s="34"/>
      <c r="HV776" s="34"/>
      <c r="HW776" s="34"/>
      <c r="HX776" s="34"/>
      <c r="HY776" s="34"/>
      <c r="HZ776" s="34"/>
      <c r="IA776" s="34"/>
      <c r="IB776" s="34"/>
      <c r="IC776" s="34"/>
      <c r="ID776" s="34"/>
      <c r="IE776" s="34"/>
      <c r="IF776" s="34"/>
      <c r="IG776" s="34"/>
      <c r="IH776" s="34"/>
      <c r="II776" s="34"/>
      <c r="IJ776" s="34"/>
      <c r="IK776" s="34"/>
      <c r="IL776" s="34"/>
      <c r="IM776" s="34"/>
      <c r="IN776" s="34"/>
      <c r="IO776" s="34"/>
      <c r="IP776" s="34"/>
      <c r="IQ776" s="34"/>
      <c r="IR776" s="34"/>
      <c r="IS776" s="34"/>
      <c r="IT776" s="34"/>
      <c r="IU776" s="34"/>
      <c r="IV776" s="34"/>
      <c r="IW776" s="34"/>
      <c r="IX776" s="34"/>
    </row>
    <row r="777" spans="1:258" x14ac:dyDescent="0.25">
      <c r="A777" s="35">
        <f>LOOKUP(2,1/($A$3:$A776&lt;&gt;""),$A$3:$A776)+1</f>
        <v>770</v>
      </c>
      <c r="B777" s="36"/>
      <c r="C777" s="50"/>
      <c r="D777" s="37" t="str">
        <f ca="1">IFERROR(IF($E777="","",VLOOKUP($E777,'Currency Pairs'!$B$3:$D$1000,3,FALSE)),"")</f>
        <v/>
      </c>
      <c r="E777" s="49" t="str">
        <f ca="1">IFERROR(IF($D777="","",VLOOKUP($D777,'Currency Pairs'!$A$3:$B$1000,2,FALSE)),"")</f>
        <v/>
      </c>
      <c r="F777" s="50"/>
      <c r="G777" s="49"/>
      <c r="H777" s="49"/>
      <c r="I777" s="49"/>
      <c r="J777" s="51" t="str">
        <f t="shared" si="24"/>
        <v/>
      </c>
      <c r="K777" s="79"/>
      <c r="L777" s="49"/>
      <c r="M777" s="52"/>
      <c r="N777" s="53" t="str">
        <f>IF(OR($G777="",$L777=""),"",ROUND(IF($F777="Long",(L777-G777),(G777-L777)) * POWER(10, VLOOKUP($D777,'Currency Pairs'!$A:$C,3,FALSE)),0))</f>
        <v/>
      </c>
      <c r="O777" s="99" t="str">
        <f>IF($P777="","",(($P777+$Q777+$R777)/LOOKUP(2,1/($V$3:$V776&lt;&gt;""),$V$3:$V776)))</f>
        <v/>
      </c>
      <c r="P777" s="54"/>
      <c r="Q777" s="54"/>
      <c r="R777" s="54"/>
      <c r="S777" s="42" t="str">
        <f t="shared" si="25"/>
        <v/>
      </c>
      <c r="T777" s="66"/>
      <c r="U777" s="66"/>
      <c r="V777" s="41" t="str">
        <f>IF($P777="","",$P777+$Q777+LOOKUP(2,1/($V$3:$V776&lt;&gt;""),$V$3:$V776))</f>
        <v/>
      </c>
      <c r="W777" s="42"/>
      <c r="X777" s="42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  <c r="GY777" s="35"/>
      <c r="GZ777" s="35"/>
      <c r="HA777" s="35"/>
      <c r="HB777" s="35"/>
      <c r="HC777" s="35"/>
      <c r="HD777" s="35"/>
      <c r="HE777" s="35"/>
      <c r="HF777" s="35"/>
      <c r="HG777" s="35"/>
      <c r="HH777" s="35"/>
      <c r="HI777" s="35"/>
      <c r="HJ777" s="35"/>
      <c r="HK777" s="35"/>
      <c r="HL777" s="35"/>
      <c r="HM777" s="35"/>
      <c r="HN777" s="35"/>
      <c r="HO777" s="35"/>
      <c r="HP777" s="35"/>
      <c r="HQ777" s="35"/>
      <c r="HR777" s="35"/>
      <c r="HS777" s="35"/>
      <c r="HT777" s="35"/>
      <c r="HU777" s="35"/>
      <c r="HV777" s="35"/>
      <c r="HW777" s="35"/>
      <c r="HX777" s="35"/>
      <c r="HY777" s="35"/>
      <c r="HZ777" s="35"/>
      <c r="IA777" s="35"/>
      <c r="IB777" s="35"/>
      <c r="IC777" s="35"/>
      <c r="ID777" s="35"/>
      <c r="IE777" s="35"/>
      <c r="IF777" s="35"/>
      <c r="IG777" s="35"/>
      <c r="IH777" s="35"/>
      <c r="II777" s="35"/>
      <c r="IJ777" s="35"/>
      <c r="IK777" s="35"/>
      <c r="IL777" s="35"/>
      <c r="IM777" s="35"/>
      <c r="IN777" s="35"/>
      <c r="IO777" s="35"/>
      <c r="IP777" s="35"/>
      <c r="IQ777" s="35"/>
      <c r="IR777" s="35"/>
      <c r="IS777" s="35"/>
      <c r="IT777" s="35"/>
      <c r="IU777" s="35"/>
      <c r="IV777" s="35"/>
      <c r="IW777" s="35"/>
      <c r="IX777" s="35"/>
    </row>
    <row r="778" spans="1:258" x14ac:dyDescent="0.25">
      <c r="A778" s="26">
        <f>LOOKUP(2,1/($A$3:$A777&lt;&gt;""),$A$3:$A777)+1</f>
        <v>771</v>
      </c>
      <c r="B778" s="27"/>
      <c r="C778" s="44"/>
      <c r="D778" s="28" t="str">
        <f ca="1">IFERROR(IF($E778="","",VLOOKUP($E778,'Currency Pairs'!$B$3:$D$1000,3,FALSE)),"")</f>
        <v/>
      </c>
      <c r="E778" s="43" t="str">
        <f ca="1">IFERROR(IF($D778="","",VLOOKUP($D778,'Currency Pairs'!$A$3:$B$1000,2,FALSE)),"")</f>
        <v/>
      </c>
      <c r="F778" s="44"/>
      <c r="G778" s="43"/>
      <c r="H778" s="43"/>
      <c r="I778" s="43"/>
      <c r="J778" s="45" t="str">
        <f t="shared" si="24"/>
        <v/>
      </c>
      <c r="K778" s="78"/>
      <c r="L778" s="43"/>
      <c r="M778" s="46"/>
      <c r="N778" s="47" t="str">
        <f>IF(OR($G778="",$L778=""),"",ROUND(IF($F778="Long",(L778-G778),(G778-L778)) * POWER(10, VLOOKUP($D778,'Currency Pairs'!$A:$C,3,FALSE)),0))</f>
        <v/>
      </c>
      <c r="O778" s="94" t="str">
        <f>IF($P778="","",(($P778+$Q778+$R778)/LOOKUP(2,1/($V$3:$V777&lt;&gt;""),$V$3:$V777)))</f>
        <v/>
      </c>
      <c r="P778" s="48"/>
      <c r="Q778" s="48"/>
      <c r="R778" s="48"/>
      <c r="S778" s="33" t="str">
        <f t="shared" si="25"/>
        <v/>
      </c>
      <c r="T778" s="65"/>
      <c r="U778" s="65"/>
      <c r="V778" s="32" t="str">
        <f>IF($P778="","",$P778+$Q778+LOOKUP(2,1/($V$3:$V777&lt;&gt;""),$V$3:$V777))</f>
        <v/>
      </c>
      <c r="W778" s="33"/>
      <c r="X778" s="33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  <c r="DN778" s="34"/>
      <c r="DO778" s="34"/>
      <c r="DP778" s="34"/>
      <c r="DQ778" s="34"/>
      <c r="DR778" s="34"/>
      <c r="DS778" s="34"/>
      <c r="DT778" s="34"/>
      <c r="DU778" s="34"/>
      <c r="DV778" s="34"/>
      <c r="DW778" s="34"/>
      <c r="DX778" s="34"/>
      <c r="DY778" s="34"/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  <c r="EX778" s="34"/>
      <c r="EY778" s="34"/>
      <c r="EZ778" s="34"/>
      <c r="FA778" s="34"/>
      <c r="FB778" s="34"/>
      <c r="FC778" s="34"/>
      <c r="FD778" s="34"/>
      <c r="FE778" s="34"/>
      <c r="FF778" s="34"/>
      <c r="FG778" s="34"/>
      <c r="FH778" s="34"/>
      <c r="FI778" s="34"/>
      <c r="FJ778" s="34"/>
      <c r="FK778" s="34"/>
      <c r="FL778" s="34"/>
      <c r="FM778" s="34"/>
      <c r="FN778" s="34"/>
      <c r="FO778" s="34"/>
      <c r="FP778" s="34"/>
      <c r="FQ778" s="34"/>
      <c r="FR778" s="34"/>
      <c r="FS778" s="34"/>
      <c r="FT778" s="34"/>
      <c r="FU778" s="34"/>
      <c r="FV778" s="34"/>
      <c r="FW778" s="34"/>
      <c r="FX778" s="34"/>
      <c r="FY778" s="34"/>
      <c r="FZ778" s="34"/>
      <c r="GA778" s="34"/>
      <c r="GB778" s="34"/>
      <c r="GC778" s="34"/>
      <c r="GD778" s="34"/>
      <c r="GE778" s="34"/>
      <c r="GF778" s="34"/>
      <c r="GG778" s="34"/>
      <c r="GH778" s="34"/>
      <c r="GI778" s="34"/>
      <c r="GJ778" s="34"/>
      <c r="GK778" s="34"/>
      <c r="GL778" s="34"/>
      <c r="GM778" s="34"/>
      <c r="GN778" s="34"/>
      <c r="GO778" s="34"/>
      <c r="GP778" s="34"/>
      <c r="GQ778" s="34"/>
      <c r="GR778" s="34"/>
      <c r="GS778" s="34"/>
      <c r="GT778" s="34"/>
      <c r="GU778" s="34"/>
      <c r="GV778" s="34"/>
      <c r="GW778" s="34"/>
      <c r="GX778" s="34"/>
      <c r="GY778" s="34"/>
      <c r="GZ778" s="34"/>
      <c r="HA778" s="34"/>
      <c r="HB778" s="34"/>
      <c r="HC778" s="34"/>
      <c r="HD778" s="34"/>
      <c r="HE778" s="34"/>
      <c r="HF778" s="34"/>
      <c r="HG778" s="34"/>
      <c r="HH778" s="34"/>
      <c r="HI778" s="34"/>
      <c r="HJ778" s="34"/>
      <c r="HK778" s="34"/>
      <c r="HL778" s="34"/>
      <c r="HM778" s="34"/>
      <c r="HN778" s="34"/>
      <c r="HO778" s="34"/>
      <c r="HP778" s="34"/>
      <c r="HQ778" s="34"/>
      <c r="HR778" s="34"/>
      <c r="HS778" s="34"/>
      <c r="HT778" s="34"/>
      <c r="HU778" s="34"/>
      <c r="HV778" s="34"/>
      <c r="HW778" s="34"/>
      <c r="HX778" s="34"/>
      <c r="HY778" s="34"/>
      <c r="HZ778" s="34"/>
      <c r="IA778" s="34"/>
      <c r="IB778" s="34"/>
      <c r="IC778" s="34"/>
      <c r="ID778" s="34"/>
      <c r="IE778" s="34"/>
      <c r="IF778" s="34"/>
      <c r="IG778" s="34"/>
      <c r="IH778" s="34"/>
      <c r="II778" s="34"/>
      <c r="IJ778" s="34"/>
      <c r="IK778" s="34"/>
      <c r="IL778" s="34"/>
      <c r="IM778" s="34"/>
      <c r="IN778" s="34"/>
      <c r="IO778" s="34"/>
      <c r="IP778" s="34"/>
      <c r="IQ778" s="34"/>
      <c r="IR778" s="34"/>
      <c r="IS778" s="34"/>
      <c r="IT778" s="34"/>
      <c r="IU778" s="34"/>
      <c r="IV778" s="34"/>
      <c r="IW778" s="34"/>
      <c r="IX778" s="34"/>
    </row>
    <row r="779" spans="1:258" x14ac:dyDescent="0.25">
      <c r="A779" s="35">
        <f>LOOKUP(2,1/($A$3:$A778&lt;&gt;""),$A$3:$A778)+1</f>
        <v>772</v>
      </c>
      <c r="B779" s="36"/>
      <c r="C779" s="50"/>
      <c r="D779" s="37" t="str">
        <f ca="1">IFERROR(IF($E779="","",VLOOKUP($E779,'Currency Pairs'!$B$3:$D$1000,3,FALSE)),"")</f>
        <v/>
      </c>
      <c r="E779" s="49" t="str">
        <f ca="1">IFERROR(IF($D779="","",VLOOKUP($D779,'Currency Pairs'!$A$3:$B$1000,2,FALSE)),"")</f>
        <v/>
      </c>
      <c r="F779" s="50"/>
      <c r="G779" s="49"/>
      <c r="H779" s="49"/>
      <c r="I779" s="49"/>
      <c r="J779" s="51" t="str">
        <f t="shared" ref="J779:J842" si="26">IF(OR($G779="",$H779="",$I779=""),"",ROUND(ABS(($G779-$I779)/($G779-$H779)),2))</f>
        <v/>
      </c>
      <c r="K779" s="79"/>
      <c r="L779" s="49"/>
      <c r="M779" s="52"/>
      <c r="N779" s="53" t="str">
        <f>IF(OR($G779="",$L779=""),"",ROUND(IF($F779="Long",(L779-G779),(G779-L779)) * POWER(10, VLOOKUP($D779,'Currency Pairs'!$A:$C,3,FALSE)),0))</f>
        <v/>
      </c>
      <c r="O779" s="99" t="str">
        <f>IF($P779="","",(($P779+$Q779+$R779)/LOOKUP(2,1/($V$3:$V778&lt;&gt;""),$V$3:$V778)))</f>
        <v/>
      </c>
      <c r="P779" s="54"/>
      <c r="Q779" s="54"/>
      <c r="R779" s="54"/>
      <c r="S779" s="42" t="str">
        <f t="shared" si="25"/>
        <v/>
      </c>
      <c r="T779" s="66"/>
      <c r="U779" s="66"/>
      <c r="V779" s="41" t="str">
        <f>IF($P779="","",$P779+$Q779+LOOKUP(2,1/($V$3:$V778&lt;&gt;""),$V$3:$V778))</f>
        <v/>
      </c>
      <c r="W779" s="42"/>
      <c r="X779" s="42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  <c r="GY779" s="35"/>
      <c r="GZ779" s="35"/>
      <c r="HA779" s="35"/>
      <c r="HB779" s="35"/>
      <c r="HC779" s="35"/>
      <c r="HD779" s="35"/>
      <c r="HE779" s="35"/>
      <c r="HF779" s="35"/>
      <c r="HG779" s="35"/>
      <c r="HH779" s="35"/>
      <c r="HI779" s="35"/>
      <c r="HJ779" s="35"/>
      <c r="HK779" s="35"/>
      <c r="HL779" s="35"/>
      <c r="HM779" s="35"/>
      <c r="HN779" s="35"/>
      <c r="HO779" s="35"/>
      <c r="HP779" s="35"/>
      <c r="HQ779" s="35"/>
      <c r="HR779" s="35"/>
      <c r="HS779" s="35"/>
      <c r="HT779" s="35"/>
      <c r="HU779" s="35"/>
      <c r="HV779" s="35"/>
      <c r="HW779" s="35"/>
      <c r="HX779" s="35"/>
      <c r="HY779" s="35"/>
      <c r="HZ779" s="35"/>
      <c r="IA779" s="35"/>
      <c r="IB779" s="35"/>
      <c r="IC779" s="35"/>
      <c r="ID779" s="35"/>
      <c r="IE779" s="35"/>
      <c r="IF779" s="35"/>
      <c r="IG779" s="35"/>
      <c r="IH779" s="35"/>
      <c r="II779" s="35"/>
      <c r="IJ779" s="35"/>
      <c r="IK779" s="35"/>
      <c r="IL779" s="35"/>
      <c r="IM779" s="35"/>
      <c r="IN779" s="35"/>
      <c r="IO779" s="35"/>
      <c r="IP779" s="35"/>
      <c r="IQ779" s="35"/>
      <c r="IR779" s="35"/>
      <c r="IS779" s="35"/>
      <c r="IT779" s="35"/>
      <c r="IU779" s="35"/>
      <c r="IV779" s="35"/>
      <c r="IW779" s="35"/>
      <c r="IX779" s="35"/>
    </row>
    <row r="780" spans="1:258" x14ac:dyDescent="0.25">
      <c r="A780" s="26">
        <f>LOOKUP(2,1/($A$3:$A779&lt;&gt;""),$A$3:$A779)+1</f>
        <v>773</v>
      </c>
      <c r="B780" s="27"/>
      <c r="C780" s="44"/>
      <c r="D780" s="28" t="str">
        <f ca="1">IFERROR(IF($E780="","",VLOOKUP($E780,'Currency Pairs'!$B$3:$D$1000,3,FALSE)),"")</f>
        <v/>
      </c>
      <c r="E780" s="43" t="str">
        <f ca="1">IFERROR(IF($D780="","",VLOOKUP($D780,'Currency Pairs'!$A$3:$B$1000,2,FALSE)),"")</f>
        <v/>
      </c>
      <c r="F780" s="44"/>
      <c r="G780" s="43"/>
      <c r="H780" s="43"/>
      <c r="I780" s="43"/>
      <c r="J780" s="45" t="str">
        <f t="shared" si="26"/>
        <v/>
      </c>
      <c r="K780" s="78"/>
      <c r="L780" s="43"/>
      <c r="M780" s="46"/>
      <c r="N780" s="47" t="str">
        <f>IF(OR($G780="",$L780=""),"",ROUND(IF($F780="Long",(L780-G780),(G780-L780)) * POWER(10, VLOOKUP($D780,'Currency Pairs'!$A:$C,3,FALSE)),0))</f>
        <v/>
      </c>
      <c r="O780" s="94" t="str">
        <f>IF($P780="","",(($P780+$Q780+$R780)/LOOKUP(2,1/($V$3:$V779&lt;&gt;""),$V$3:$V779)))</f>
        <v/>
      </c>
      <c r="P780" s="48"/>
      <c r="Q780" s="48"/>
      <c r="R780" s="48"/>
      <c r="S780" s="33" t="str">
        <f t="shared" si="25"/>
        <v/>
      </c>
      <c r="T780" s="65"/>
      <c r="U780" s="65"/>
      <c r="V780" s="32" t="str">
        <f>IF($P780="","",$P780+$Q780+LOOKUP(2,1/($V$3:$V779&lt;&gt;""),$V$3:$V779))</f>
        <v/>
      </c>
      <c r="W780" s="33"/>
      <c r="X780" s="33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  <c r="DN780" s="34"/>
      <c r="DO780" s="34"/>
      <c r="DP780" s="34"/>
      <c r="DQ780" s="34"/>
      <c r="DR780" s="34"/>
      <c r="DS780" s="34"/>
      <c r="DT780" s="34"/>
      <c r="DU780" s="34"/>
      <c r="DV780" s="34"/>
      <c r="DW780" s="34"/>
      <c r="DX780" s="34"/>
      <c r="DY780" s="34"/>
      <c r="DZ780" s="34"/>
      <c r="EA780" s="34"/>
      <c r="EB780" s="34"/>
      <c r="EC780" s="34"/>
      <c r="ED780" s="34"/>
      <c r="EE780" s="34"/>
      <c r="EF780" s="34"/>
      <c r="EG780" s="34"/>
      <c r="EH780" s="34"/>
      <c r="EI780" s="34"/>
      <c r="EJ780" s="34"/>
      <c r="EK780" s="34"/>
      <c r="EL780" s="34"/>
      <c r="EM780" s="34"/>
      <c r="EN780" s="34"/>
      <c r="EO780" s="34"/>
      <c r="EP780" s="34"/>
      <c r="EQ780" s="34"/>
      <c r="ER780" s="34"/>
      <c r="ES780" s="34"/>
      <c r="ET780" s="34"/>
      <c r="EU780" s="34"/>
      <c r="EV780" s="34"/>
      <c r="EW780" s="34"/>
      <c r="EX780" s="34"/>
      <c r="EY780" s="34"/>
      <c r="EZ780" s="34"/>
      <c r="FA780" s="34"/>
      <c r="FB780" s="34"/>
      <c r="FC780" s="34"/>
      <c r="FD780" s="34"/>
      <c r="FE780" s="34"/>
      <c r="FF780" s="34"/>
      <c r="FG780" s="34"/>
      <c r="FH780" s="34"/>
      <c r="FI780" s="34"/>
      <c r="FJ780" s="34"/>
      <c r="FK780" s="34"/>
      <c r="FL780" s="34"/>
      <c r="FM780" s="34"/>
      <c r="FN780" s="34"/>
      <c r="FO780" s="34"/>
      <c r="FP780" s="34"/>
      <c r="FQ780" s="34"/>
      <c r="FR780" s="34"/>
      <c r="FS780" s="34"/>
      <c r="FT780" s="34"/>
      <c r="FU780" s="34"/>
      <c r="FV780" s="34"/>
      <c r="FW780" s="34"/>
      <c r="FX780" s="34"/>
      <c r="FY780" s="34"/>
      <c r="FZ780" s="34"/>
      <c r="GA780" s="34"/>
      <c r="GB780" s="34"/>
      <c r="GC780" s="34"/>
      <c r="GD780" s="34"/>
      <c r="GE780" s="34"/>
      <c r="GF780" s="34"/>
      <c r="GG780" s="34"/>
      <c r="GH780" s="34"/>
      <c r="GI780" s="34"/>
      <c r="GJ780" s="34"/>
      <c r="GK780" s="34"/>
      <c r="GL780" s="34"/>
      <c r="GM780" s="34"/>
      <c r="GN780" s="34"/>
      <c r="GO780" s="34"/>
      <c r="GP780" s="34"/>
      <c r="GQ780" s="34"/>
      <c r="GR780" s="34"/>
      <c r="GS780" s="34"/>
      <c r="GT780" s="34"/>
      <c r="GU780" s="34"/>
      <c r="GV780" s="34"/>
      <c r="GW780" s="34"/>
      <c r="GX780" s="34"/>
      <c r="GY780" s="34"/>
      <c r="GZ780" s="34"/>
      <c r="HA780" s="34"/>
      <c r="HB780" s="34"/>
      <c r="HC780" s="34"/>
      <c r="HD780" s="34"/>
      <c r="HE780" s="34"/>
      <c r="HF780" s="34"/>
      <c r="HG780" s="34"/>
      <c r="HH780" s="34"/>
      <c r="HI780" s="34"/>
      <c r="HJ780" s="34"/>
      <c r="HK780" s="34"/>
      <c r="HL780" s="34"/>
      <c r="HM780" s="34"/>
      <c r="HN780" s="34"/>
      <c r="HO780" s="34"/>
      <c r="HP780" s="34"/>
      <c r="HQ780" s="34"/>
      <c r="HR780" s="34"/>
      <c r="HS780" s="34"/>
      <c r="HT780" s="34"/>
      <c r="HU780" s="34"/>
      <c r="HV780" s="34"/>
      <c r="HW780" s="34"/>
      <c r="HX780" s="34"/>
      <c r="HY780" s="34"/>
      <c r="HZ780" s="34"/>
      <c r="IA780" s="34"/>
      <c r="IB780" s="34"/>
      <c r="IC780" s="34"/>
      <c r="ID780" s="34"/>
      <c r="IE780" s="34"/>
      <c r="IF780" s="34"/>
      <c r="IG780" s="34"/>
      <c r="IH780" s="34"/>
      <c r="II780" s="34"/>
      <c r="IJ780" s="34"/>
      <c r="IK780" s="34"/>
      <c r="IL780" s="34"/>
      <c r="IM780" s="34"/>
      <c r="IN780" s="34"/>
      <c r="IO780" s="34"/>
      <c r="IP780" s="34"/>
      <c r="IQ780" s="34"/>
      <c r="IR780" s="34"/>
      <c r="IS780" s="34"/>
      <c r="IT780" s="34"/>
      <c r="IU780" s="34"/>
      <c r="IV780" s="34"/>
      <c r="IW780" s="34"/>
      <c r="IX780" s="34"/>
    </row>
    <row r="781" spans="1:258" x14ac:dyDescent="0.25">
      <c r="A781" s="35">
        <f>LOOKUP(2,1/($A$3:$A780&lt;&gt;""),$A$3:$A780)+1</f>
        <v>774</v>
      </c>
      <c r="B781" s="36"/>
      <c r="C781" s="50"/>
      <c r="D781" s="37" t="str">
        <f ca="1">IFERROR(IF($E781="","",VLOOKUP($E781,'Currency Pairs'!$B$3:$D$1000,3,FALSE)),"")</f>
        <v/>
      </c>
      <c r="E781" s="49" t="str">
        <f ca="1">IFERROR(IF($D781="","",VLOOKUP($D781,'Currency Pairs'!$A$3:$B$1000,2,FALSE)),"")</f>
        <v/>
      </c>
      <c r="F781" s="50"/>
      <c r="G781" s="49"/>
      <c r="H781" s="49"/>
      <c r="I781" s="49"/>
      <c r="J781" s="51" t="str">
        <f t="shared" si="26"/>
        <v/>
      </c>
      <c r="K781" s="79"/>
      <c r="L781" s="49"/>
      <c r="M781" s="52"/>
      <c r="N781" s="53" t="str">
        <f>IF(OR($G781="",$L781=""),"",ROUND(IF($F781="Long",(L781-G781),(G781-L781)) * POWER(10, VLOOKUP($D781,'Currency Pairs'!$A:$C,3,FALSE)),0))</f>
        <v/>
      </c>
      <c r="O781" s="99" t="str">
        <f>IF($P781="","",(($P781+$Q781+$R781)/LOOKUP(2,1/($V$3:$V780&lt;&gt;""),$V$3:$V780)))</f>
        <v/>
      </c>
      <c r="P781" s="54"/>
      <c r="Q781" s="54"/>
      <c r="R781" s="54"/>
      <c r="S781" s="42" t="str">
        <f t="shared" si="25"/>
        <v/>
      </c>
      <c r="T781" s="66"/>
      <c r="U781" s="66"/>
      <c r="V781" s="41" t="str">
        <f>IF($P781="","",$P781+$Q781+LOOKUP(2,1/($V$3:$V780&lt;&gt;""),$V$3:$V780))</f>
        <v/>
      </c>
      <c r="W781" s="42"/>
      <c r="X781" s="42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  <c r="GY781" s="35"/>
      <c r="GZ781" s="35"/>
      <c r="HA781" s="35"/>
      <c r="HB781" s="35"/>
      <c r="HC781" s="35"/>
      <c r="HD781" s="35"/>
      <c r="HE781" s="35"/>
      <c r="HF781" s="35"/>
      <c r="HG781" s="35"/>
      <c r="HH781" s="35"/>
      <c r="HI781" s="35"/>
      <c r="HJ781" s="35"/>
      <c r="HK781" s="35"/>
      <c r="HL781" s="35"/>
      <c r="HM781" s="35"/>
      <c r="HN781" s="35"/>
      <c r="HO781" s="35"/>
      <c r="HP781" s="35"/>
      <c r="HQ781" s="35"/>
      <c r="HR781" s="35"/>
      <c r="HS781" s="35"/>
      <c r="HT781" s="35"/>
      <c r="HU781" s="35"/>
      <c r="HV781" s="35"/>
      <c r="HW781" s="35"/>
      <c r="HX781" s="35"/>
      <c r="HY781" s="35"/>
      <c r="HZ781" s="35"/>
      <c r="IA781" s="35"/>
      <c r="IB781" s="35"/>
      <c r="IC781" s="35"/>
      <c r="ID781" s="35"/>
      <c r="IE781" s="35"/>
      <c r="IF781" s="35"/>
      <c r="IG781" s="35"/>
      <c r="IH781" s="35"/>
      <c r="II781" s="35"/>
      <c r="IJ781" s="35"/>
      <c r="IK781" s="35"/>
      <c r="IL781" s="35"/>
      <c r="IM781" s="35"/>
      <c r="IN781" s="35"/>
      <c r="IO781" s="35"/>
      <c r="IP781" s="35"/>
      <c r="IQ781" s="35"/>
      <c r="IR781" s="35"/>
      <c r="IS781" s="35"/>
      <c r="IT781" s="35"/>
      <c r="IU781" s="35"/>
      <c r="IV781" s="35"/>
      <c r="IW781" s="35"/>
      <c r="IX781" s="35"/>
    </row>
    <row r="782" spans="1:258" x14ac:dyDescent="0.25">
      <c r="A782" s="26">
        <f>LOOKUP(2,1/($A$3:$A781&lt;&gt;""),$A$3:$A781)+1</f>
        <v>775</v>
      </c>
      <c r="B782" s="27"/>
      <c r="C782" s="44"/>
      <c r="D782" s="28" t="str">
        <f ca="1">IFERROR(IF($E782="","",VLOOKUP($E782,'Currency Pairs'!$B$3:$D$1000,3,FALSE)),"")</f>
        <v/>
      </c>
      <c r="E782" s="43" t="str">
        <f ca="1">IFERROR(IF($D782="","",VLOOKUP($D782,'Currency Pairs'!$A$3:$B$1000,2,FALSE)),"")</f>
        <v/>
      </c>
      <c r="F782" s="44"/>
      <c r="G782" s="43"/>
      <c r="H782" s="43"/>
      <c r="I782" s="43"/>
      <c r="J782" s="45" t="str">
        <f t="shared" si="26"/>
        <v/>
      </c>
      <c r="K782" s="78"/>
      <c r="L782" s="43"/>
      <c r="M782" s="46"/>
      <c r="N782" s="47" t="str">
        <f>IF(OR($G782="",$L782=""),"",ROUND(IF($F782="Long",(L782-G782),(G782-L782)) * POWER(10, VLOOKUP($D782,'Currency Pairs'!$A:$C,3,FALSE)),0))</f>
        <v/>
      </c>
      <c r="O782" s="94" t="str">
        <f>IF($P782="","",(($P782+$Q782+$R782)/LOOKUP(2,1/($V$3:$V781&lt;&gt;""),$V$3:$V781)))</f>
        <v/>
      </c>
      <c r="P782" s="48"/>
      <c r="Q782" s="48"/>
      <c r="R782" s="48"/>
      <c r="S782" s="33" t="str">
        <f t="shared" si="25"/>
        <v/>
      </c>
      <c r="T782" s="65"/>
      <c r="U782" s="65"/>
      <c r="V782" s="32" t="str">
        <f>IF($P782="","",$P782+$Q782+LOOKUP(2,1/($V$3:$V781&lt;&gt;""),$V$3:$V781))</f>
        <v/>
      </c>
      <c r="W782" s="33"/>
      <c r="X782" s="33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  <c r="DN782" s="34"/>
      <c r="DO782" s="34"/>
      <c r="DP782" s="34"/>
      <c r="DQ782" s="34"/>
      <c r="DR782" s="34"/>
      <c r="DS782" s="34"/>
      <c r="DT782" s="34"/>
      <c r="DU782" s="34"/>
      <c r="DV782" s="34"/>
      <c r="DW782" s="34"/>
      <c r="DX782" s="34"/>
      <c r="DY782" s="34"/>
      <c r="DZ782" s="34"/>
      <c r="EA782" s="34"/>
      <c r="EB782" s="34"/>
      <c r="EC782" s="34"/>
      <c r="ED782" s="34"/>
      <c r="EE782" s="34"/>
      <c r="EF782" s="34"/>
      <c r="EG782" s="34"/>
      <c r="EH782" s="34"/>
      <c r="EI782" s="34"/>
      <c r="EJ782" s="34"/>
      <c r="EK782" s="34"/>
      <c r="EL782" s="34"/>
      <c r="EM782" s="34"/>
      <c r="EN782" s="34"/>
      <c r="EO782" s="34"/>
      <c r="EP782" s="34"/>
      <c r="EQ782" s="34"/>
      <c r="ER782" s="34"/>
      <c r="ES782" s="34"/>
      <c r="ET782" s="34"/>
      <c r="EU782" s="34"/>
      <c r="EV782" s="34"/>
      <c r="EW782" s="34"/>
      <c r="EX782" s="34"/>
      <c r="EY782" s="34"/>
      <c r="EZ782" s="34"/>
      <c r="FA782" s="34"/>
      <c r="FB782" s="34"/>
      <c r="FC782" s="34"/>
      <c r="FD782" s="34"/>
      <c r="FE782" s="34"/>
      <c r="FF782" s="34"/>
      <c r="FG782" s="34"/>
      <c r="FH782" s="34"/>
      <c r="FI782" s="34"/>
      <c r="FJ782" s="34"/>
      <c r="FK782" s="34"/>
      <c r="FL782" s="34"/>
      <c r="FM782" s="34"/>
      <c r="FN782" s="34"/>
      <c r="FO782" s="34"/>
      <c r="FP782" s="34"/>
      <c r="FQ782" s="34"/>
      <c r="FR782" s="34"/>
      <c r="FS782" s="34"/>
      <c r="FT782" s="34"/>
      <c r="FU782" s="34"/>
      <c r="FV782" s="34"/>
      <c r="FW782" s="34"/>
      <c r="FX782" s="34"/>
      <c r="FY782" s="34"/>
      <c r="FZ782" s="34"/>
      <c r="GA782" s="34"/>
      <c r="GB782" s="34"/>
      <c r="GC782" s="34"/>
      <c r="GD782" s="34"/>
      <c r="GE782" s="34"/>
      <c r="GF782" s="34"/>
      <c r="GG782" s="34"/>
      <c r="GH782" s="34"/>
      <c r="GI782" s="34"/>
      <c r="GJ782" s="34"/>
      <c r="GK782" s="34"/>
      <c r="GL782" s="34"/>
      <c r="GM782" s="34"/>
      <c r="GN782" s="34"/>
      <c r="GO782" s="34"/>
      <c r="GP782" s="34"/>
      <c r="GQ782" s="34"/>
      <c r="GR782" s="34"/>
      <c r="GS782" s="34"/>
      <c r="GT782" s="34"/>
      <c r="GU782" s="34"/>
      <c r="GV782" s="34"/>
      <c r="GW782" s="34"/>
      <c r="GX782" s="34"/>
      <c r="GY782" s="34"/>
      <c r="GZ782" s="34"/>
      <c r="HA782" s="34"/>
      <c r="HB782" s="34"/>
      <c r="HC782" s="34"/>
      <c r="HD782" s="34"/>
      <c r="HE782" s="34"/>
      <c r="HF782" s="34"/>
      <c r="HG782" s="34"/>
      <c r="HH782" s="34"/>
      <c r="HI782" s="34"/>
      <c r="HJ782" s="34"/>
      <c r="HK782" s="34"/>
      <c r="HL782" s="34"/>
      <c r="HM782" s="34"/>
      <c r="HN782" s="34"/>
      <c r="HO782" s="34"/>
      <c r="HP782" s="34"/>
      <c r="HQ782" s="34"/>
      <c r="HR782" s="34"/>
      <c r="HS782" s="34"/>
      <c r="HT782" s="34"/>
      <c r="HU782" s="34"/>
      <c r="HV782" s="34"/>
      <c r="HW782" s="34"/>
      <c r="HX782" s="34"/>
      <c r="HY782" s="34"/>
      <c r="HZ782" s="34"/>
      <c r="IA782" s="34"/>
      <c r="IB782" s="34"/>
      <c r="IC782" s="34"/>
      <c r="ID782" s="34"/>
      <c r="IE782" s="34"/>
      <c r="IF782" s="34"/>
      <c r="IG782" s="34"/>
      <c r="IH782" s="34"/>
      <c r="II782" s="34"/>
      <c r="IJ782" s="34"/>
      <c r="IK782" s="34"/>
      <c r="IL782" s="34"/>
      <c r="IM782" s="34"/>
      <c r="IN782" s="34"/>
      <c r="IO782" s="34"/>
      <c r="IP782" s="34"/>
      <c r="IQ782" s="34"/>
      <c r="IR782" s="34"/>
      <c r="IS782" s="34"/>
      <c r="IT782" s="34"/>
      <c r="IU782" s="34"/>
      <c r="IV782" s="34"/>
      <c r="IW782" s="34"/>
      <c r="IX782" s="34"/>
    </row>
    <row r="783" spans="1:258" x14ac:dyDescent="0.25">
      <c r="A783" s="35">
        <f>LOOKUP(2,1/($A$3:$A782&lt;&gt;""),$A$3:$A782)+1</f>
        <v>776</v>
      </c>
      <c r="B783" s="36"/>
      <c r="C783" s="50"/>
      <c r="D783" s="37" t="str">
        <f ca="1">IFERROR(IF($E783="","",VLOOKUP($E783,'Currency Pairs'!$B$3:$D$1000,3,FALSE)),"")</f>
        <v/>
      </c>
      <c r="E783" s="49" t="str">
        <f ca="1">IFERROR(IF($D783="","",VLOOKUP($D783,'Currency Pairs'!$A$3:$B$1000,2,FALSE)),"")</f>
        <v/>
      </c>
      <c r="F783" s="50"/>
      <c r="G783" s="49"/>
      <c r="H783" s="49"/>
      <c r="I783" s="49"/>
      <c r="J783" s="51" t="str">
        <f t="shared" si="26"/>
        <v/>
      </c>
      <c r="K783" s="79"/>
      <c r="L783" s="49"/>
      <c r="M783" s="52"/>
      <c r="N783" s="53" t="str">
        <f>IF(OR($G783="",$L783=""),"",ROUND(IF($F783="Long",(L783-G783),(G783-L783)) * POWER(10, VLOOKUP($D783,'Currency Pairs'!$A:$C,3,FALSE)),0))</f>
        <v/>
      </c>
      <c r="O783" s="99" t="str">
        <f>IF($P783="","",(($P783+$Q783+$R783)/LOOKUP(2,1/($V$3:$V782&lt;&gt;""),$V$3:$V782)))</f>
        <v/>
      </c>
      <c r="P783" s="54"/>
      <c r="Q783" s="54"/>
      <c r="R783" s="54"/>
      <c r="S783" s="42" t="str">
        <f t="shared" si="25"/>
        <v/>
      </c>
      <c r="T783" s="66"/>
      <c r="U783" s="66"/>
      <c r="V783" s="41" t="str">
        <f>IF($P783="","",$P783+$Q783+LOOKUP(2,1/($V$3:$V782&lt;&gt;""),$V$3:$V782))</f>
        <v/>
      </c>
      <c r="W783" s="42"/>
      <c r="X783" s="42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  <c r="GY783" s="35"/>
      <c r="GZ783" s="35"/>
      <c r="HA783" s="35"/>
      <c r="HB783" s="35"/>
      <c r="HC783" s="35"/>
      <c r="HD783" s="35"/>
      <c r="HE783" s="35"/>
      <c r="HF783" s="35"/>
      <c r="HG783" s="35"/>
      <c r="HH783" s="35"/>
      <c r="HI783" s="35"/>
      <c r="HJ783" s="35"/>
      <c r="HK783" s="35"/>
      <c r="HL783" s="35"/>
      <c r="HM783" s="35"/>
      <c r="HN783" s="35"/>
      <c r="HO783" s="35"/>
      <c r="HP783" s="35"/>
      <c r="HQ783" s="35"/>
      <c r="HR783" s="35"/>
      <c r="HS783" s="35"/>
      <c r="HT783" s="35"/>
      <c r="HU783" s="35"/>
      <c r="HV783" s="35"/>
      <c r="HW783" s="35"/>
      <c r="HX783" s="35"/>
      <c r="HY783" s="35"/>
      <c r="HZ783" s="35"/>
      <c r="IA783" s="35"/>
      <c r="IB783" s="35"/>
      <c r="IC783" s="35"/>
      <c r="ID783" s="35"/>
      <c r="IE783" s="35"/>
      <c r="IF783" s="35"/>
      <c r="IG783" s="35"/>
      <c r="IH783" s="35"/>
      <c r="II783" s="35"/>
      <c r="IJ783" s="35"/>
      <c r="IK783" s="35"/>
      <c r="IL783" s="35"/>
      <c r="IM783" s="35"/>
      <c r="IN783" s="35"/>
      <c r="IO783" s="35"/>
      <c r="IP783" s="35"/>
      <c r="IQ783" s="35"/>
      <c r="IR783" s="35"/>
      <c r="IS783" s="35"/>
      <c r="IT783" s="35"/>
      <c r="IU783" s="35"/>
      <c r="IV783" s="35"/>
      <c r="IW783" s="35"/>
      <c r="IX783" s="35"/>
    </row>
    <row r="784" spans="1:258" x14ac:dyDescent="0.25">
      <c r="A784" s="26">
        <f>LOOKUP(2,1/($A$3:$A783&lt;&gt;""),$A$3:$A783)+1</f>
        <v>777</v>
      </c>
      <c r="B784" s="27"/>
      <c r="C784" s="44"/>
      <c r="D784" s="28" t="str">
        <f ca="1">IFERROR(IF($E784="","",VLOOKUP($E784,'Currency Pairs'!$B$3:$D$1000,3,FALSE)),"")</f>
        <v/>
      </c>
      <c r="E784" s="43" t="str">
        <f ca="1">IFERROR(IF($D784="","",VLOOKUP($D784,'Currency Pairs'!$A$3:$B$1000,2,FALSE)),"")</f>
        <v/>
      </c>
      <c r="F784" s="44"/>
      <c r="G784" s="43"/>
      <c r="H784" s="43"/>
      <c r="I784" s="43"/>
      <c r="J784" s="45" t="str">
        <f t="shared" si="26"/>
        <v/>
      </c>
      <c r="K784" s="78"/>
      <c r="L784" s="43"/>
      <c r="M784" s="46"/>
      <c r="N784" s="47" t="str">
        <f>IF(OR($G784="",$L784=""),"",ROUND(IF($F784="Long",(L784-G784),(G784-L784)) * POWER(10, VLOOKUP($D784,'Currency Pairs'!$A:$C,3,FALSE)),0))</f>
        <v/>
      </c>
      <c r="O784" s="94" t="str">
        <f>IF($P784="","",(($P784+$Q784+$R784)/LOOKUP(2,1/($V$3:$V783&lt;&gt;""),$V$3:$V783)))</f>
        <v/>
      </c>
      <c r="P784" s="48"/>
      <c r="Q784" s="48"/>
      <c r="R784" s="48"/>
      <c r="S784" s="33" t="str">
        <f t="shared" si="25"/>
        <v/>
      </c>
      <c r="T784" s="65"/>
      <c r="U784" s="65"/>
      <c r="V784" s="32" t="str">
        <f>IF($P784="","",$P784+$Q784+LOOKUP(2,1/($V$3:$V783&lt;&gt;""),$V$3:$V783))</f>
        <v/>
      </c>
      <c r="W784" s="33"/>
      <c r="X784" s="33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  <c r="DN784" s="34"/>
      <c r="DO784" s="34"/>
      <c r="DP784" s="34"/>
      <c r="DQ784" s="34"/>
      <c r="DR784" s="34"/>
      <c r="DS784" s="34"/>
      <c r="DT784" s="34"/>
      <c r="DU784" s="34"/>
      <c r="DV784" s="34"/>
      <c r="DW784" s="34"/>
      <c r="DX784" s="34"/>
      <c r="DY784" s="34"/>
      <c r="DZ784" s="34"/>
      <c r="EA784" s="34"/>
      <c r="EB784" s="34"/>
      <c r="EC784" s="34"/>
      <c r="ED784" s="34"/>
      <c r="EE784" s="34"/>
      <c r="EF784" s="34"/>
      <c r="EG784" s="34"/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  <c r="EX784" s="34"/>
      <c r="EY784" s="34"/>
      <c r="EZ784" s="34"/>
      <c r="FA784" s="34"/>
      <c r="FB784" s="34"/>
      <c r="FC784" s="34"/>
      <c r="FD784" s="34"/>
      <c r="FE784" s="34"/>
      <c r="FF784" s="34"/>
      <c r="FG784" s="34"/>
      <c r="FH784" s="34"/>
      <c r="FI784" s="34"/>
      <c r="FJ784" s="34"/>
      <c r="FK784" s="34"/>
      <c r="FL784" s="34"/>
      <c r="FM784" s="34"/>
      <c r="FN784" s="34"/>
      <c r="FO784" s="34"/>
      <c r="FP784" s="34"/>
      <c r="FQ784" s="34"/>
      <c r="FR784" s="34"/>
      <c r="FS784" s="34"/>
      <c r="FT784" s="34"/>
      <c r="FU784" s="34"/>
      <c r="FV784" s="34"/>
      <c r="FW784" s="34"/>
      <c r="FX784" s="34"/>
      <c r="FY784" s="34"/>
      <c r="FZ784" s="34"/>
      <c r="GA784" s="34"/>
      <c r="GB784" s="34"/>
      <c r="GC784" s="34"/>
      <c r="GD784" s="34"/>
      <c r="GE784" s="34"/>
      <c r="GF784" s="34"/>
      <c r="GG784" s="34"/>
      <c r="GH784" s="34"/>
      <c r="GI784" s="34"/>
      <c r="GJ784" s="34"/>
      <c r="GK784" s="34"/>
      <c r="GL784" s="34"/>
      <c r="GM784" s="34"/>
      <c r="GN784" s="34"/>
      <c r="GO784" s="34"/>
      <c r="GP784" s="34"/>
      <c r="GQ784" s="34"/>
      <c r="GR784" s="34"/>
      <c r="GS784" s="34"/>
      <c r="GT784" s="34"/>
      <c r="GU784" s="34"/>
      <c r="GV784" s="34"/>
      <c r="GW784" s="34"/>
      <c r="GX784" s="34"/>
      <c r="GY784" s="34"/>
      <c r="GZ784" s="34"/>
      <c r="HA784" s="34"/>
      <c r="HB784" s="34"/>
      <c r="HC784" s="34"/>
      <c r="HD784" s="34"/>
      <c r="HE784" s="34"/>
      <c r="HF784" s="34"/>
      <c r="HG784" s="34"/>
      <c r="HH784" s="34"/>
      <c r="HI784" s="34"/>
      <c r="HJ784" s="34"/>
      <c r="HK784" s="34"/>
      <c r="HL784" s="34"/>
      <c r="HM784" s="34"/>
      <c r="HN784" s="34"/>
      <c r="HO784" s="34"/>
      <c r="HP784" s="34"/>
      <c r="HQ784" s="34"/>
      <c r="HR784" s="34"/>
      <c r="HS784" s="34"/>
      <c r="HT784" s="34"/>
      <c r="HU784" s="34"/>
      <c r="HV784" s="34"/>
      <c r="HW784" s="34"/>
      <c r="HX784" s="34"/>
      <c r="HY784" s="34"/>
      <c r="HZ784" s="34"/>
      <c r="IA784" s="34"/>
      <c r="IB784" s="34"/>
      <c r="IC784" s="34"/>
      <c r="ID784" s="34"/>
      <c r="IE784" s="34"/>
      <c r="IF784" s="34"/>
      <c r="IG784" s="34"/>
      <c r="IH784" s="34"/>
      <c r="II784" s="34"/>
      <c r="IJ784" s="34"/>
      <c r="IK784" s="34"/>
      <c r="IL784" s="34"/>
      <c r="IM784" s="34"/>
      <c r="IN784" s="34"/>
      <c r="IO784" s="34"/>
      <c r="IP784" s="34"/>
      <c r="IQ784" s="34"/>
      <c r="IR784" s="34"/>
      <c r="IS784" s="34"/>
      <c r="IT784" s="34"/>
      <c r="IU784" s="34"/>
      <c r="IV784" s="34"/>
      <c r="IW784" s="34"/>
      <c r="IX784" s="34"/>
    </row>
    <row r="785" spans="1:258" x14ac:dyDescent="0.25">
      <c r="A785" s="35">
        <f>LOOKUP(2,1/($A$3:$A784&lt;&gt;""),$A$3:$A784)+1</f>
        <v>778</v>
      </c>
      <c r="B785" s="36"/>
      <c r="C785" s="50"/>
      <c r="D785" s="37" t="str">
        <f ca="1">IFERROR(IF($E785="","",VLOOKUP($E785,'Currency Pairs'!$B$3:$D$1000,3,FALSE)),"")</f>
        <v/>
      </c>
      <c r="E785" s="49" t="str">
        <f ca="1">IFERROR(IF($D785="","",VLOOKUP($D785,'Currency Pairs'!$A$3:$B$1000,2,FALSE)),"")</f>
        <v/>
      </c>
      <c r="F785" s="50"/>
      <c r="G785" s="49"/>
      <c r="H785" s="49"/>
      <c r="I785" s="49"/>
      <c r="J785" s="51" t="str">
        <f t="shared" si="26"/>
        <v/>
      </c>
      <c r="K785" s="79"/>
      <c r="L785" s="49"/>
      <c r="M785" s="52"/>
      <c r="N785" s="53" t="str">
        <f>IF(OR($G785="",$L785=""),"",ROUND(IF($F785="Long",(L785-G785),(G785-L785)) * POWER(10, VLOOKUP($D785,'Currency Pairs'!$A:$C,3,FALSE)),0))</f>
        <v/>
      </c>
      <c r="O785" s="99" t="str">
        <f>IF($P785="","",(($P785+$Q785+$R785)/LOOKUP(2,1/($V$3:$V784&lt;&gt;""),$V$3:$V784)))</f>
        <v/>
      </c>
      <c r="P785" s="54"/>
      <c r="Q785" s="54"/>
      <c r="R785" s="54"/>
      <c r="S785" s="42" t="str">
        <f t="shared" si="25"/>
        <v/>
      </c>
      <c r="T785" s="66"/>
      <c r="U785" s="66"/>
      <c r="V785" s="41" t="str">
        <f>IF($P785="","",$P785+$Q785+LOOKUP(2,1/($V$3:$V784&lt;&gt;""),$V$3:$V784))</f>
        <v/>
      </c>
      <c r="W785" s="42"/>
      <c r="X785" s="42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  <c r="GY785" s="35"/>
      <c r="GZ785" s="35"/>
      <c r="HA785" s="35"/>
      <c r="HB785" s="35"/>
      <c r="HC785" s="35"/>
      <c r="HD785" s="35"/>
      <c r="HE785" s="35"/>
      <c r="HF785" s="35"/>
      <c r="HG785" s="35"/>
      <c r="HH785" s="35"/>
      <c r="HI785" s="35"/>
      <c r="HJ785" s="35"/>
      <c r="HK785" s="35"/>
      <c r="HL785" s="35"/>
      <c r="HM785" s="35"/>
      <c r="HN785" s="35"/>
      <c r="HO785" s="35"/>
      <c r="HP785" s="35"/>
      <c r="HQ785" s="35"/>
      <c r="HR785" s="35"/>
      <c r="HS785" s="35"/>
      <c r="HT785" s="35"/>
      <c r="HU785" s="35"/>
      <c r="HV785" s="35"/>
      <c r="HW785" s="35"/>
      <c r="HX785" s="35"/>
      <c r="HY785" s="35"/>
      <c r="HZ785" s="35"/>
      <c r="IA785" s="35"/>
      <c r="IB785" s="35"/>
      <c r="IC785" s="35"/>
      <c r="ID785" s="35"/>
      <c r="IE785" s="35"/>
      <c r="IF785" s="35"/>
      <c r="IG785" s="35"/>
      <c r="IH785" s="35"/>
      <c r="II785" s="35"/>
      <c r="IJ785" s="35"/>
      <c r="IK785" s="35"/>
      <c r="IL785" s="35"/>
      <c r="IM785" s="35"/>
      <c r="IN785" s="35"/>
      <c r="IO785" s="35"/>
      <c r="IP785" s="35"/>
      <c r="IQ785" s="35"/>
      <c r="IR785" s="35"/>
      <c r="IS785" s="35"/>
      <c r="IT785" s="35"/>
      <c r="IU785" s="35"/>
      <c r="IV785" s="35"/>
      <c r="IW785" s="35"/>
      <c r="IX785" s="35"/>
    </row>
    <row r="786" spans="1:258" x14ac:dyDescent="0.25">
      <c r="A786" s="26">
        <f>LOOKUP(2,1/($A$3:$A785&lt;&gt;""),$A$3:$A785)+1</f>
        <v>779</v>
      </c>
      <c r="B786" s="27"/>
      <c r="C786" s="44"/>
      <c r="D786" s="28" t="str">
        <f ca="1">IFERROR(IF($E786="","",VLOOKUP($E786,'Currency Pairs'!$B$3:$D$1000,3,FALSE)),"")</f>
        <v/>
      </c>
      <c r="E786" s="43" t="str">
        <f ca="1">IFERROR(IF($D786="","",VLOOKUP($D786,'Currency Pairs'!$A$3:$B$1000,2,FALSE)),"")</f>
        <v/>
      </c>
      <c r="F786" s="44"/>
      <c r="G786" s="43"/>
      <c r="H786" s="43"/>
      <c r="I786" s="43"/>
      <c r="J786" s="45" t="str">
        <f t="shared" si="26"/>
        <v/>
      </c>
      <c r="K786" s="78"/>
      <c r="L786" s="43"/>
      <c r="M786" s="46"/>
      <c r="N786" s="47" t="str">
        <f>IF(OR($G786="",$L786=""),"",ROUND(IF($F786="Long",(L786-G786),(G786-L786)) * POWER(10, VLOOKUP($D786,'Currency Pairs'!$A:$C,3,FALSE)),0))</f>
        <v/>
      </c>
      <c r="O786" s="94" t="str">
        <f>IF($P786="","",(($P786+$Q786+$R786)/LOOKUP(2,1/($V$3:$V785&lt;&gt;""),$V$3:$V785)))</f>
        <v/>
      </c>
      <c r="P786" s="48"/>
      <c r="Q786" s="48"/>
      <c r="R786" s="48"/>
      <c r="S786" s="33" t="str">
        <f t="shared" ref="S786:S849" si="27">IF(AND(B786&lt;&gt;"",M786&lt;&gt;""),IF(DATEDIF(B786,M786,"d")&gt;0,DATEDIF(B786,M786,"d"),"")&amp;
IF(DATEDIF(B786,M786,"d")=1," day",IF(DATEDIF(B786,M786,"d")=0, "Intraday"," days")),"")</f>
        <v/>
      </c>
      <c r="T786" s="65"/>
      <c r="U786" s="65"/>
      <c r="V786" s="32" t="str">
        <f>IF($P786="","",$P786+$Q786+LOOKUP(2,1/($V$3:$V785&lt;&gt;""),$V$3:$V785))</f>
        <v/>
      </c>
      <c r="W786" s="33"/>
      <c r="X786" s="33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  <c r="EX786" s="34"/>
      <c r="EY786" s="34"/>
      <c r="EZ786" s="34"/>
      <c r="FA786" s="34"/>
      <c r="FB786" s="34"/>
      <c r="FC786" s="34"/>
      <c r="FD786" s="34"/>
      <c r="FE786" s="34"/>
      <c r="FF786" s="34"/>
      <c r="FG786" s="34"/>
      <c r="FH786" s="34"/>
      <c r="FI786" s="34"/>
      <c r="FJ786" s="34"/>
      <c r="FK786" s="34"/>
      <c r="FL786" s="34"/>
      <c r="FM786" s="34"/>
      <c r="FN786" s="34"/>
      <c r="FO786" s="34"/>
      <c r="FP786" s="34"/>
      <c r="FQ786" s="34"/>
      <c r="FR786" s="34"/>
      <c r="FS786" s="34"/>
      <c r="FT786" s="34"/>
      <c r="FU786" s="34"/>
      <c r="FV786" s="34"/>
      <c r="FW786" s="34"/>
      <c r="FX786" s="34"/>
      <c r="FY786" s="34"/>
      <c r="FZ786" s="34"/>
      <c r="GA786" s="34"/>
      <c r="GB786" s="34"/>
      <c r="GC786" s="34"/>
      <c r="GD786" s="34"/>
      <c r="GE786" s="34"/>
      <c r="GF786" s="34"/>
      <c r="GG786" s="34"/>
      <c r="GH786" s="34"/>
      <c r="GI786" s="34"/>
      <c r="GJ786" s="34"/>
      <c r="GK786" s="34"/>
      <c r="GL786" s="34"/>
      <c r="GM786" s="34"/>
      <c r="GN786" s="34"/>
      <c r="GO786" s="34"/>
      <c r="GP786" s="34"/>
      <c r="GQ786" s="34"/>
      <c r="GR786" s="34"/>
      <c r="GS786" s="34"/>
      <c r="GT786" s="34"/>
      <c r="GU786" s="34"/>
      <c r="GV786" s="34"/>
      <c r="GW786" s="34"/>
      <c r="GX786" s="34"/>
      <c r="GY786" s="34"/>
      <c r="GZ786" s="34"/>
      <c r="HA786" s="34"/>
      <c r="HB786" s="34"/>
      <c r="HC786" s="34"/>
      <c r="HD786" s="34"/>
      <c r="HE786" s="34"/>
      <c r="HF786" s="34"/>
      <c r="HG786" s="34"/>
      <c r="HH786" s="34"/>
      <c r="HI786" s="34"/>
      <c r="HJ786" s="34"/>
      <c r="HK786" s="34"/>
      <c r="HL786" s="34"/>
      <c r="HM786" s="34"/>
      <c r="HN786" s="34"/>
      <c r="HO786" s="34"/>
      <c r="HP786" s="34"/>
      <c r="HQ786" s="34"/>
      <c r="HR786" s="34"/>
      <c r="HS786" s="34"/>
      <c r="HT786" s="34"/>
      <c r="HU786" s="34"/>
      <c r="HV786" s="34"/>
      <c r="HW786" s="34"/>
      <c r="HX786" s="34"/>
      <c r="HY786" s="34"/>
      <c r="HZ786" s="34"/>
      <c r="IA786" s="34"/>
      <c r="IB786" s="34"/>
      <c r="IC786" s="34"/>
      <c r="ID786" s="34"/>
      <c r="IE786" s="34"/>
      <c r="IF786" s="34"/>
      <c r="IG786" s="34"/>
      <c r="IH786" s="34"/>
      <c r="II786" s="34"/>
      <c r="IJ786" s="34"/>
      <c r="IK786" s="34"/>
      <c r="IL786" s="34"/>
      <c r="IM786" s="34"/>
      <c r="IN786" s="34"/>
      <c r="IO786" s="34"/>
      <c r="IP786" s="34"/>
      <c r="IQ786" s="34"/>
      <c r="IR786" s="34"/>
      <c r="IS786" s="34"/>
      <c r="IT786" s="34"/>
      <c r="IU786" s="34"/>
      <c r="IV786" s="34"/>
      <c r="IW786" s="34"/>
      <c r="IX786" s="34"/>
    </row>
    <row r="787" spans="1:258" x14ac:dyDescent="0.25">
      <c r="A787" s="35">
        <f>LOOKUP(2,1/($A$3:$A786&lt;&gt;""),$A$3:$A786)+1</f>
        <v>780</v>
      </c>
      <c r="B787" s="36"/>
      <c r="C787" s="50"/>
      <c r="D787" s="37" t="str">
        <f ca="1">IFERROR(IF($E787="","",VLOOKUP($E787,'Currency Pairs'!$B$3:$D$1000,3,FALSE)),"")</f>
        <v/>
      </c>
      <c r="E787" s="49" t="str">
        <f ca="1">IFERROR(IF($D787="","",VLOOKUP($D787,'Currency Pairs'!$A$3:$B$1000,2,FALSE)),"")</f>
        <v/>
      </c>
      <c r="F787" s="50"/>
      <c r="G787" s="49"/>
      <c r="H787" s="49"/>
      <c r="I787" s="49"/>
      <c r="J787" s="51" t="str">
        <f t="shared" si="26"/>
        <v/>
      </c>
      <c r="K787" s="79"/>
      <c r="L787" s="49"/>
      <c r="M787" s="52"/>
      <c r="N787" s="53" t="str">
        <f>IF(OR($G787="",$L787=""),"",ROUND(IF($F787="Long",(L787-G787),(G787-L787)) * POWER(10, VLOOKUP($D787,'Currency Pairs'!$A:$C,3,FALSE)),0))</f>
        <v/>
      </c>
      <c r="O787" s="99" t="str">
        <f>IF($P787="","",(($P787+$Q787+$R787)/LOOKUP(2,1/($V$3:$V786&lt;&gt;""),$V$3:$V786)))</f>
        <v/>
      </c>
      <c r="P787" s="54"/>
      <c r="Q787" s="54"/>
      <c r="R787" s="54"/>
      <c r="S787" s="42" t="str">
        <f t="shared" si="27"/>
        <v/>
      </c>
      <c r="T787" s="66"/>
      <c r="U787" s="66"/>
      <c r="V787" s="41" t="str">
        <f>IF($P787="","",$P787+$Q787+LOOKUP(2,1/($V$3:$V786&lt;&gt;""),$V$3:$V786))</f>
        <v/>
      </c>
      <c r="W787" s="42"/>
      <c r="X787" s="42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  <c r="GY787" s="35"/>
      <c r="GZ787" s="35"/>
      <c r="HA787" s="35"/>
      <c r="HB787" s="35"/>
      <c r="HC787" s="35"/>
      <c r="HD787" s="35"/>
      <c r="HE787" s="35"/>
      <c r="HF787" s="35"/>
      <c r="HG787" s="35"/>
      <c r="HH787" s="35"/>
      <c r="HI787" s="35"/>
      <c r="HJ787" s="35"/>
      <c r="HK787" s="35"/>
      <c r="HL787" s="35"/>
      <c r="HM787" s="35"/>
      <c r="HN787" s="35"/>
      <c r="HO787" s="35"/>
      <c r="HP787" s="35"/>
      <c r="HQ787" s="35"/>
      <c r="HR787" s="35"/>
      <c r="HS787" s="35"/>
      <c r="HT787" s="35"/>
      <c r="HU787" s="35"/>
      <c r="HV787" s="35"/>
      <c r="HW787" s="35"/>
      <c r="HX787" s="35"/>
      <c r="HY787" s="35"/>
      <c r="HZ787" s="35"/>
      <c r="IA787" s="35"/>
      <c r="IB787" s="35"/>
      <c r="IC787" s="35"/>
      <c r="ID787" s="35"/>
      <c r="IE787" s="35"/>
      <c r="IF787" s="35"/>
      <c r="IG787" s="35"/>
      <c r="IH787" s="35"/>
      <c r="II787" s="35"/>
      <c r="IJ787" s="35"/>
      <c r="IK787" s="35"/>
      <c r="IL787" s="35"/>
      <c r="IM787" s="35"/>
      <c r="IN787" s="35"/>
      <c r="IO787" s="35"/>
      <c r="IP787" s="35"/>
      <c r="IQ787" s="35"/>
      <c r="IR787" s="35"/>
      <c r="IS787" s="35"/>
      <c r="IT787" s="35"/>
      <c r="IU787" s="35"/>
      <c r="IV787" s="35"/>
      <c r="IW787" s="35"/>
      <c r="IX787" s="35"/>
    </row>
    <row r="788" spans="1:258" x14ac:dyDescent="0.25">
      <c r="A788" s="26">
        <f>LOOKUP(2,1/($A$3:$A787&lt;&gt;""),$A$3:$A787)+1</f>
        <v>781</v>
      </c>
      <c r="B788" s="27"/>
      <c r="C788" s="44"/>
      <c r="D788" s="28" t="str">
        <f ca="1">IFERROR(IF($E788="","",VLOOKUP($E788,'Currency Pairs'!$B$3:$D$1000,3,FALSE)),"")</f>
        <v/>
      </c>
      <c r="E788" s="43" t="str">
        <f ca="1">IFERROR(IF($D788="","",VLOOKUP($D788,'Currency Pairs'!$A$3:$B$1000,2,FALSE)),"")</f>
        <v/>
      </c>
      <c r="F788" s="44"/>
      <c r="G788" s="43"/>
      <c r="H788" s="43"/>
      <c r="I788" s="43"/>
      <c r="J788" s="45" t="str">
        <f t="shared" si="26"/>
        <v/>
      </c>
      <c r="K788" s="78"/>
      <c r="L788" s="43"/>
      <c r="M788" s="46"/>
      <c r="N788" s="47" t="str">
        <f>IF(OR($G788="",$L788=""),"",ROUND(IF($F788="Long",(L788-G788),(G788-L788)) * POWER(10, VLOOKUP($D788,'Currency Pairs'!$A:$C,3,FALSE)),0))</f>
        <v/>
      </c>
      <c r="O788" s="94" t="str">
        <f>IF($P788="","",(($P788+$Q788+$R788)/LOOKUP(2,1/($V$3:$V787&lt;&gt;""),$V$3:$V787)))</f>
        <v/>
      </c>
      <c r="P788" s="48"/>
      <c r="Q788" s="48"/>
      <c r="R788" s="48"/>
      <c r="S788" s="33" t="str">
        <f t="shared" si="27"/>
        <v/>
      </c>
      <c r="T788" s="65"/>
      <c r="U788" s="65"/>
      <c r="V788" s="32" t="str">
        <f>IF($P788="","",$P788+$Q788+LOOKUP(2,1/($V$3:$V787&lt;&gt;""),$V$3:$V787))</f>
        <v/>
      </c>
      <c r="W788" s="33"/>
      <c r="X788" s="33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  <c r="EX788" s="34"/>
      <c r="EY788" s="34"/>
      <c r="EZ788" s="34"/>
      <c r="FA788" s="34"/>
      <c r="FB788" s="34"/>
      <c r="FC788" s="34"/>
      <c r="FD788" s="34"/>
      <c r="FE788" s="34"/>
      <c r="FF788" s="34"/>
      <c r="FG788" s="34"/>
      <c r="FH788" s="34"/>
      <c r="FI788" s="34"/>
      <c r="FJ788" s="34"/>
      <c r="FK788" s="34"/>
      <c r="FL788" s="34"/>
      <c r="FM788" s="34"/>
      <c r="FN788" s="34"/>
      <c r="FO788" s="34"/>
      <c r="FP788" s="34"/>
      <c r="FQ788" s="34"/>
      <c r="FR788" s="34"/>
      <c r="FS788" s="34"/>
      <c r="FT788" s="34"/>
      <c r="FU788" s="34"/>
      <c r="FV788" s="34"/>
      <c r="FW788" s="34"/>
      <c r="FX788" s="34"/>
      <c r="FY788" s="34"/>
      <c r="FZ788" s="34"/>
      <c r="GA788" s="34"/>
      <c r="GB788" s="34"/>
      <c r="GC788" s="34"/>
      <c r="GD788" s="34"/>
      <c r="GE788" s="34"/>
      <c r="GF788" s="34"/>
      <c r="GG788" s="34"/>
      <c r="GH788" s="34"/>
      <c r="GI788" s="34"/>
      <c r="GJ788" s="34"/>
      <c r="GK788" s="34"/>
      <c r="GL788" s="34"/>
      <c r="GM788" s="34"/>
      <c r="GN788" s="34"/>
      <c r="GO788" s="34"/>
      <c r="GP788" s="34"/>
      <c r="GQ788" s="34"/>
      <c r="GR788" s="34"/>
      <c r="GS788" s="34"/>
      <c r="GT788" s="34"/>
      <c r="GU788" s="34"/>
      <c r="GV788" s="34"/>
      <c r="GW788" s="34"/>
      <c r="GX788" s="34"/>
      <c r="GY788" s="34"/>
      <c r="GZ788" s="34"/>
      <c r="HA788" s="34"/>
      <c r="HB788" s="34"/>
      <c r="HC788" s="34"/>
      <c r="HD788" s="34"/>
      <c r="HE788" s="34"/>
      <c r="HF788" s="34"/>
      <c r="HG788" s="34"/>
      <c r="HH788" s="34"/>
      <c r="HI788" s="34"/>
      <c r="HJ788" s="34"/>
      <c r="HK788" s="34"/>
      <c r="HL788" s="34"/>
      <c r="HM788" s="34"/>
      <c r="HN788" s="34"/>
      <c r="HO788" s="34"/>
      <c r="HP788" s="34"/>
      <c r="HQ788" s="34"/>
      <c r="HR788" s="34"/>
      <c r="HS788" s="34"/>
      <c r="HT788" s="34"/>
      <c r="HU788" s="34"/>
      <c r="HV788" s="34"/>
      <c r="HW788" s="34"/>
      <c r="HX788" s="34"/>
      <c r="HY788" s="34"/>
      <c r="HZ788" s="34"/>
      <c r="IA788" s="34"/>
      <c r="IB788" s="34"/>
      <c r="IC788" s="34"/>
      <c r="ID788" s="34"/>
      <c r="IE788" s="34"/>
      <c r="IF788" s="34"/>
      <c r="IG788" s="34"/>
      <c r="IH788" s="34"/>
      <c r="II788" s="34"/>
      <c r="IJ788" s="34"/>
      <c r="IK788" s="34"/>
      <c r="IL788" s="34"/>
      <c r="IM788" s="34"/>
      <c r="IN788" s="34"/>
      <c r="IO788" s="34"/>
      <c r="IP788" s="34"/>
      <c r="IQ788" s="34"/>
      <c r="IR788" s="34"/>
      <c r="IS788" s="34"/>
      <c r="IT788" s="34"/>
      <c r="IU788" s="34"/>
      <c r="IV788" s="34"/>
      <c r="IW788" s="34"/>
      <c r="IX788" s="34"/>
    </row>
    <row r="789" spans="1:258" x14ac:dyDescent="0.25">
      <c r="A789" s="35">
        <f>LOOKUP(2,1/($A$3:$A788&lt;&gt;""),$A$3:$A788)+1</f>
        <v>782</v>
      </c>
      <c r="B789" s="36"/>
      <c r="C789" s="50"/>
      <c r="D789" s="37" t="str">
        <f ca="1">IFERROR(IF($E789="","",VLOOKUP($E789,'Currency Pairs'!$B$3:$D$1000,3,FALSE)),"")</f>
        <v/>
      </c>
      <c r="E789" s="49" t="str">
        <f ca="1">IFERROR(IF($D789="","",VLOOKUP($D789,'Currency Pairs'!$A$3:$B$1000,2,FALSE)),"")</f>
        <v/>
      </c>
      <c r="F789" s="50"/>
      <c r="G789" s="49"/>
      <c r="H789" s="49"/>
      <c r="I789" s="49"/>
      <c r="J789" s="51" t="str">
        <f t="shared" si="26"/>
        <v/>
      </c>
      <c r="K789" s="79"/>
      <c r="L789" s="49"/>
      <c r="M789" s="52"/>
      <c r="N789" s="53" t="str">
        <f>IF(OR($G789="",$L789=""),"",ROUND(IF($F789="Long",(L789-G789),(G789-L789)) * POWER(10, VLOOKUP($D789,'Currency Pairs'!$A:$C,3,FALSE)),0))</f>
        <v/>
      </c>
      <c r="O789" s="99" t="str">
        <f>IF($P789="","",(($P789+$Q789+$R789)/LOOKUP(2,1/($V$3:$V788&lt;&gt;""),$V$3:$V788)))</f>
        <v/>
      </c>
      <c r="P789" s="54"/>
      <c r="Q789" s="54"/>
      <c r="R789" s="54"/>
      <c r="S789" s="42" t="str">
        <f t="shared" si="27"/>
        <v/>
      </c>
      <c r="T789" s="66"/>
      <c r="U789" s="66"/>
      <c r="V789" s="41" t="str">
        <f>IF($P789="","",$P789+$Q789+LOOKUP(2,1/($V$3:$V788&lt;&gt;""),$V$3:$V788))</f>
        <v/>
      </c>
      <c r="W789" s="42"/>
      <c r="X789" s="42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  <c r="GY789" s="35"/>
      <c r="GZ789" s="35"/>
      <c r="HA789" s="35"/>
      <c r="HB789" s="35"/>
      <c r="HC789" s="35"/>
      <c r="HD789" s="35"/>
      <c r="HE789" s="35"/>
      <c r="HF789" s="35"/>
      <c r="HG789" s="35"/>
      <c r="HH789" s="35"/>
      <c r="HI789" s="35"/>
      <c r="HJ789" s="35"/>
      <c r="HK789" s="35"/>
      <c r="HL789" s="35"/>
      <c r="HM789" s="35"/>
      <c r="HN789" s="35"/>
      <c r="HO789" s="35"/>
      <c r="HP789" s="35"/>
      <c r="HQ789" s="35"/>
      <c r="HR789" s="35"/>
      <c r="HS789" s="35"/>
      <c r="HT789" s="35"/>
      <c r="HU789" s="35"/>
      <c r="HV789" s="35"/>
      <c r="HW789" s="35"/>
      <c r="HX789" s="35"/>
      <c r="HY789" s="35"/>
      <c r="HZ789" s="35"/>
      <c r="IA789" s="35"/>
      <c r="IB789" s="35"/>
      <c r="IC789" s="35"/>
      <c r="ID789" s="35"/>
      <c r="IE789" s="35"/>
      <c r="IF789" s="35"/>
      <c r="IG789" s="35"/>
      <c r="IH789" s="35"/>
      <c r="II789" s="35"/>
      <c r="IJ789" s="35"/>
      <c r="IK789" s="35"/>
      <c r="IL789" s="35"/>
      <c r="IM789" s="35"/>
      <c r="IN789" s="35"/>
      <c r="IO789" s="35"/>
      <c r="IP789" s="35"/>
      <c r="IQ789" s="35"/>
      <c r="IR789" s="35"/>
      <c r="IS789" s="35"/>
      <c r="IT789" s="35"/>
      <c r="IU789" s="35"/>
      <c r="IV789" s="35"/>
      <c r="IW789" s="35"/>
      <c r="IX789" s="35"/>
    </row>
    <row r="790" spans="1:258" x14ac:dyDescent="0.25">
      <c r="A790" s="26">
        <f>LOOKUP(2,1/($A$3:$A789&lt;&gt;""),$A$3:$A789)+1</f>
        <v>783</v>
      </c>
      <c r="B790" s="27"/>
      <c r="C790" s="44"/>
      <c r="D790" s="28" t="str">
        <f ca="1">IFERROR(IF($E790="","",VLOOKUP($E790,'Currency Pairs'!$B$3:$D$1000,3,FALSE)),"")</f>
        <v/>
      </c>
      <c r="E790" s="43" t="str">
        <f ca="1">IFERROR(IF($D790="","",VLOOKUP($D790,'Currency Pairs'!$A$3:$B$1000,2,FALSE)),"")</f>
        <v/>
      </c>
      <c r="F790" s="44"/>
      <c r="G790" s="43"/>
      <c r="H790" s="43"/>
      <c r="I790" s="43"/>
      <c r="J790" s="45" t="str">
        <f t="shared" si="26"/>
        <v/>
      </c>
      <c r="K790" s="78"/>
      <c r="L790" s="43"/>
      <c r="M790" s="46"/>
      <c r="N790" s="47" t="str">
        <f>IF(OR($G790="",$L790=""),"",ROUND(IF($F790="Long",(L790-G790),(G790-L790)) * POWER(10, VLOOKUP($D790,'Currency Pairs'!$A:$C,3,FALSE)),0))</f>
        <v/>
      </c>
      <c r="O790" s="94" t="str">
        <f>IF($P790="","",(($P790+$Q790+$R790)/LOOKUP(2,1/($V$3:$V789&lt;&gt;""),$V$3:$V789)))</f>
        <v/>
      </c>
      <c r="P790" s="48"/>
      <c r="Q790" s="48"/>
      <c r="R790" s="48"/>
      <c r="S790" s="33" t="str">
        <f t="shared" si="27"/>
        <v/>
      </c>
      <c r="T790" s="65"/>
      <c r="U790" s="65"/>
      <c r="V790" s="32" t="str">
        <f>IF($P790="","",$P790+$Q790+LOOKUP(2,1/($V$3:$V789&lt;&gt;""),$V$3:$V789))</f>
        <v/>
      </c>
      <c r="W790" s="33"/>
      <c r="X790" s="33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  <c r="DN790" s="34"/>
      <c r="DO790" s="34"/>
      <c r="DP790" s="34"/>
      <c r="DQ790" s="34"/>
      <c r="DR790" s="34"/>
      <c r="DS790" s="34"/>
      <c r="DT790" s="34"/>
      <c r="DU790" s="34"/>
      <c r="DV790" s="34"/>
      <c r="DW790" s="34"/>
      <c r="DX790" s="34"/>
      <c r="DY790" s="34"/>
      <c r="DZ790" s="34"/>
      <c r="EA790" s="34"/>
      <c r="EB790" s="34"/>
      <c r="EC790" s="34"/>
      <c r="ED790" s="34"/>
      <c r="EE790" s="34"/>
      <c r="EF790" s="34"/>
      <c r="EG790" s="34"/>
      <c r="EH790" s="34"/>
      <c r="EI790" s="34"/>
      <c r="EJ790" s="34"/>
      <c r="EK790" s="34"/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  <c r="EX790" s="34"/>
      <c r="EY790" s="34"/>
      <c r="EZ790" s="34"/>
      <c r="FA790" s="34"/>
      <c r="FB790" s="34"/>
      <c r="FC790" s="34"/>
      <c r="FD790" s="34"/>
      <c r="FE790" s="34"/>
      <c r="FF790" s="34"/>
      <c r="FG790" s="34"/>
      <c r="FH790" s="34"/>
      <c r="FI790" s="34"/>
      <c r="FJ790" s="34"/>
      <c r="FK790" s="34"/>
      <c r="FL790" s="34"/>
      <c r="FM790" s="34"/>
      <c r="FN790" s="34"/>
      <c r="FO790" s="34"/>
      <c r="FP790" s="34"/>
      <c r="FQ790" s="34"/>
      <c r="FR790" s="34"/>
      <c r="FS790" s="34"/>
      <c r="FT790" s="34"/>
      <c r="FU790" s="34"/>
      <c r="FV790" s="34"/>
      <c r="FW790" s="34"/>
      <c r="FX790" s="34"/>
      <c r="FY790" s="34"/>
      <c r="FZ790" s="34"/>
      <c r="GA790" s="34"/>
      <c r="GB790" s="34"/>
      <c r="GC790" s="34"/>
      <c r="GD790" s="34"/>
      <c r="GE790" s="34"/>
      <c r="GF790" s="34"/>
      <c r="GG790" s="34"/>
      <c r="GH790" s="34"/>
      <c r="GI790" s="34"/>
      <c r="GJ790" s="34"/>
      <c r="GK790" s="34"/>
      <c r="GL790" s="34"/>
      <c r="GM790" s="34"/>
      <c r="GN790" s="34"/>
      <c r="GO790" s="34"/>
      <c r="GP790" s="34"/>
      <c r="GQ790" s="34"/>
      <c r="GR790" s="34"/>
      <c r="GS790" s="34"/>
      <c r="GT790" s="34"/>
      <c r="GU790" s="34"/>
      <c r="GV790" s="34"/>
      <c r="GW790" s="34"/>
      <c r="GX790" s="34"/>
      <c r="GY790" s="34"/>
      <c r="GZ790" s="34"/>
      <c r="HA790" s="34"/>
      <c r="HB790" s="34"/>
      <c r="HC790" s="34"/>
      <c r="HD790" s="34"/>
      <c r="HE790" s="34"/>
      <c r="HF790" s="34"/>
      <c r="HG790" s="34"/>
      <c r="HH790" s="34"/>
      <c r="HI790" s="34"/>
      <c r="HJ790" s="34"/>
      <c r="HK790" s="34"/>
      <c r="HL790" s="34"/>
      <c r="HM790" s="34"/>
      <c r="HN790" s="34"/>
      <c r="HO790" s="34"/>
      <c r="HP790" s="34"/>
      <c r="HQ790" s="34"/>
      <c r="HR790" s="34"/>
      <c r="HS790" s="34"/>
      <c r="HT790" s="34"/>
      <c r="HU790" s="34"/>
      <c r="HV790" s="34"/>
      <c r="HW790" s="34"/>
      <c r="HX790" s="34"/>
      <c r="HY790" s="34"/>
      <c r="HZ790" s="34"/>
      <c r="IA790" s="34"/>
      <c r="IB790" s="34"/>
      <c r="IC790" s="34"/>
      <c r="ID790" s="34"/>
      <c r="IE790" s="34"/>
      <c r="IF790" s="34"/>
      <c r="IG790" s="34"/>
      <c r="IH790" s="34"/>
      <c r="II790" s="34"/>
      <c r="IJ790" s="34"/>
      <c r="IK790" s="34"/>
      <c r="IL790" s="34"/>
      <c r="IM790" s="34"/>
      <c r="IN790" s="34"/>
      <c r="IO790" s="34"/>
      <c r="IP790" s="34"/>
      <c r="IQ790" s="34"/>
      <c r="IR790" s="34"/>
      <c r="IS790" s="34"/>
      <c r="IT790" s="34"/>
      <c r="IU790" s="34"/>
      <c r="IV790" s="34"/>
      <c r="IW790" s="34"/>
      <c r="IX790" s="34"/>
    </row>
    <row r="791" spans="1:258" x14ac:dyDescent="0.25">
      <c r="A791" s="35">
        <f>LOOKUP(2,1/($A$3:$A790&lt;&gt;""),$A$3:$A790)+1</f>
        <v>784</v>
      </c>
      <c r="B791" s="36"/>
      <c r="C791" s="50"/>
      <c r="D791" s="37" t="str">
        <f ca="1">IFERROR(IF($E791="","",VLOOKUP($E791,'Currency Pairs'!$B$3:$D$1000,3,FALSE)),"")</f>
        <v/>
      </c>
      <c r="E791" s="49" t="str">
        <f ca="1">IFERROR(IF($D791="","",VLOOKUP($D791,'Currency Pairs'!$A$3:$B$1000,2,FALSE)),"")</f>
        <v/>
      </c>
      <c r="F791" s="50"/>
      <c r="G791" s="49"/>
      <c r="H791" s="49"/>
      <c r="I791" s="49"/>
      <c r="J791" s="51" t="str">
        <f t="shared" si="26"/>
        <v/>
      </c>
      <c r="K791" s="79"/>
      <c r="L791" s="49"/>
      <c r="M791" s="52"/>
      <c r="N791" s="53" t="str">
        <f>IF(OR($G791="",$L791=""),"",ROUND(IF($F791="Long",(L791-G791),(G791-L791)) * POWER(10, VLOOKUP($D791,'Currency Pairs'!$A:$C,3,FALSE)),0))</f>
        <v/>
      </c>
      <c r="O791" s="99" t="str">
        <f>IF($P791="","",(($P791+$Q791+$R791)/LOOKUP(2,1/($V$3:$V790&lt;&gt;""),$V$3:$V790)))</f>
        <v/>
      </c>
      <c r="P791" s="54"/>
      <c r="Q791" s="54"/>
      <c r="R791" s="54"/>
      <c r="S791" s="42" t="str">
        <f t="shared" si="27"/>
        <v/>
      </c>
      <c r="T791" s="66"/>
      <c r="U791" s="66"/>
      <c r="V791" s="41" t="str">
        <f>IF($P791="","",$P791+$Q791+LOOKUP(2,1/($V$3:$V790&lt;&gt;""),$V$3:$V790))</f>
        <v/>
      </c>
      <c r="W791" s="42"/>
      <c r="X791" s="42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  <c r="GY791" s="35"/>
      <c r="GZ791" s="35"/>
      <c r="HA791" s="35"/>
      <c r="HB791" s="35"/>
      <c r="HC791" s="35"/>
      <c r="HD791" s="35"/>
      <c r="HE791" s="35"/>
      <c r="HF791" s="35"/>
      <c r="HG791" s="35"/>
      <c r="HH791" s="35"/>
      <c r="HI791" s="35"/>
      <c r="HJ791" s="35"/>
      <c r="HK791" s="35"/>
      <c r="HL791" s="35"/>
      <c r="HM791" s="35"/>
      <c r="HN791" s="35"/>
      <c r="HO791" s="35"/>
      <c r="HP791" s="35"/>
      <c r="HQ791" s="35"/>
      <c r="HR791" s="35"/>
      <c r="HS791" s="35"/>
      <c r="HT791" s="35"/>
      <c r="HU791" s="35"/>
      <c r="HV791" s="35"/>
      <c r="HW791" s="35"/>
      <c r="HX791" s="35"/>
      <c r="HY791" s="35"/>
      <c r="HZ791" s="35"/>
      <c r="IA791" s="35"/>
      <c r="IB791" s="35"/>
      <c r="IC791" s="35"/>
      <c r="ID791" s="35"/>
      <c r="IE791" s="35"/>
      <c r="IF791" s="35"/>
      <c r="IG791" s="35"/>
      <c r="IH791" s="35"/>
      <c r="II791" s="35"/>
      <c r="IJ791" s="35"/>
      <c r="IK791" s="35"/>
      <c r="IL791" s="35"/>
      <c r="IM791" s="35"/>
      <c r="IN791" s="35"/>
      <c r="IO791" s="35"/>
      <c r="IP791" s="35"/>
      <c r="IQ791" s="35"/>
      <c r="IR791" s="35"/>
      <c r="IS791" s="35"/>
      <c r="IT791" s="35"/>
      <c r="IU791" s="35"/>
      <c r="IV791" s="35"/>
      <c r="IW791" s="35"/>
      <c r="IX791" s="35"/>
    </row>
    <row r="792" spans="1:258" x14ac:dyDescent="0.25">
      <c r="A792" s="26">
        <f>LOOKUP(2,1/($A$3:$A791&lt;&gt;""),$A$3:$A791)+1</f>
        <v>785</v>
      </c>
      <c r="B792" s="27"/>
      <c r="C792" s="44"/>
      <c r="D792" s="28" t="str">
        <f ca="1">IFERROR(IF($E792="","",VLOOKUP($E792,'Currency Pairs'!$B$3:$D$1000,3,FALSE)),"")</f>
        <v/>
      </c>
      <c r="E792" s="43" t="str">
        <f ca="1">IFERROR(IF($D792="","",VLOOKUP($D792,'Currency Pairs'!$A$3:$B$1000,2,FALSE)),"")</f>
        <v/>
      </c>
      <c r="F792" s="44"/>
      <c r="G792" s="43"/>
      <c r="H792" s="43"/>
      <c r="I792" s="43"/>
      <c r="J792" s="45" t="str">
        <f t="shared" si="26"/>
        <v/>
      </c>
      <c r="K792" s="78"/>
      <c r="L792" s="43"/>
      <c r="M792" s="46"/>
      <c r="N792" s="47" t="str">
        <f>IF(OR($G792="",$L792=""),"",ROUND(IF($F792="Long",(L792-G792),(G792-L792)) * POWER(10, VLOOKUP($D792,'Currency Pairs'!$A:$C,3,FALSE)),0))</f>
        <v/>
      </c>
      <c r="O792" s="94" t="str">
        <f>IF($P792="","",(($P792+$Q792+$R792)/LOOKUP(2,1/($V$3:$V791&lt;&gt;""),$V$3:$V791)))</f>
        <v/>
      </c>
      <c r="P792" s="48"/>
      <c r="Q792" s="48"/>
      <c r="R792" s="48"/>
      <c r="S792" s="33" t="str">
        <f t="shared" si="27"/>
        <v/>
      </c>
      <c r="T792" s="65"/>
      <c r="U792" s="65"/>
      <c r="V792" s="32" t="str">
        <f>IF($P792="","",$P792+$Q792+LOOKUP(2,1/($V$3:$V791&lt;&gt;""),$V$3:$V791))</f>
        <v/>
      </c>
      <c r="W792" s="33"/>
      <c r="X792" s="33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  <c r="DM792" s="34"/>
      <c r="DN792" s="34"/>
      <c r="DO792" s="34"/>
      <c r="DP792" s="34"/>
      <c r="DQ792" s="34"/>
      <c r="DR792" s="34"/>
      <c r="DS792" s="34"/>
      <c r="DT792" s="34"/>
      <c r="DU792" s="34"/>
      <c r="DV792" s="34"/>
      <c r="DW792" s="34"/>
      <c r="DX792" s="34"/>
      <c r="DY792" s="34"/>
      <c r="DZ792" s="34"/>
      <c r="EA792" s="34"/>
      <c r="EB792" s="34"/>
      <c r="EC792" s="34"/>
      <c r="ED792" s="34"/>
      <c r="EE792" s="34"/>
      <c r="EF792" s="34"/>
      <c r="EG792" s="34"/>
      <c r="EH792" s="34"/>
      <c r="EI792" s="34"/>
      <c r="EJ792" s="34"/>
      <c r="EK792" s="34"/>
      <c r="EL792" s="34"/>
      <c r="EM792" s="34"/>
      <c r="EN792" s="34"/>
      <c r="EO792" s="34"/>
      <c r="EP792" s="34"/>
      <c r="EQ792" s="34"/>
      <c r="ER792" s="34"/>
      <c r="ES792" s="34"/>
      <c r="ET792" s="34"/>
      <c r="EU792" s="34"/>
      <c r="EV792" s="34"/>
      <c r="EW792" s="34"/>
      <c r="EX792" s="34"/>
      <c r="EY792" s="34"/>
      <c r="EZ792" s="34"/>
      <c r="FA792" s="34"/>
      <c r="FB792" s="34"/>
      <c r="FC792" s="34"/>
      <c r="FD792" s="34"/>
      <c r="FE792" s="34"/>
      <c r="FF792" s="34"/>
      <c r="FG792" s="34"/>
      <c r="FH792" s="34"/>
      <c r="FI792" s="34"/>
      <c r="FJ792" s="34"/>
      <c r="FK792" s="34"/>
      <c r="FL792" s="34"/>
      <c r="FM792" s="34"/>
      <c r="FN792" s="34"/>
      <c r="FO792" s="34"/>
      <c r="FP792" s="34"/>
      <c r="FQ792" s="34"/>
      <c r="FR792" s="34"/>
      <c r="FS792" s="34"/>
      <c r="FT792" s="34"/>
      <c r="FU792" s="34"/>
      <c r="FV792" s="34"/>
      <c r="FW792" s="34"/>
      <c r="FX792" s="34"/>
      <c r="FY792" s="34"/>
      <c r="FZ792" s="34"/>
      <c r="GA792" s="34"/>
      <c r="GB792" s="34"/>
      <c r="GC792" s="34"/>
      <c r="GD792" s="34"/>
      <c r="GE792" s="34"/>
      <c r="GF792" s="34"/>
      <c r="GG792" s="34"/>
      <c r="GH792" s="34"/>
      <c r="GI792" s="34"/>
      <c r="GJ792" s="34"/>
      <c r="GK792" s="34"/>
      <c r="GL792" s="34"/>
      <c r="GM792" s="34"/>
      <c r="GN792" s="34"/>
      <c r="GO792" s="34"/>
      <c r="GP792" s="34"/>
      <c r="GQ792" s="34"/>
      <c r="GR792" s="34"/>
      <c r="GS792" s="34"/>
      <c r="GT792" s="34"/>
      <c r="GU792" s="34"/>
      <c r="GV792" s="34"/>
      <c r="GW792" s="34"/>
      <c r="GX792" s="34"/>
      <c r="GY792" s="34"/>
      <c r="GZ792" s="34"/>
      <c r="HA792" s="34"/>
      <c r="HB792" s="34"/>
      <c r="HC792" s="34"/>
      <c r="HD792" s="34"/>
      <c r="HE792" s="34"/>
      <c r="HF792" s="34"/>
      <c r="HG792" s="34"/>
      <c r="HH792" s="34"/>
      <c r="HI792" s="34"/>
      <c r="HJ792" s="34"/>
      <c r="HK792" s="34"/>
      <c r="HL792" s="34"/>
      <c r="HM792" s="34"/>
      <c r="HN792" s="34"/>
      <c r="HO792" s="34"/>
      <c r="HP792" s="34"/>
      <c r="HQ792" s="34"/>
      <c r="HR792" s="34"/>
      <c r="HS792" s="34"/>
      <c r="HT792" s="34"/>
      <c r="HU792" s="34"/>
      <c r="HV792" s="34"/>
      <c r="HW792" s="34"/>
      <c r="HX792" s="34"/>
      <c r="HY792" s="34"/>
      <c r="HZ792" s="34"/>
      <c r="IA792" s="34"/>
      <c r="IB792" s="34"/>
      <c r="IC792" s="34"/>
      <c r="ID792" s="34"/>
      <c r="IE792" s="34"/>
      <c r="IF792" s="34"/>
      <c r="IG792" s="34"/>
      <c r="IH792" s="34"/>
      <c r="II792" s="34"/>
      <c r="IJ792" s="34"/>
      <c r="IK792" s="34"/>
      <c r="IL792" s="34"/>
      <c r="IM792" s="34"/>
      <c r="IN792" s="34"/>
      <c r="IO792" s="34"/>
      <c r="IP792" s="34"/>
      <c r="IQ792" s="34"/>
      <c r="IR792" s="34"/>
      <c r="IS792" s="34"/>
      <c r="IT792" s="34"/>
      <c r="IU792" s="34"/>
      <c r="IV792" s="34"/>
      <c r="IW792" s="34"/>
      <c r="IX792" s="34"/>
    </row>
    <row r="793" spans="1:258" x14ac:dyDescent="0.25">
      <c r="A793" s="35">
        <f>LOOKUP(2,1/($A$3:$A792&lt;&gt;""),$A$3:$A792)+1</f>
        <v>786</v>
      </c>
      <c r="B793" s="36"/>
      <c r="C793" s="50"/>
      <c r="D793" s="37" t="str">
        <f ca="1">IFERROR(IF($E793="","",VLOOKUP($E793,'Currency Pairs'!$B$3:$D$1000,3,FALSE)),"")</f>
        <v/>
      </c>
      <c r="E793" s="49" t="str">
        <f ca="1">IFERROR(IF($D793="","",VLOOKUP($D793,'Currency Pairs'!$A$3:$B$1000,2,FALSE)),"")</f>
        <v/>
      </c>
      <c r="F793" s="50"/>
      <c r="G793" s="49"/>
      <c r="H793" s="49"/>
      <c r="I793" s="49"/>
      <c r="J793" s="51" t="str">
        <f t="shared" si="26"/>
        <v/>
      </c>
      <c r="K793" s="79"/>
      <c r="L793" s="49"/>
      <c r="M793" s="52"/>
      <c r="N793" s="53" t="str">
        <f>IF(OR($G793="",$L793=""),"",ROUND(IF($F793="Long",(L793-G793),(G793-L793)) * POWER(10, VLOOKUP($D793,'Currency Pairs'!$A:$C,3,FALSE)),0))</f>
        <v/>
      </c>
      <c r="O793" s="99" t="str">
        <f>IF($P793="","",(($P793+$Q793+$R793)/LOOKUP(2,1/($V$3:$V792&lt;&gt;""),$V$3:$V792)))</f>
        <v/>
      </c>
      <c r="P793" s="54"/>
      <c r="Q793" s="54"/>
      <c r="R793" s="54"/>
      <c r="S793" s="42" t="str">
        <f t="shared" si="27"/>
        <v/>
      </c>
      <c r="T793" s="66"/>
      <c r="U793" s="66"/>
      <c r="V793" s="41" t="str">
        <f>IF($P793="","",$P793+$Q793+LOOKUP(2,1/($V$3:$V792&lt;&gt;""),$V$3:$V792))</f>
        <v/>
      </c>
      <c r="W793" s="42"/>
      <c r="X793" s="42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  <c r="GY793" s="35"/>
      <c r="GZ793" s="35"/>
      <c r="HA793" s="35"/>
      <c r="HB793" s="35"/>
      <c r="HC793" s="35"/>
      <c r="HD793" s="35"/>
      <c r="HE793" s="35"/>
      <c r="HF793" s="35"/>
      <c r="HG793" s="35"/>
      <c r="HH793" s="35"/>
      <c r="HI793" s="35"/>
      <c r="HJ793" s="35"/>
      <c r="HK793" s="35"/>
      <c r="HL793" s="35"/>
      <c r="HM793" s="35"/>
      <c r="HN793" s="35"/>
      <c r="HO793" s="35"/>
      <c r="HP793" s="35"/>
      <c r="HQ793" s="35"/>
      <c r="HR793" s="35"/>
      <c r="HS793" s="35"/>
      <c r="HT793" s="35"/>
      <c r="HU793" s="35"/>
      <c r="HV793" s="35"/>
      <c r="HW793" s="35"/>
      <c r="HX793" s="35"/>
      <c r="HY793" s="35"/>
      <c r="HZ793" s="35"/>
      <c r="IA793" s="35"/>
      <c r="IB793" s="35"/>
      <c r="IC793" s="35"/>
      <c r="ID793" s="35"/>
      <c r="IE793" s="35"/>
      <c r="IF793" s="35"/>
      <c r="IG793" s="35"/>
      <c r="IH793" s="35"/>
      <c r="II793" s="35"/>
      <c r="IJ793" s="35"/>
      <c r="IK793" s="35"/>
      <c r="IL793" s="35"/>
      <c r="IM793" s="35"/>
      <c r="IN793" s="35"/>
      <c r="IO793" s="35"/>
      <c r="IP793" s="35"/>
      <c r="IQ793" s="35"/>
      <c r="IR793" s="35"/>
      <c r="IS793" s="35"/>
      <c r="IT793" s="35"/>
      <c r="IU793" s="35"/>
      <c r="IV793" s="35"/>
      <c r="IW793" s="35"/>
      <c r="IX793" s="35"/>
    </row>
    <row r="794" spans="1:258" x14ac:dyDescent="0.25">
      <c r="A794" s="26">
        <f>LOOKUP(2,1/($A$3:$A793&lt;&gt;""),$A$3:$A793)+1</f>
        <v>787</v>
      </c>
      <c r="B794" s="27"/>
      <c r="C794" s="44"/>
      <c r="D794" s="28" t="str">
        <f ca="1">IFERROR(IF($E794="","",VLOOKUP($E794,'Currency Pairs'!$B$3:$D$1000,3,FALSE)),"")</f>
        <v/>
      </c>
      <c r="E794" s="43" t="str">
        <f ca="1">IFERROR(IF($D794="","",VLOOKUP($D794,'Currency Pairs'!$A$3:$B$1000,2,FALSE)),"")</f>
        <v/>
      </c>
      <c r="F794" s="44"/>
      <c r="G794" s="43"/>
      <c r="H794" s="43"/>
      <c r="I794" s="43"/>
      <c r="J794" s="45" t="str">
        <f t="shared" si="26"/>
        <v/>
      </c>
      <c r="K794" s="78"/>
      <c r="L794" s="43"/>
      <c r="M794" s="46"/>
      <c r="N794" s="47" t="str">
        <f>IF(OR($G794="",$L794=""),"",ROUND(IF($F794="Long",(L794-G794),(G794-L794)) * POWER(10, VLOOKUP($D794,'Currency Pairs'!$A:$C,3,FALSE)),0))</f>
        <v/>
      </c>
      <c r="O794" s="94" t="str">
        <f>IF($P794="","",(($P794+$Q794+$R794)/LOOKUP(2,1/($V$3:$V793&lt;&gt;""),$V$3:$V793)))</f>
        <v/>
      </c>
      <c r="P794" s="48"/>
      <c r="Q794" s="48"/>
      <c r="R794" s="48"/>
      <c r="S794" s="33" t="str">
        <f t="shared" si="27"/>
        <v/>
      </c>
      <c r="T794" s="65"/>
      <c r="U794" s="65"/>
      <c r="V794" s="32" t="str">
        <f>IF($P794="","",$P794+$Q794+LOOKUP(2,1/($V$3:$V793&lt;&gt;""),$V$3:$V793))</f>
        <v/>
      </c>
      <c r="W794" s="33"/>
      <c r="X794" s="33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  <c r="EX794" s="34"/>
      <c r="EY794" s="34"/>
      <c r="EZ794" s="34"/>
      <c r="FA794" s="34"/>
      <c r="FB794" s="34"/>
      <c r="FC794" s="34"/>
      <c r="FD794" s="34"/>
      <c r="FE794" s="34"/>
      <c r="FF794" s="34"/>
      <c r="FG794" s="34"/>
      <c r="FH794" s="34"/>
      <c r="FI794" s="34"/>
      <c r="FJ794" s="34"/>
      <c r="FK794" s="34"/>
      <c r="FL794" s="34"/>
      <c r="FM794" s="34"/>
      <c r="FN794" s="34"/>
      <c r="FO794" s="34"/>
      <c r="FP794" s="34"/>
      <c r="FQ794" s="34"/>
      <c r="FR794" s="34"/>
      <c r="FS794" s="34"/>
      <c r="FT794" s="34"/>
      <c r="FU794" s="34"/>
      <c r="FV794" s="34"/>
      <c r="FW794" s="34"/>
      <c r="FX794" s="34"/>
      <c r="FY794" s="34"/>
      <c r="FZ794" s="34"/>
      <c r="GA794" s="34"/>
      <c r="GB794" s="34"/>
      <c r="GC794" s="34"/>
      <c r="GD794" s="34"/>
      <c r="GE794" s="34"/>
      <c r="GF794" s="34"/>
      <c r="GG794" s="34"/>
      <c r="GH794" s="34"/>
      <c r="GI794" s="34"/>
      <c r="GJ794" s="34"/>
      <c r="GK794" s="34"/>
      <c r="GL794" s="34"/>
      <c r="GM794" s="34"/>
      <c r="GN794" s="34"/>
      <c r="GO794" s="34"/>
      <c r="GP794" s="34"/>
      <c r="GQ794" s="34"/>
      <c r="GR794" s="34"/>
      <c r="GS794" s="34"/>
      <c r="GT794" s="34"/>
      <c r="GU794" s="34"/>
      <c r="GV794" s="34"/>
      <c r="GW794" s="34"/>
      <c r="GX794" s="34"/>
      <c r="GY794" s="34"/>
      <c r="GZ794" s="34"/>
      <c r="HA794" s="34"/>
      <c r="HB794" s="34"/>
      <c r="HC794" s="34"/>
      <c r="HD794" s="34"/>
      <c r="HE794" s="34"/>
      <c r="HF794" s="34"/>
      <c r="HG794" s="34"/>
      <c r="HH794" s="34"/>
      <c r="HI794" s="34"/>
      <c r="HJ794" s="34"/>
      <c r="HK794" s="34"/>
      <c r="HL794" s="34"/>
      <c r="HM794" s="34"/>
      <c r="HN794" s="34"/>
      <c r="HO794" s="34"/>
      <c r="HP794" s="34"/>
      <c r="HQ794" s="34"/>
      <c r="HR794" s="34"/>
      <c r="HS794" s="34"/>
      <c r="HT794" s="34"/>
      <c r="HU794" s="34"/>
      <c r="HV794" s="34"/>
      <c r="HW794" s="34"/>
      <c r="HX794" s="34"/>
      <c r="HY794" s="34"/>
      <c r="HZ794" s="34"/>
      <c r="IA794" s="34"/>
      <c r="IB794" s="34"/>
      <c r="IC794" s="34"/>
      <c r="ID794" s="34"/>
      <c r="IE794" s="34"/>
      <c r="IF794" s="34"/>
      <c r="IG794" s="34"/>
      <c r="IH794" s="34"/>
      <c r="II794" s="34"/>
      <c r="IJ794" s="34"/>
      <c r="IK794" s="34"/>
      <c r="IL794" s="34"/>
      <c r="IM794" s="34"/>
      <c r="IN794" s="34"/>
      <c r="IO794" s="34"/>
      <c r="IP794" s="34"/>
      <c r="IQ794" s="34"/>
      <c r="IR794" s="34"/>
      <c r="IS794" s="34"/>
      <c r="IT794" s="34"/>
      <c r="IU794" s="34"/>
      <c r="IV794" s="34"/>
      <c r="IW794" s="34"/>
      <c r="IX794" s="34"/>
    </row>
    <row r="795" spans="1:258" x14ac:dyDescent="0.25">
      <c r="A795" s="35">
        <f>LOOKUP(2,1/($A$3:$A794&lt;&gt;""),$A$3:$A794)+1</f>
        <v>788</v>
      </c>
      <c r="B795" s="36"/>
      <c r="C795" s="50"/>
      <c r="D795" s="37" t="str">
        <f ca="1">IFERROR(IF($E795="","",VLOOKUP($E795,'Currency Pairs'!$B$3:$D$1000,3,FALSE)),"")</f>
        <v/>
      </c>
      <c r="E795" s="49" t="str">
        <f ca="1">IFERROR(IF($D795="","",VLOOKUP($D795,'Currency Pairs'!$A$3:$B$1000,2,FALSE)),"")</f>
        <v/>
      </c>
      <c r="F795" s="50"/>
      <c r="G795" s="49"/>
      <c r="H795" s="49"/>
      <c r="I795" s="49"/>
      <c r="J795" s="51" t="str">
        <f t="shared" si="26"/>
        <v/>
      </c>
      <c r="K795" s="79"/>
      <c r="L795" s="49"/>
      <c r="M795" s="52"/>
      <c r="N795" s="53" t="str">
        <f>IF(OR($G795="",$L795=""),"",ROUND(IF($F795="Long",(L795-G795),(G795-L795)) * POWER(10, VLOOKUP($D795,'Currency Pairs'!$A:$C,3,FALSE)),0))</f>
        <v/>
      </c>
      <c r="O795" s="99" t="str">
        <f>IF($P795="","",(($P795+$Q795+$R795)/LOOKUP(2,1/($V$3:$V794&lt;&gt;""),$V$3:$V794)))</f>
        <v/>
      </c>
      <c r="P795" s="54"/>
      <c r="Q795" s="54"/>
      <c r="R795" s="54"/>
      <c r="S795" s="42" t="str">
        <f t="shared" si="27"/>
        <v/>
      </c>
      <c r="T795" s="66"/>
      <c r="U795" s="66"/>
      <c r="V795" s="41" t="str">
        <f>IF($P795="","",$P795+$Q795+LOOKUP(2,1/($V$3:$V794&lt;&gt;""),$V$3:$V794))</f>
        <v/>
      </c>
      <c r="W795" s="42"/>
      <c r="X795" s="42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  <c r="GY795" s="35"/>
      <c r="GZ795" s="35"/>
      <c r="HA795" s="35"/>
      <c r="HB795" s="35"/>
      <c r="HC795" s="35"/>
      <c r="HD795" s="35"/>
      <c r="HE795" s="35"/>
      <c r="HF795" s="35"/>
      <c r="HG795" s="35"/>
      <c r="HH795" s="35"/>
      <c r="HI795" s="35"/>
      <c r="HJ795" s="35"/>
      <c r="HK795" s="35"/>
      <c r="HL795" s="35"/>
      <c r="HM795" s="35"/>
      <c r="HN795" s="35"/>
      <c r="HO795" s="35"/>
      <c r="HP795" s="35"/>
      <c r="HQ795" s="35"/>
      <c r="HR795" s="35"/>
      <c r="HS795" s="35"/>
      <c r="HT795" s="35"/>
      <c r="HU795" s="35"/>
      <c r="HV795" s="35"/>
      <c r="HW795" s="35"/>
      <c r="HX795" s="35"/>
      <c r="HY795" s="35"/>
      <c r="HZ795" s="35"/>
      <c r="IA795" s="35"/>
      <c r="IB795" s="35"/>
      <c r="IC795" s="35"/>
      <c r="ID795" s="35"/>
      <c r="IE795" s="35"/>
      <c r="IF795" s="35"/>
      <c r="IG795" s="35"/>
      <c r="IH795" s="35"/>
      <c r="II795" s="35"/>
      <c r="IJ795" s="35"/>
      <c r="IK795" s="35"/>
      <c r="IL795" s="35"/>
      <c r="IM795" s="35"/>
      <c r="IN795" s="35"/>
      <c r="IO795" s="35"/>
      <c r="IP795" s="35"/>
      <c r="IQ795" s="35"/>
      <c r="IR795" s="35"/>
      <c r="IS795" s="35"/>
      <c r="IT795" s="35"/>
      <c r="IU795" s="35"/>
      <c r="IV795" s="35"/>
      <c r="IW795" s="35"/>
      <c r="IX795" s="35"/>
    </row>
    <row r="796" spans="1:258" x14ac:dyDescent="0.25">
      <c r="A796" s="26">
        <f>LOOKUP(2,1/($A$3:$A795&lt;&gt;""),$A$3:$A795)+1</f>
        <v>789</v>
      </c>
      <c r="B796" s="27"/>
      <c r="C796" s="44"/>
      <c r="D796" s="28" t="str">
        <f ca="1">IFERROR(IF($E796="","",VLOOKUP($E796,'Currency Pairs'!$B$3:$D$1000,3,FALSE)),"")</f>
        <v/>
      </c>
      <c r="E796" s="43" t="str">
        <f ca="1">IFERROR(IF($D796="","",VLOOKUP($D796,'Currency Pairs'!$A$3:$B$1000,2,FALSE)),"")</f>
        <v/>
      </c>
      <c r="F796" s="44"/>
      <c r="G796" s="43"/>
      <c r="H796" s="43"/>
      <c r="I796" s="43"/>
      <c r="J796" s="45" t="str">
        <f t="shared" si="26"/>
        <v/>
      </c>
      <c r="K796" s="78"/>
      <c r="L796" s="43"/>
      <c r="M796" s="46"/>
      <c r="N796" s="47" t="str">
        <f>IF(OR($G796="",$L796=""),"",ROUND(IF($F796="Long",(L796-G796),(G796-L796)) * POWER(10, VLOOKUP($D796,'Currency Pairs'!$A:$C,3,FALSE)),0))</f>
        <v/>
      </c>
      <c r="O796" s="94" t="str">
        <f>IF($P796="","",(($P796+$Q796+$R796)/LOOKUP(2,1/($V$3:$V795&lt;&gt;""),$V$3:$V795)))</f>
        <v/>
      </c>
      <c r="P796" s="48"/>
      <c r="Q796" s="48"/>
      <c r="R796" s="48"/>
      <c r="S796" s="33" t="str">
        <f t="shared" si="27"/>
        <v/>
      </c>
      <c r="T796" s="65"/>
      <c r="U796" s="65"/>
      <c r="V796" s="32" t="str">
        <f>IF($P796="","",$P796+$Q796+LOOKUP(2,1/($V$3:$V795&lt;&gt;""),$V$3:$V795))</f>
        <v/>
      </c>
      <c r="W796" s="33"/>
      <c r="X796" s="33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  <c r="DN796" s="34"/>
      <c r="DO796" s="34"/>
      <c r="DP796" s="34"/>
      <c r="DQ796" s="34"/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/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  <c r="EX796" s="34"/>
      <c r="EY796" s="34"/>
      <c r="EZ796" s="34"/>
      <c r="FA796" s="34"/>
      <c r="FB796" s="34"/>
      <c r="FC796" s="34"/>
      <c r="FD796" s="34"/>
      <c r="FE796" s="34"/>
      <c r="FF796" s="34"/>
      <c r="FG796" s="34"/>
      <c r="FH796" s="34"/>
      <c r="FI796" s="34"/>
      <c r="FJ796" s="34"/>
      <c r="FK796" s="34"/>
      <c r="FL796" s="34"/>
      <c r="FM796" s="34"/>
      <c r="FN796" s="34"/>
      <c r="FO796" s="34"/>
      <c r="FP796" s="34"/>
      <c r="FQ796" s="34"/>
      <c r="FR796" s="34"/>
      <c r="FS796" s="34"/>
      <c r="FT796" s="34"/>
      <c r="FU796" s="34"/>
      <c r="FV796" s="34"/>
      <c r="FW796" s="34"/>
      <c r="FX796" s="34"/>
      <c r="FY796" s="34"/>
      <c r="FZ796" s="34"/>
      <c r="GA796" s="34"/>
      <c r="GB796" s="34"/>
      <c r="GC796" s="34"/>
      <c r="GD796" s="34"/>
      <c r="GE796" s="34"/>
      <c r="GF796" s="34"/>
      <c r="GG796" s="34"/>
      <c r="GH796" s="34"/>
      <c r="GI796" s="34"/>
      <c r="GJ796" s="34"/>
      <c r="GK796" s="34"/>
      <c r="GL796" s="34"/>
      <c r="GM796" s="34"/>
      <c r="GN796" s="34"/>
      <c r="GO796" s="34"/>
      <c r="GP796" s="34"/>
      <c r="GQ796" s="34"/>
      <c r="GR796" s="34"/>
      <c r="GS796" s="34"/>
      <c r="GT796" s="34"/>
      <c r="GU796" s="34"/>
      <c r="GV796" s="34"/>
      <c r="GW796" s="34"/>
      <c r="GX796" s="34"/>
      <c r="GY796" s="34"/>
      <c r="GZ796" s="34"/>
      <c r="HA796" s="34"/>
      <c r="HB796" s="34"/>
      <c r="HC796" s="34"/>
      <c r="HD796" s="34"/>
      <c r="HE796" s="34"/>
      <c r="HF796" s="34"/>
      <c r="HG796" s="34"/>
      <c r="HH796" s="34"/>
      <c r="HI796" s="34"/>
      <c r="HJ796" s="34"/>
      <c r="HK796" s="34"/>
      <c r="HL796" s="34"/>
      <c r="HM796" s="34"/>
      <c r="HN796" s="34"/>
      <c r="HO796" s="34"/>
      <c r="HP796" s="34"/>
      <c r="HQ796" s="34"/>
      <c r="HR796" s="34"/>
      <c r="HS796" s="34"/>
      <c r="HT796" s="34"/>
      <c r="HU796" s="34"/>
      <c r="HV796" s="34"/>
      <c r="HW796" s="34"/>
      <c r="HX796" s="34"/>
      <c r="HY796" s="34"/>
      <c r="HZ796" s="34"/>
      <c r="IA796" s="34"/>
      <c r="IB796" s="34"/>
      <c r="IC796" s="34"/>
      <c r="ID796" s="34"/>
      <c r="IE796" s="34"/>
      <c r="IF796" s="34"/>
      <c r="IG796" s="34"/>
      <c r="IH796" s="34"/>
      <c r="II796" s="34"/>
      <c r="IJ796" s="34"/>
      <c r="IK796" s="34"/>
      <c r="IL796" s="34"/>
      <c r="IM796" s="34"/>
      <c r="IN796" s="34"/>
      <c r="IO796" s="34"/>
      <c r="IP796" s="34"/>
      <c r="IQ796" s="34"/>
      <c r="IR796" s="34"/>
      <c r="IS796" s="34"/>
      <c r="IT796" s="34"/>
      <c r="IU796" s="34"/>
      <c r="IV796" s="34"/>
      <c r="IW796" s="34"/>
      <c r="IX796" s="34"/>
    </row>
    <row r="797" spans="1:258" x14ac:dyDescent="0.25">
      <c r="A797" s="35">
        <f>LOOKUP(2,1/($A$3:$A796&lt;&gt;""),$A$3:$A796)+1</f>
        <v>790</v>
      </c>
      <c r="B797" s="36"/>
      <c r="C797" s="50"/>
      <c r="D797" s="37" t="str">
        <f ca="1">IFERROR(IF($E797="","",VLOOKUP($E797,'Currency Pairs'!$B$3:$D$1000,3,FALSE)),"")</f>
        <v/>
      </c>
      <c r="E797" s="49" t="str">
        <f ca="1">IFERROR(IF($D797="","",VLOOKUP($D797,'Currency Pairs'!$A$3:$B$1000,2,FALSE)),"")</f>
        <v/>
      </c>
      <c r="F797" s="50"/>
      <c r="G797" s="49"/>
      <c r="H797" s="49"/>
      <c r="I797" s="49"/>
      <c r="J797" s="51" t="str">
        <f t="shared" si="26"/>
        <v/>
      </c>
      <c r="K797" s="79"/>
      <c r="L797" s="49"/>
      <c r="M797" s="52"/>
      <c r="N797" s="53" t="str">
        <f>IF(OR($G797="",$L797=""),"",ROUND(IF($F797="Long",(L797-G797),(G797-L797)) * POWER(10, VLOOKUP($D797,'Currency Pairs'!$A:$C,3,FALSE)),0))</f>
        <v/>
      </c>
      <c r="O797" s="99" t="str">
        <f>IF($P797="","",(($P797+$Q797+$R797)/LOOKUP(2,1/($V$3:$V796&lt;&gt;""),$V$3:$V796)))</f>
        <v/>
      </c>
      <c r="P797" s="54"/>
      <c r="Q797" s="54"/>
      <c r="R797" s="54"/>
      <c r="S797" s="42" t="str">
        <f t="shared" si="27"/>
        <v/>
      </c>
      <c r="T797" s="66"/>
      <c r="U797" s="66"/>
      <c r="V797" s="41" t="str">
        <f>IF($P797="","",$P797+$Q797+LOOKUP(2,1/($V$3:$V796&lt;&gt;""),$V$3:$V796))</f>
        <v/>
      </c>
      <c r="W797" s="42"/>
      <c r="X797" s="42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  <c r="GY797" s="35"/>
      <c r="GZ797" s="35"/>
      <c r="HA797" s="35"/>
      <c r="HB797" s="35"/>
      <c r="HC797" s="35"/>
      <c r="HD797" s="35"/>
      <c r="HE797" s="35"/>
      <c r="HF797" s="35"/>
      <c r="HG797" s="35"/>
      <c r="HH797" s="35"/>
      <c r="HI797" s="35"/>
      <c r="HJ797" s="35"/>
      <c r="HK797" s="35"/>
      <c r="HL797" s="35"/>
      <c r="HM797" s="35"/>
      <c r="HN797" s="35"/>
      <c r="HO797" s="35"/>
      <c r="HP797" s="35"/>
      <c r="HQ797" s="35"/>
      <c r="HR797" s="35"/>
      <c r="HS797" s="35"/>
      <c r="HT797" s="35"/>
      <c r="HU797" s="35"/>
      <c r="HV797" s="35"/>
      <c r="HW797" s="35"/>
      <c r="HX797" s="35"/>
      <c r="HY797" s="35"/>
      <c r="HZ797" s="35"/>
      <c r="IA797" s="35"/>
      <c r="IB797" s="35"/>
      <c r="IC797" s="35"/>
      <c r="ID797" s="35"/>
      <c r="IE797" s="35"/>
      <c r="IF797" s="35"/>
      <c r="IG797" s="35"/>
      <c r="IH797" s="35"/>
      <c r="II797" s="35"/>
      <c r="IJ797" s="35"/>
      <c r="IK797" s="35"/>
      <c r="IL797" s="35"/>
      <c r="IM797" s="35"/>
      <c r="IN797" s="35"/>
      <c r="IO797" s="35"/>
      <c r="IP797" s="35"/>
      <c r="IQ797" s="35"/>
      <c r="IR797" s="35"/>
      <c r="IS797" s="35"/>
      <c r="IT797" s="35"/>
      <c r="IU797" s="35"/>
      <c r="IV797" s="35"/>
      <c r="IW797" s="35"/>
      <c r="IX797" s="35"/>
    </row>
    <row r="798" spans="1:258" x14ac:dyDescent="0.25">
      <c r="A798" s="26">
        <f>LOOKUP(2,1/($A$3:$A797&lt;&gt;""),$A$3:$A797)+1</f>
        <v>791</v>
      </c>
      <c r="B798" s="27"/>
      <c r="C798" s="44"/>
      <c r="D798" s="28" t="str">
        <f ca="1">IFERROR(IF($E798="","",VLOOKUP($E798,'Currency Pairs'!$B$3:$D$1000,3,FALSE)),"")</f>
        <v/>
      </c>
      <c r="E798" s="43" t="str">
        <f ca="1">IFERROR(IF($D798="","",VLOOKUP($D798,'Currency Pairs'!$A$3:$B$1000,2,FALSE)),"")</f>
        <v/>
      </c>
      <c r="F798" s="44"/>
      <c r="G798" s="43"/>
      <c r="H798" s="43"/>
      <c r="I798" s="43"/>
      <c r="J798" s="45" t="str">
        <f t="shared" si="26"/>
        <v/>
      </c>
      <c r="K798" s="78"/>
      <c r="L798" s="43"/>
      <c r="M798" s="46"/>
      <c r="N798" s="47" t="str">
        <f>IF(OR($G798="",$L798=""),"",ROUND(IF($F798="Long",(L798-G798),(G798-L798)) * POWER(10, VLOOKUP($D798,'Currency Pairs'!$A:$C,3,FALSE)),0))</f>
        <v/>
      </c>
      <c r="O798" s="94" t="str">
        <f>IF($P798="","",(($P798+$Q798+$R798)/LOOKUP(2,1/($V$3:$V797&lt;&gt;""),$V$3:$V797)))</f>
        <v/>
      </c>
      <c r="P798" s="48"/>
      <c r="Q798" s="48"/>
      <c r="R798" s="48"/>
      <c r="S798" s="33" t="str">
        <f t="shared" si="27"/>
        <v/>
      </c>
      <c r="T798" s="65"/>
      <c r="U798" s="65"/>
      <c r="V798" s="32" t="str">
        <f>IF($P798="","",$P798+$Q798+LOOKUP(2,1/($V$3:$V797&lt;&gt;""),$V$3:$V797))</f>
        <v/>
      </c>
      <c r="W798" s="33"/>
      <c r="X798" s="33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  <c r="DN798" s="34"/>
      <c r="DO798" s="34"/>
      <c r="DP798" s="34"/>
      <c r="DQ798" s="34"/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  <c r="EX798" s="34"/>
      <c r="EY798" s="34"/>
      <c r="EZ798" s="34"/>
      <c r="FA798" s="34"/>
      <c r="FB798" s="34"/>
      <c r="FC798" s="34"/>
      <c r="FD798" s="34"/>
      <c r="FE798" s="34"/>
      <c r="FF798" s="34"/>
      <c r="FG798" s="34"/>
      <c r="FH798" s="34"/>
      <c r="FI798" s="34"/>
      <c r="FJ798" s="34"/>
      <c r="FK798" s="34"/>
      <c r="FL798" s="34"/>
      <c r="FM798" s="34"/>
      <c r="FN798" s="34"/>
      <c r="FO798" s="34"/>
      <c r="FP798" s="34"/>
      <c r="FQ798" s="34"/>
      <c r="FR798" s="34"/>
      <c r="FS798" s="34"/>
      <c r="FT798" s="34"/>
      <c r="FU798" s="34"/>
      <c r="FV798" s="34"/>
      <c r="FW798" s="34"/>
      <c r="FX798" s="34"/>
      <c r="FY798" s="34"/>
      <c r="FZ798" s="34"/>
      <c r="GA798" s="34"/>
      <c r="GB798" s="34"/>
      <c r="GC798" s="34"/>
      <c r="GD798" s="34"/>
      <c r="GE798" s="34"/>
      <c r="GF798" s="34"/>
      <c r="GG798" s="34"/>
      <c r="GH798" s="34"/>
      <c r="GI798" s="34"/>
      <c r="GJ798" s="34"/>
      <c r="GK798" s="34"/>
      <c r="GL798" s="34"/>
      <c r="GM798" s="34"/>
      <c r="GN798" s="34"/>
      <c r="GO798" s="34"/>
      <c r="GP798" s="34"/>
      <c r="GQ798" s="34"/>
      <c r="GR798" s="34"/>
      <c r="GS798" s="34"/>
      <c r="GT798" s="34"/>
      <c r="GU798" s="34"/>
      <c r="GV798" s="34"/>
      <c r="GW798" s="34"/>
      <c r="GX798" s="34"/>
      <c r="GY798" s="34"/>
      <c r="GZ798" s="34"/>
      <c r="HA798" s="34"/>
      <c r="HB798" s="34"/>
      <c r="HC798" s="34"/>
      <c r="HD798" s="34"/>
      <c r="HE798" s="34"/>
      <c r="HF798" s="34"/>
      <c r="HG798" s="34"/>
      <c r="HH798" s="34"/>
      <c r="HI798" s="34"/>
      <c r="HJ798" s="34"/>
      <c r="HK798" s="34"/>
      <c r="HL798" s="34"/>
      <c r="HM798" s="34"/>
      <c r="HN798" s="34"/>
      <c r="HO798" s="34"/>
      <c r="HP798" s="34"/>
      <c r="HQ798" s="34"/>
      <c r="HR798" s="34"/>
      <c r="HS798" s="34"/>
      <c r="HT798" s="34"/>
      <c r="HU798" s="34"/>
      <c r="HV798" s="34"/>
      <c r="HW798" s="34"/>
      <c r="HX798" s="34"/>
      <c r="HY798" s="34"/>
      <c r="HZ798" s="34"/>
      <c r="IA798" s="34"/>
      <c r="IB798" s="34"/>
      <c r="IC798" s="34"/>
      <c r="ID798" s="34"/>
      <c r="IE798" s="34"/>
      <c r="IF798" s="34"/>
      <c r="IG798" s="34"/>
      <c r="IH798" s="34"/>
      <c r="II798" s="34"/>
      <c r="IJ798" s="34"/>
      <c r="IK798" s="34"/>
      <c r="IL798" s="34"/>
      <c r="IM798" s="34"/>
      <c r="IN798" s="34"/>
      <c r="IO798" s="34"/>
      <c r="IP798" s="34"/>
      <c r="IQ798" s="34"/>
      <c r="IR798" s="34"/>
      <c r="IS798" s="34"/>
      <c r="IT798" s="34"/>
      <c r="IU798" s="34"/>
      <c r="IV798" s="34"/>
      <c r="IW798" s="34"/>
      <c r="IX798" s="34"/>
    </row>
    <row r="799" spans="1:258" x14ac:dyDescent="0.25">
      <c r="A799" s="35">
        <f>LOOKUP(2,1/($A$3:$A798&lt;&gt;""),$A$3:$A798)+1</f>
        <v>792</v>
      </c>
      <c r="B799" s="36"/>
      <c r="C799" s="50"/>
      <c r="D799" s="37" t="str">
        <f ca="1">IFERROR(IF($E799="","",VLOOKUP($E799,'Currency Pairs'!$B$3:$D$1000,3,FALSE)),"")</f>
        <v/>
      </c>
      <c r="E799" s="49" t="str">
        <f ca="1">IFERROR(IF($D799="","",VLOOKUP($D799,'Currency Pairs'!$A$3:$B$1000,2,FALSE)),"")</f>
        <v/>
      </c>
      <c r="F799" s="50"/>
      <c r="G799" s="49"/>
      <c r="H799" s="49"/>
      <c r="I799" s="49"/>
      <c r="J799" s="51" t="str">
        <f t="shared" si="26"/>
        <v/>
      </c>
      <c r="K799" s="79"/>
      <c r="L799" s="49"/>
      <c r="M799" s="52"/>
      <c r="N799" s="53" t="str">
        <f>IF(OR($G799="",$L799=""),"",ROUND(IF($F799="Long",(L799-G799),(G799-L799)) * POWER(10, VLOOKUP($D799,'Currency Pairs'!$A:$C,3,FALSE)),0))</f>
        <v/>
      </c>
      <c r="O799" s="99" t="str">
        <f>IF($P799="","",(($P799+$Q799+$R799)/LOOKUP(2,1/($V$3:$V798&lt;&gt;""),$V$3:$V798)))</f>
        <v/>
      </c>
      <c r="P799" s="54"/>
      <c r="Q799" s="54"/>
      <c r="R799" s="54"/>
      <c r="S799" s="42" t="str">
        <f t="shared" si="27"/>
        <v/>
      </c>
      <c r="T799" s="66"/>
      <c r="U799" s="66"/>
      <c r="V799" s="41" t="str">
        <f>IF($P799="","",$P799+$Q799+LOOKUP(2,1/($V$3:$V798&lt;&gt;""),$V$3:$V798))</f>
        <v/>
      </c>
      <c r="W799" s="42"/>
      <c r="X799" s="42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  <c r="GY799" s="35"/>
      <c r="GZ799" s="35"/>
      <c r="HA799" s="35"/>
      <c r="HB799" s="35"/>
      <c r="HC799" s="35"/>
      <c r="HD799" s="35"/>
      <c r="HE799" s="35"/>
      <c r="HF799" s="35"/>
      <c r="HG799" s="35"/>
      <c r="HH799" s="35"/>
      <c r="HI799" s="35"/>
      <c r="HJ799" s="35"/>
      <c r="HK799" s="35"/>
      <c r="HL799" s="35"/>
      <c r="HM799" s="35"/>
      <c r="HN799" s="35"/>
      <c r="HO799" s="35"/>
      <c r="HP799" s="35"/>
      <c r="HQ799" s="35"/>
      <c r="HR799" s="35"/>
      <c r="HS799" s="35"/>
      <c r="HT799" s="35"/>
      <c r="HU799" s="35"/>
      <c r="HV799" s="35"/>
      <c r="HW799" s="35"/>
      <c r="HX799" s="35"/>
      <c r="HY799" s="35"/>
      <c r="HZ799" s="35"/>
      <c r="IA799" s="35"/>
      <c r="IB799" s="35"/>
      <c r="IC799" s="35"/>
      <c r="ID799" s="35"/>
      <c r="IE799" s="35"/>
      <c r="IF799" s="35"/>
      <c r="IG799" s="35"/>
      <c r="IH799" s="35"/>
      <c r="II799" s="35"/>
      <c r="IJ799" s="35"/>
      <c r="IK799" s="35"/>
      <c r="IL799" s="35"/>
      <c r="IM799" s="35"/>
      <c r="IN799" s="35"/>
      <c r="IO799" s="35"/>
      <c r="IP799" s="35"/>
      <c r="IQ799" s="35"/>
      <c r="IR799" s="35"/>
      <c r="IS799" s="35"/>
      <c r="IT799" s="35"/>
      <c r="IU799" s="35"/>
      <c r="IV799" s="35"/>
      <c r="IW799" s="35"/>
      <c r="IX799" s="35"/>
    </row>
    <row r="800" spans="1:258" x14ac:dyDescent="0.25">
      <c r="A800" s="26">
        <f>LOOKUP(2,1/($A$3:$A799&lt;&gt;""),$A$3:$A799)+1</f>
        <v>793</v>
      </c>
      <c r="B800" s="27"/>
      <c r="C800" s="44"/>
      <c r="D800" s="28" t="str">
        <f ca="1">IFERROR(IF($E800="","",VLOOKUP($E800,'Currency Pairs'!$B$3:$D$1000,3,FALSE)),"")</f>
        <v/>
      </c>
      <c r="E800" s="43" t="str">
        <f ca="1">IFERROR(IF($D800="","",VLOOKUP($D800,'Currency Pairs'!$A$3:$B$1000,2,FALSE)),"")</f>
        <v/>
      </c>
      <c r="F800" s="44"/>
      <c r="G800" s="43"/>
      <c r="H800" s="43"/>
      <c r="I800" s="43"/>
      <c r="J800" s="45" t="str">
        <f t="shared" si="26"/>
        <v/>
      </c>
      <c r="K800" s="78"/>
      <c r="L800" s="43"/>
      <c r="M800" s="46"/>
      <c r="N800" s="47" t="str">
        <f>IF(OR($G800="",$L800=""),"",ROUND(IF($F800="Long",(L800-G800),(G800-L800)) * POWER(10, VLOOKUP($D800,'Currency Pairs'!$A:$C,3,FALSE)),0))</f>
        <v/>
      </c>
      <c r="O800" s="94" t="str">
        <f>IF($P800="","",(($P800+$Q800+$R800)/LOOKUP(2,1/($V$3:$V799&lt;&gt;""),$V$3:$V799)))</f>
        <v/>
      </c>
      <c r="P800" s="48"/>
      <c r="Q800" s="48"/>
      <c r="R800" s="48"/>
      <c r="S800" s="33" t="str">
        <f t="shared" si="27"/>
        <v/>
      </c>
      <c r="T800" s="65"/>
      <c r="U800" s="65"/>
      <c r="V800" s="32" t="str">
        <f>IF($P800="","",$P800+$Q800+LOOKUP(2,1/($V$3:$V799&lt;&gt;""),$V$3:$V799))</f>
        <v/>
      </c>
      <c r="W800" s="33"/>
      <c r="X800" s="33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  <c r="EX800" s="34"/>
      <c r="EY800" s="34"/>
      <c r="EZ800" s="34"/>
      <c r="FA800" s="34"/>
      <c r="FB800" s="34"/>
      <c r="FC800" s="34"/>
      <c r="FD800" s="34"/>
      <c r="FE800" s="34"/>
      <c r="FF800" s="34"/>
      <c r="FG800" s="34"/>
      <c r="FH800" s="34"/>
      <c r="FI800" s="34"/>
      <c r="FJ800" s="34"/>
      <c r="FK800" s="34"/>
      <c r="FL800" s="34"/>
      <c r="FM800" s="34"/>
      <c r="FN800" s="34"/>
      <c r="FO800" s="34"/>
      <c r="FP800" s="34"/>
      <c r="FQ800" s="34"/>
      <c r="FR800" s="34"/>
      <c r="FS800" s="34"/>
      <c r="FT800" s="34"/>
      <c r="FU800" s="34"/>
      <c r="FV800" s="34"/>
      <c r="FW800" s="34"/>
      <c r="FX800" s="34"/>
      <c r="FY800" s="34"/>
      <c r="FZ800" s="34"/>
      <c r="GA800" s="34"/>
      <c r="GB800" s="34"/>
      <c r="GC800" s="34"/>
      <c r="GD800" s="34"/>
      <c r="GE800" s="34"/>
      <c r="GF800" s="34"/>
      <c r="GG800" s="34"/>
      <c r="GH800" s="34"/>
      <c r="GI800" s="34"/>
      <c r="GJ800" s="34"/>
      <c r="GK800" s="34"/>
      <c r="GL800" s="34"/>
      <c r="GM800" s="34"/>
      <c r="GN800" s="34"/>
      <c r="GO800" s="34"/>
      <c r="GP800" s="34"/>
      <c r="GQ800" s="34"/>
      <c r="GR800" s="34"/>
      <c r="GS800" s="34"/>
      <c r="GT800" s="34"/>
      <c r="GU800" s="34"/>
      <c r="GV800" s="34"/>
      <c r="GW800" s="34"/>
      <c r="GX800" s="34"/>
      <c r="GY800" s="34"/>
      <c r="GZ800" s="34"/>
      <c r="HA800" s="34"/>
      <c r="HB800" s="34"/>
      <c r="HC800" s="34"/>
      <c r="HD800" s="34"/>
      <c r="HE800" s="34"/>
      <c r="HF800" s="34"/>
      <c r="HG800" s="34"/>
      <c r="HH800" s="34"/>
      <c r="HI800" s="34"/>
      <c r="HJ800" s="34"/>
      <c r="HK800" s="34"/>
      <c r="HL800" s="34"/>
      <c r="HM800" s="34"/>
      <c r="HN800" s="34"/>
      <c r="HO800" s="34"/>
      <c r="HP800" s="34"/>
      <c r="HQ800" s="34"/>
      <c r="HR800" s="34"/>
      <c r="HS800" s="34"/>
      <c r="HT800" s="34"/>
      <c r="HU800" s="34"/>
      <c r="HV800" s="34"/>
      <c r="HW800" s="34"/>
      <c r="HX800" s="34"/>
      <c r="HY800" s="34"/>
      <c r="HZ800" s="34"/>
      <c r="IA800" s="34"/>
      <c r="IB800" s="34"/>
      <c r="IC800" s="34"/>
      <c r="ID800" s="34"/>
      <c r="IE800" s="34"/>
      <c r="IF800" s="34"/>
      <c r="IG800" s="34"/>
      <c r="IH800" s="34"/>
      <c r="II800" s="34"/>
      <c r="IJ800" s="34"/>
      <c r="IK800" s="34"/>
      <c r="IL800" s="34"/>
      <c r="IM800" s="34"/>
      <c r="IN800" s="34"/>
      <c r="IO800" s="34"/>
      <c r="IP800" s="34"/>
      <c r="IQ800" s="34"/>
      <c r="IR800" s="34"/>
      <c r="IS800" s="34"/>
      <c r="IT800" s="34"/>
      <c r="IU800" s="34"/>
      <c r="IV800" s="34"/>
      <c r="IW800" s="34"/>
      <c r="IX800" s="34"/>
    </row>
    <row r="801" spans="1:258" x14ac:dyDescent="0.25">
      <c r="A801" s="35">
        <f>LOOKUP(2,1/($A$3:$A800&lt;&gt;""),$A$3:$A800)+1</f>
        <v>794</v>
      </c>
      <c r="B801" s="36"/>
      <c r="C801" s="50"/>
      <c r="D801" s="37" t="str">
        <f ca="1">IFERROR(IF($E801="","",VLOOKUP($E801,'Currency Pairs'!$B$3:$D$1000,3,FALSE)),"")</f>
        <v/>
      </c>
      <c r="E801" s="49" t="str">
        <f ca="1">IFERROR(IF($D801="","",VLOOKUP($D801,'Currency Pairs'!$A$3:$B$1000,2,FALSE)),"")</f>
        <v/>
      </c>
      <c r="F801" s="50"/>
      <c r="G801" s="49"/>
      <c r="H801" s="49"/>
      <c r="I801" s="49"/>
      <c r="J801" s="51" t="str">
        <f t="shared" si="26"/>
        <v/>
      </c>
      <c r="K801" s="79"/>
      <c r="L801" s="49"/>
      <c r="M801" s="52"/>
      <c r="N801" s="53" t="str">
        <f>IF(OR($G801="",$L801=""),"",ROUND(IF($F801="Long",(L801-G801),(G801-L801)) * POWER(10, VLOOKUP($D801,'Currency Pairs'!$A:$C,3,FALSE)),0))</f>
        <v/>
      </c>
      <c r="O801" s="99" t="str">
        <f>IF($P801="","",(($P801+$Q801+$R801)/LOOKUP(2,1/($V$3:$V800&lt;&gt;""),$V$3:$V800)))</f>
        <v/>
      </c>
      <c r="P801" s="54"/>
      <c r="Q801" s="54"/>
      <c r="R801" s="54"/>
      <c r="S801" s="42" t="str">
        <f t="shared" si="27"/>
        <v/>
      </c>
      <c r="T801" s="66"/>
      <c r="U801" s="66"/>
      <c r="V801" s="41" t="str">
        <f>IF($P801="","",$P801+$Q801+LOOKUP(2,1/($V$3:$V800&lt;&gt;""),$V$3:$V800))</f>
        <v/>
      </c>
      <c r="W801" s="42"/>
      <c r="X801" s="42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  <c r="GY801" s="35"/>
      <c r="GZ801" s="35"/>
      <c r="HA801" s="35"/>
      <c r="HB801" s="35"/>
      <c r="HC801" s="35"/>
      <c r="HD801" s="35"/>
      <c r="HE801" s="35"/>
      <c r="HF801" s="35"/>
      <c r="HG801" s="35"/>
      <c r="HH801" s="35"/>
      <c r="HI801" s="35"/>
      <c r="HJ801" s="35"/>
      <c r="HK801" s="35"/>
      <c r="HL801" s="35"/>
      <c r="HM801" s="35"/>
      <c r="HN801" s="35"/>
      <c r="HO801" s="35"/>
      <c r="HP801" s="35"/>
      <c r="HQ801" s="35"/>
      <c r="HR801" s="35"/>
      <c r="HS801" s="35"/>
      <c r="HT801" s="35"/>
      <c r="HU801" s="35"/>
      <c r="HV801" s="35"/>
      <c r="HW801" s="35"/>
      <c r="HX801" s="35"/>
      <c r="HY801" s="35"/>
      <c r="HZ801" s="35"/>
      <c r="IA801" s="35"/>
      <c r="IB801" s="35"/>
      <c r="IC801" s="35"/>
      <c r="ID801" s="35"/>
      <c r="IE801" s="35"/>
      <c r="IF801" s="35"/>
      <c r="IG801" s="35"/>
      <c r="IH801" s="35"/>
      <c r="II801" s="35"/>
      <c r="IJ801" s="35"/>
      <c r="IK801" s="35"/>
      <c r="IL801" s="35"/>
      <c r="IM801" s="35"/>
      <c r="IN801" s="35"/>
      <c r="IO801" s="35"/>
      <c r="IP801" s="35"/>
      <c r="IQ801" s="35"/>
      <c r="IR801" s="35"/>
      <c r="IS801" s="35"/>
      <c r="IT801" s="35"/>
      <c r="IU801" s="35"/>
      <c r="IV801" s="35"/>
      <c r="IW801" s="35"/>
      <c r="IX801" s="35"/>
    </row>
    <row r="802" spans="1:258" x14ac:dyDescent="0.25">
      <c r="A802" s="26">
        <f>LOOKUP(2,1/($A$3:$A801&lt;&gt;""),$A$3:$A801)+1</f>
        <v>795</v>
      </c>
      <c r="B802" s="27"/>
      <c r="C802" s="44"/>
      <c r="D802" s="28" t="str">
        <f ca="1">IFERROR(IF($E802="","",VLOOKUP($E802,'Currency Pairs'!$B$3:$D$1000,3,FALSE)),"")</f>
        <v/>
      </c>
      <c r="E802" s="43" t="str">
        <f ca="1">IFERROR(IF($D802="","",VLOOKUP($D802,'Currency Pairs'!$A$3:$B$1000,2,FALSE)),"")</f>
        <v/>
      </c>
      <c r="F802" s="44"/>
      <c r="G802" s="43"/>
      <c r="H802" s="43"/>
      <c r="I802" s="43"/>
      <c r="J802" s="45" t="str">
        <f t="shared" si="26"/>
        <v/>
      </c>
      <c r="K802" s="78"/>
      <c r="L802" s="43"/>
      <c r="M802" s="46"/>
      <c r="N802" s="47" t="str">
        <f>IF(OR($G802="",$L802=""),"",ROUND(IF($F802="Long",(L802-G802),(G802-L802)) * POWER(10, VLOOKUP($D802,'Currency Pairs'!$A:$C,3,FALSE)),0))</f>
        <v/>
      </c>
      <c r="O802" s="94" t="str">
        <f>IF($P802="","",(($P802+$Q802+$R802)/LOOKUP(2,1/($V$3:$V801&lt;&gt;""),$V$3:$V801)))</f>
        <v/>
      </c>
      <c r="P802" s="48"/>
      <c r="Q802" s="48"/>
      <c r="R802" s="48"/>
      <c r="S802" s="33" t="str">
        <f t="shared" si="27"/>
        <v/>
      </c>
      <c r="T802" s="65"/>
      <c r="U802" s="65"/>
      <c r="V802" s="32" t="str">
        <f>IF($P802="","",$P802+$Q802+LOOKUP(2,1/($V$3:$V801&lt;&gt;""),$V$3:$V801))</f>
        <v/>
      </c>
      <c r="W802" s="33"/>
      <c r="X802" s="33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  <c r="EX802" s="34"/>
      <c r="EY802" s="34"/>
      <c r="EZ802" s="34"/>
      <c r="FA802" s="34"/>
      <c r="FB802" s="34"/>
      <c r="FC802" s="34"/>
      <c r="FD802" s="34"/>
      <c r="FE802" s="34"/>
      <c r="FF802" s="34"/>
      <c r="FG802" s="34"/>
      <c r="FH802" s="34"/>
      <c r="FI802" s="34"/>
      <c r="FJ802" s="34"/>
      <c r="FK802" s="34"/>
      <c r="FL802" s="34"/>
      <c r="FM802" s="34"/>
      <c r="FN802" s="34"/>
      <c r="FO802" s="34"/>
      <c r="FP802" s="34"/>
      <c r="FQ802" s="34"/>
      <c r="FR802" s="34"/>
      <c r="FS802" s="34"/>
      <c r="FT802" s="34"/>
      <c r="FU802" s="34"/>
      <c r="FV802" s="34"/>
      <c r="FW802" s="34"/>
      <c r="FX802" s="34"/>
      <c r="FY802" s="34"/>
      <c r="FZ802" s="34"/>
      <c r="GA802" s="34"/>
      <c r="GB802" s="34"/>
      <c r="GC802" s="34"/>
      <c r="GD802" s="34"/>
      <c r="GE802" s="34"/>
      <c r="GF802" s="34"/>
      <c r="GG802" s="34"/>
      <c r="GH802" s="34"/>
      <c r="GI802" s="34"/>
      <c r="GJ802" s="34"/>
      <c r="GK802" s="34"/>
      <c r="GL802" s="34"/>
      <c r="GM802" s="34"/>
      <c r="GN802" s="34"/>
      <c r="GO802" s="34"/>
      <c r="GP802" s="34"/>
      <c r="GQ802" s="34"/>
      <c r="GR802" s="34"/>
      <c r="GS802" s="34"/>
      <c r="GT802" s="34"/>
      <c r="GU802" s="34"/>
      <c r="GV802" s="34"/>
      <c r="GW802" s="34"/>
      <c r="GX802" s="34"/>
      <c r="GY802" s="34"/>
      <c r="GZ802" s="34"/>
      <c r="HA802" s="34"/>
      <c r="HB802" s="34"/>
      <c r="HC802" s="34"/>
      <c r="HD802" s="34"/>
      <c r="HE802" s="34"/>
      <c r="HF802" s="34"/>
      <c r="HG802" s="34"/>
      <c r="HH802" s="34"/>
      <c r="HI802" s="34"/>
      <c r="HJ802" s="34"/>
      <c r="HK802" s="34"/>
      <c r="HL802" s="34"/>
      <c r="HM802" s="34"/>
      <c r="HN802" s="34"/>
      <c r="HO802" s="34"/>
      <c r="HP802" s="34"/>
      <c r="HQ802" s="34"/>
      <c r="HR802" s="34"/>
      <c r="HS802" s="34"/>
      <c r="HT802" s="34"/>
      <c r="HU802" s="34"/>
      <c r="HV802" s="34"/>
      <c r="HW802" s="34"/>
      <c r="HX802" s="34"/>
      <c r="HY802" s="34"/>
      <c r="HZ802" s="34"/>
      <c r="IA802" s="34"/>
      <c r="IB802" s="34"/>
      <c r="IC802" s="34"/>
      <c r="ID802" s="34"/>
      <c r="IE802" s="34"/>
      <c r="IF802" s="34"/>
      <c r="IG802" s="34"/>
      <c r="IH802" s="34"/>
      <c r="II802" s="34"/>
      <c r="IJ802" s="34"/>
      <c r="IK802" s="34"/>
      <c r="IL802" s="34"/>
      <c r="IM802" s="34"/>
      <c r="IN802" s="34"/>
      <c r="IO802" s="34"/>
      <c r="IP802" s="34"/>
      <c r="IQ802" s="34"/>
      <c r="IR802" s="34"/>
      <c r="IS802" s="34"/>
      <c r="IT802" s="34"/>
      <c r="IU802" s="34"/>
      <c r="IV802" s="34"/>
      <c r="IW802" s="34"/>
      <c r="IX802" s="34"/>
    </row>
    <row r="803" spans="1:258" x14ac:dyDescent="0.25">
      <c r="A803" s="35">
        <f>LOOKUP(2,1/($A$3:$A802&lt;&gt;""),$A$3:$A802)+1</f>
        <v>796</v>
      </c>
      <c r="B803" s="36"/>
      <c r="C803" s="50"/>
      <c r="D803" s="37" t="str">
        <f ca="1">IFERROR(IF($E803="","",VLOOKUP($E803,'Currency Pairs'!$B$3:$D$1000,3,FALSE)),"")</f>
        <v/>
      </c>
      <c r="E803" s="49" t="str">
        <f ca="1">IFERROR(IF($D803="","",VLOOKUP($D803,'Currency Pairs'!$A$3:$B$1000,2,FALSE)),"")</f>
        <v/>
      </c>
      <c r="F803" s="50"/>
      <c r="G803" s="49"/>
      <c r="H803" s="49"/>
      <c r="I803" s="49"/>
      <c r="J803" s="51" t="str">
        <f t="shared" si="26"/>
        <v/>
      </c>
      <c r="K803" s="79"/>
      <c r="L803" s="49"/>
      <c r="M803" s="52"/>
      <c r="N803" s="53" t="str">
        <f>IF(OR($G803="",$L803=""),"",ROUND(IF($F803="Long",(L803-G803),(G803-L803)) * POWER(10, VLOOKUP($D803,'Currency Pairs'!$A:$C,3,FALSE)),0))</f>
        <v/>
      </c>
      <c r="O803" s="99" t="str">
        <f>IF($P803="","",(($P803+$Q803+$R803)/LOOKUP(2,1/($V$3:$V802&lt;&gt;""),$V$3:$V802)))</f>
        <v/>
      </c>
      <c r="P803" s="54"/>
      <c r="Q803" s="54"/>
      <c r="R803" s="54"/>
      <c r="S803" s="42" t="str">
        <f t="shared" si="27"/>
        <v/>
      </c>
      <c r="T803" s="66"/>
      <c r="U803" s="66"/>
      <c r="V803" s="41" t="str">
        <f>IF($P803="","",$P803+$Q803+LOOKUP(2,1/($V$3:$V802&lt;&gt;""),$V$3:$V802))</f>
        <v/>
      </c>
      <c r="W803" s="42"/>
      <c r="X803" s="42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  <c r="GY803" s="35"/>
      <c r="GZ803" s="35"/>
      <c r="HA803" s="35"/>
      <c r="HB803" s="35"/>
      <c r="HC803" s="35"/>
      <c r="HD803" s="35"/>
      <c r="HE803" s="35"/>
      <c r="HF803" s="35"/>
      <c r="HG803" s="35"/>
      <c r="HH803" s="35"/>
      <c r="HI803" s="35"/>
      <c r="HJ803" s="35"/>
      <c r="HK803" s="35"/>
      <c r="HL803" s="35"/>
      <c r="HM803" s="35"/>
      <c r="HN803" s="35"/>
      <c r="HO803" s="35"/>
      <c r="HP803" s="35"/>
      <c r="HQ803" s="35"/>
      <c r="HR803" s="35"/>
      <c r="HS803" s="35"/>
      <c r="HT803" s="35"/>
      <c r="HU803" s="35"/>
      <c r="HV803" s="35"/>
      <c r="HW803" s="35"/>
      <c r="HX803" s="35"/>
      <c r="HY803" s="35"/>
      <c r="HZ803" s="35"/>
      <c r="IA803" s="35"/>
      <c r="IB803" s="35"/>
      <c r="IC803" s="35"/>
      <c r="ID803" s="35"/>
      <c r="IE803" s="35"/>
      <c r="IF803" s="35"/>
      <c r="IG803" s="35"/>
      <c r="IH803" s="35"/>
      <c r="II803" s="35"/>
      <c r="IJ803" s="35"/>
      <c r="IK803" s="35"/>
      <c r="IL803" s="35"/>
      <c r="IM803" s="35"/>
      <c r="IN803" s="35"/>
      <c r="IO803" s="35"/>
      <c r="IP803" s="35"/>
      <c r="IQ803" s="35"/>
      <c r="IR803" s="35"/>
      <c r="IS803" s="35"/>
      <c r="IT803" s="35"/>
      <c r="IU803" s="35"/>
      <c r="IV803" s="35"/>
      <c r="IW803" s="35"/>
      <c r="IX803" s="35"/>
    </row>
    <row r="804" spans="1:258" x14ac:dyDescent="0.25">
      <c r="A804" s="26">
        <f>LOOKUP(2,1/($A$3:$A803&lt;&gt;""),$A$3:$A803)+1</f>
        <v>797</v>
      </c>
      <c r="B804" s="27"/>
      <c r="C804" s="44"/>
      <c r="D804" s="28" t="str">
        <f ca="1">IFERROR(IF($E804="","",VLOOKUP($E804,'Currency Pairs'!$B$3:$D$1000,3,FALSE)),"")</f>
        <v/>
      </c>
      <c r="E804" s="43" t="str">
        <f ca="1">IFERROR(IF($D804="","",VLOOKUP($D804,'Currency Pairs'!$A$3:$B$1000,2,FALSE)),"")</f>
        <v/>
      </c>
      <c r="F804" s="44"/>
      <c r="G804" s="43"/>
      <c r="H804" s="43"/>
      <c r="I804" s="43"/>
      <c r="J804" s="45" t="str">
        <f t="shared" si="26"/>
        <v/>
      </c>
      <c r="K804" s="78"/>
      <c r="L804" s="43"/>
      <c r="M804" s="46"/>
      <c r="N804" s="47" t="str">
        <f>IF(OR($G804="",$L804=""),"",ROUND(IF($F804="Long",(L804-G804),(G804-L804)) * POWER(10, VLOOKUP($D804,'Currency Pairs'!$A:$C,3,FALSE)),0))</f>
        <v/>
      </c>
      <c r="O804" s="94" t="str">
        <f>IF($P804="","",(($P804+$Q804+$R804)/LOOKUP(2,1/($V$3:$V803&lt;&gt;""),$V$3:$V803)))</f>
        <v/>
      </c>
      <c r="P804" s="48"/>
      <c r="Q804" s="48"/>
      <c r="R804" s="48"/>
      <c r="S804" s="33" t="str">
        <f t="shared" si="27"/>
        <v/>
      </c>
      <c r="T804" s="65"/>
      <c r="U804" s="65"/>
      <c r="V804" s="32" t="str">
        <f>IF($P804="","",$P804+$Q804+LOOKUP(2,1/($V$3:$V803&lt;&gt;""),$V$3:$V803))</f>
        <v/>
      </c>
      <c r="W804" s="33"/>
      <c r="X804" s="33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  <c r="EX804" s="34"/>
      <c r="EY804" s="34"/>
      <c r="EZ804" s="34"/>
      <c r="FA804" s="34"/>
      <c r="FB804" s="34"/>
      <c r="FC804" s="34"/>
      <c r="FD804" s="34"/>
      <c r="FE804" s="34"/>
      <c r="FF804" s="34"/>
      <c r="FG804" s="34"/>
      <c r="FH804" s="34"/>
      <c r="FI804" s="34"/>
      <c r="FJ804" s="34"/>
      <c r="FK804" s="34"/>
      <c r="FL804" s="34"/>
      <c r="FM804" s="34"/>
      <c r="FN804" s="34"/>
      <c r="FO804" s="34"/>
      <c r="FP804" s="34"/>
      <c r="FQ804" s="34"/>
      <c r="FR804" s="34"/>
      <c r="FS804" s="34"/>
      <c r="FT804" s="34"/>
      <c r="FU804" s="34"/>
      <c r="FV804" s="34"/>
      <c r="FW804" s="34"/>
      <c r="FX804" s="34"/>
      <c r="FY804" s="34"/>
      <c r="FZ804" s="34"/>
      <c r="GA804" s="34"/>
      <c r="GB804" s="34"/>
      <c r="GC804" s="34"/>
      <c r="GD804" s="34"/>
      <c r="GE804" s="34"/>
      <c r="GF804" s="34"/>
      <c r="GG804" s="34"/>
      <c r="GH804" s="34"/>
      <c r="GI804" s="34"/>
      <c r="GJ804" s="34"/>
      <c r="GK804" s="34"/>
      <c r="GL804" s="34"/>
      <c r="GM804" s="34"/>
      <c r="GN804" s="34"/>
      <c r="GO804" s="34"/>
      <c r="GP804" s="34"/>
      <c r="GQ804" s="34"/>
      <c r="GR804" s="34"/>
      <c r="GS804" s="34"/>
      <c r="GT804" s="34"/>
      <c r="GU804" s="34"/>
      <c r="GV804" s="34"/>
      <c r="GW804" s="34"/>
      <c r="GX804" s="34"/>
      <c r="GY804" s="34"/>
      <c r="GZ804" s="34"/>
      <c r="HA804" s="34"/>
      <c r="HB804" s="34"/>
      <c r="HC804" s="34"/>
      <c r="HD804" s="34"/>
      <c r="HE804" s="34"/>
      <c r="HF804" s="34"/>
      <c r="HG804" s="34"/>
      <c r="HH804" s="34"/>
      <c r="HI804" s="34"/>
      <c r="HJ804" s="34"/>
      <c r="HK804" s="34"/>
      <c r="HL804" s="34"/>
      <c r="HM804" s="34"/>
      <c r="HN804" s="34"/>
      <c r="HO804" s="34"/>
      <c r="HP804" s="34"/>
      <c r="HQ804" s="34"/>
      <c r="HR804" s="34"/>
      <c r="HS804" s="34"/>
      <c r="HT804" s="34"/>
      <c r="HU804" s="34"/>
      <c r="HV804" s="34"/>
      <c r="HW804" s="34"/>
      <c r="HX804" s="34"/>
      <c r="HY804" s="34"/>
      <c r="HZ804" s="34"/>
      <c r="IA804" s="34"/>
      <c r="IB804" s="34"/>
      <c r="IC804" s="34"/>
      <c r="ID804" s="34"/>
      <c r="IE804" s="34"/>
      <c r="IF804" s="34"/>
      <c r="IG804" s="34"/>
      <c r="IH804" s="34"/>
      <c r="II804" s="34"/>
      <c r="IJ804" s="34"/>
      <c r="IK804" s="34"/>
      <c r="IL804" s="34"/>
      <c r="IM804" s="34"/>
      <c r="IN804" s="34"/>
      <c r="IO804" s="34"/>
      <c r="IP804" s="34"/>
      <c r="IQ804" s="34"/>
      <c r="IR804" s="34"/>
      <c r="IS804" s="34"/>
      <c r="IT804" s="34"/>
      <c r="IU804" s="34"/>
      <c r="IV804" s="34"/>
      <c r="IW804" s="34"/>
      <c r="IX804" s="34"/>
    </row>
    <row r="805" spans="1:258" x14ac:dyDescent="0.25">
      <c r="A805" s="35">
        <f>LOOKUP(2,1/($A$3:$A804&lt;&gt;""),$A$3:$A804)+1</f>
        <v>798</v>
      </c>
      <c r="B805" s="36"/>
      <c r="C805" s="50"/>
      <c r="D805" s="37" t="str">
        <f ca="1">IFERROR(IF($E805="","",VLOOKUP($E805,'Currency Pairs'!$B$3:$D$1000,3,FALSE)),"")</f>
        <v/>
      </c>
      <c r="E805" s="49" t="str">
        <f ca="1">IFERROR(IF($D805="","",VLOOKUP($D805,'Currency Pairs'!$A$3:$B$1000,2,FALSE)),"")</f>
        <v/>
      </c>
      <c r="F805" s="50"/>
      <c r="G805" s="49"/>
      <c r="H805" s="49"/>
      <c r="I805" s="49"/>
      <c r="J805" s="51" t="str">
        <f t="shared" si="26"/>
        <v/>
      </c>
      <c r="K805" s="79"/>
      <c r="L805" s="49"/>
      <c r="M805" s="52"/>
      <c r="N805" s="53" t="str">
        <f>IF(OR($G805="",$L805=""),"",ROUND(IF($F805="Long",(L805-G805),(G805-L805)) * POWER(10, VLOOKUP($D805,'Currency Pairs'!$A:$C,3,FALSE)),0))</f>
        <v/>
      </c>
      <c r="O805" s="99" t="str">
        <f>IF($P805="","",(($P805+$Q805+$R805)/LOOKUP(2,1/($V$3:$V804&lt;&gt;""),$V$3:$V804)))</f>
        <v/>
      </c>
      <c r="P805" s="54"/>
      <c r="Q805" s="54"/>
      <c r="R805" s="54"/>
      <c r="S805" s="42" t="str">
        <f t="shared" si="27"/>
        <v/>
      </c>
      <c r="T805" s="66"/>
      <c r="U805" s="66"/>
      <c r="V805" s="41" t="str">
        <f>IF($P805="","",$P805+$Q805+LOOKUP(2,1/($V$3:$V804&lt;&gt;""),$V$3:$V804))</f>
        <v/>
      </c>
      <c r="W805" s="42"/>
      <c r="X805" s="42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  <c r="GY805" s="35"/>
      <c r="GZ805" s="35"/>
      <c r="HA805" s="35"/>
      <c r="HB805" s="35"/>
      <c r="HC805" s="35"/>
      <c r="HD805" s="35"/>
      <c r="HE805" s="35"/>
      <c r="HF805" s="35"/>
      <c r="HG805" s="35"/>
      <c r="HH805" s="35"/>
      <c r="HI805" s="35"/>
      <c r="HJ805" s="35"/>
      <c r="HK805" s="35"/>
      <c r="HL805" s="35"/>
      <c r="HM805" s="35"/>
      <c r="HN805" s="35"/>
      <c r="HO805" s="35"/>
      <c r="HP805" s="35"/>
      <c r="HQ805" s="35"/>
      <c r="HR805" s="35"/>
      <c r="HS805" s="35"/>
      <c r="HT805" s="35"/>
      <c r="HU805" s="35"/>
      <c r="HV805" s="35"/>
      <c r="HW805" s="35"/>
      <c r="HX805" s="35"/>
      <c r="HY805" s="35"/>
      <c r="HZ805" s="35"/>
      <c r="IA805" s="35"/>
      <c r="IB805" s="35"/>
      <c r="IC805" s="35"/>
      <c r="ID805" s="35"/>
      <c r="IE805" s="35"/>
      <c r="IF805" s="35"/>
      <c r="IG805" s="35"/>
      <c r="IH805" s="35"/>
      <c r="II805" s="35"/>
      <c r="IJ805" s="35"/>
      <c r="IK805" s="35"/>
      <c r="IL805" s="35"/>
      <c r="IM805" s="35"/>
      <c r="IN805" s="35"/>
      <c r="IO805" s="35"/>
      <c r="IP805" s="35"/>
      <c r="IQ805" s="35"/>
      <c r="IR805" s="35"/>
      <c r="IS805" s="35"/>
      <c r="IT805" s="35"/>
      <c r="IU805" s="35"/>
      <c r="IV805" s="35"/>
      <c r="IW805" s="35"/>
      <c r="IX805" s="35"/>
    </row>
    <row r="806" spans="1:258" x14ac:dyDescent="0.25">
      <c r="A806" s="26">
        <f>LOOKUP(2,1/($A$3:$A805&lt;&gt;""),$A$3:$A805)+1</f>
        <v>799</v>
      </c>
      <c r="B806" s="27"/>
      <c r="C806" s="44"/>
      <c r="D806" s="28" t="str">
        <f ca="1">IFERROR(IF($E806="","",VLOOKUP($E806,'Currency Pairs'!$B$3:$D$1000,3,FALSE)),"")</f>
        <v/>
      </c>
      <c r="E806" s="43" t="str">
        <f ca="1">IFERROR(IF($D806="","",VLOOKUP($D806,'Currency Pairs'!$A$3:$B$1000,2,FALSE)),"")</f>
        <v/>
      </c>
      <c r="F806" s="44"/>
      <c r="G806" s="43"/>
      <c r="H806" s="43"/>
      <c r="I806" s="43"/>
      <c r="J806" s="45" t="str">
        <f t="shared" si="26"/>
        <v/>
      </c>
      <c r="K806" s="78"/>
      <c r="L806" s="43"/>
      <c r="M806" s="46"/>
      <c r="N806" s="47" t="str">
        <f>IF(OR($G806="",$L806=""),"",ROUND(IF($F806="Long",(L806-G806),(G806-L806)) * POWER(10, VLOOKUP($D806,'Currency Pairs'!$A:$C,3,FALSE)),0))</f>
        <v/>
      </c>
      <c r="O806" s="94" t="str">
        <f>IF($P806="","",(($P806+$Q806+$R806)/LOOKUP(2,1/($V$3:$V805&lt;&gt;""),$V$3:$V805)))</f>
        <v/>
      </c>
      <c r="P806" s="48"/>
      <c r="Q806" s="48"/>
      <c r="R806" s="48"/>
      <c r="S806" s="33" t="str">
        <f t="shared" si="27"/>
        <v/>
      </c>
      <c r="T806" s="65"/>
      <c r="U806" s="65"/>
      <c r="V806" s="32" t="str">
        <f>IF($P806="","",$P806+$Q806+LOOKUP(2,1/($V$3:$V805&lt;&gt;""),$V$3:$V805))</f>
        <v/>
      </c>
      <c r="W806" s="33"/>
      <c r="X806" s="33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  <c r="DN806" s="34"/>
      <c r="DO806" s="34"/>
      <c r="DP806" s="34"/>
      <c r="DQ806" s="34"/>
      <c r="DR806" s="34"/>
      <c r="DS806" s="34"/>
      <c r="DT806" s="34"/>
      <c r="DU806" s="34"/>
      <c r="DV806" s="34"/>
      <c r="DW806" s="34"/>
      <c r="DX806" s="34"/>
      <c r="DY806" s="34"/>
      <c r="DZ806" s="34"/>
      <c r="EA806" s="34"/>
      <c r="EB806" s="34"/>
      <c r="EC806" s="34"/>
      <c r="ED806" s="34"/>
      <c r="EE806" s="34"/>
      <c r="EF806" s="34"/>
      <c r="EG806" s="34"/>
      <c r="EH806" s="34"/>
      <c r="EI806" s="34"/>
      <c r="EJ806" s="34"/>
      <c r="EK806" s="34"/>
      <c r="EL806" s="34"/>
      <c r="EM806" s="34"/>
      <c r="EN806" s="34"/>
      <c r="EO806" s="34"/>
      <c r="EP806" s="34"/>
      <c r="EQ806" s="34"/>
      <c r="ER806" s="34"/>
      <c r="ES806" s="34"/>
      <c r="ET806" s="34"/>
      <c r="EU806" s="34"/>
      <c r="EV806" s="34"/>
      <c r="EW806" s="34"/>
      <c r="EX806" s="34"/>
      <c r="EY806" s="34"/>
      <c r="EZ806" s="34"/>
      <c r="FA806" s="34"/>
      <c r="FB806" s="34"/>
      <c r="FC806" s="34"/>
      <c r="FD806" s="34"/>
      <c r="FE806" s="34"/>
      <c r="FF806" s="34"/>
      <c r="FG806" s="34"/>
      <c r="FH806" s="34"/>
      <c r="FI806" s="34"/>
      <c r="FJ806" s="34"/>
      <c r="FK806" s="34"/>
      <c r="FL806" s="34"/>
      <c r="FM806" s="34"/>
      <c r="FN806" s="34"/>
      <c r="FO806" s="34"/>
      <c r="FP806" s="34"/>
      <c r="FQ806" s="34"/>
      <c r="FR806" s="34"/>
      <c r="FS806" s="34"/>
      <c r="FT806" s="34"/>
      <c r="FU806" s="34"/>
      <c r="FV806" s="34"/>
      <c r="FW806" s="34"/>
      <c r="FX806" s="34"/>
      <c r="FY806" s="34"/>
      <c r="FZ806" s="34"/>
      <c r="GA806" s="34"/>
      <c r="GB806" s="34"/>
      <c r="GC806" s="34"/>
      <c r="GD806" s="34"/>
      <c r="GE806" s="34"/>
      <c r="GF806" s="34"/>
      <c r="GG806" s="34"/>
      <c r="GH806" s="34"/>
      <c r="GI806" s="34"/>
      <c r="GJ806" s="34"/>
      <c r="GK806" s="34"/>
      <c r="GL806" s="34"/>
      <c r="GM806" s="34"/>
      <c r="GN806" s="34"/>
      <c r="GO806" s="34"/>
      <c r="GP806" s="34"/>
      <c r="GQ806" s="34"/>
      <c r="GR806" s="34"/>
      <c r="GS806" s="34"/>
      <c r="GT806" s="34"/>
      <c r="GU806" s="34"/>
      <c r="GV806" s="34"/>
      <c r="GW806" s="34"/>
      <c r="GX806" s="34"/>
      <c r="GY806" s="34"/>
      <c r="GZ806" s="34"/>
      <c r="HA806" s="34"/>
      <c r="HB806" s="34"/>
      <c r="HC806" s="34"/>
      <c r="HD806" s="34"/>
      <c r="HE806" s="34"/>
      <c r="HF806" s="34"/>
      <c r="HG806" s="34"/>
      <c r="HH806" s="34"/>
      <c r="HI806" s="34"/>
      <c r="HJ806" s="34"/>
      <c r="HK806" s="34"/>
      <c r="HL806" s="34"/>
      <c r="HM806" s="34"/>
      <c r="HN806" s="34"/>
      <c r="HO806" s="34"/>
      <c r="HP806" s="34"/>
      <c r="HQ806" s="34"/>
      <c r="HR806" s="34"/>
      <c r="HS806" s="34"/>
      <c r="HT806" s="34"/>
      <c r="HU806" s="34"/>
      <c r="HV806" s="34"/>
      <c r="HW806" s="34"/>
      <c r="HX806" s="34"/>
      <c r="HY806" s="34"/>
      <c r="HZ806" s="34"/>
      <c r="IA806" s="34"/>
      <c r="IB806" s="34"/>
      <c r="IC806" s="34"/>
      <c r="ID806" s="34"/>
      <c r="IE806" s="34"/>
      <c r="IF806" s="34"/>
      <c r="IG806" s="34"/>
      <c r="IH806" s="34"/>
      <c r="II806" s="34"/>
      <c r="IJ806" s="34"/>
      <c r="IK806" s="34"/>
      <c r="IL806" s="34"/>
      <c r="IM806" s="34"/>
      <c r="IN806" s="34"/>
      <c r="IO806" s="34"/>
      <c r="IP806" s="34"/>
      <c r="IQ806" s="34"/>
      <c r="IR806" s="34"/>
      <c r="IS806" s="34"/>
      <c r="IT806" s="34"/>
      <c r="IU806" s="34"/>
      <c r="IV806" s="34"/>
      <c r="IW806" s="34"/>
      <c r="IX806" s="34"/>
    </row>
    <row r="807" spans="1:258" x14ac:dyDescent="0.25">
      <c r="A807" s="35">
        <f>LOOKUP(2,1/($A$3:$A806&lt;&gt;""),$A$3:$A806)+1</f>
        <v>800</v>
      </c>
      <c r="B807" s="36"/>
      <c r="C807" s="50"/>
      <c r="D807" s="37" t="str">
        <f ca="1">IFERROR(IF($E807="","",VLOOKUP($E807,'Currency Pairs'!$B$3:$D$1000,3,FALSE)),"")</f>
        <v/>
      </c>
      <c r="E807" s="49" t="str">
        <f ca="1">IFERROR(IF($D807="","",VLOOKUP($D807,'Currency Pairs'!$A$3:$B$1000,2,FALSE)),"")</f>
        <v/>
      </c>
      <c r="F807" s="50"/>
      <c r="G807" s="49"/>
      <c r="H807" s="49"/>
      <c r="I807" s="49"/>
      <c r="J807" s="51" t="str">
        <f t="shared" si="26"/>
        <v/>
      </c>
      <c r="K807" s="79"/>
      <c r="L807" s="49"/>
      <c r="M807" s="52"/>
      <c r="N807" s="53" t="str">
        <f>IF(OR($G807="",$L807=""),"",ROUND(IF($F807="Long",(L807-G807),(G807-L807)) * POWER(10, VLOOKUP($D807,'Currency Pairs'!$A:$C,3,FALSE)),0))</f>
        <v/>
      </c>
      <c r="O807" s="99" t="str">
        <f>IF($P807="","",(($P807+$Q807+$R807)/LOOKUP(2,1/($V$3:$V806&lt;&gt;""),$V$3:$V806)))</f>
        <v/>
      </c>
      <c r="P807" s="54"/>
      <c r="Q807" s="54"/>
      <c r="R807" s="54"/>
      <c r="S807" s="42" t="str">
        <f t="shared" si="27"/>
        <v/>
      </c>
      <c r="T807" s="66"/>
      <c r="U807" s="66"/>
      <c r="V807" s="41" t="str">
        <f>IF($P807="","",$P807+$Q807+LOOKUP(2,1/($V$3:$V806&lt;&gt;""),$V$3:$V806))</f>
        <v/>
      </c>
      <c r="W807" s="42"/>
      <c r="X807" s="42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  <c r="GY807" s="35"/>
      <c r="GZ807" s="35"/>
      <c r="HA807" s="35"/>
      <c r="HB807" s="35"/>
      <c r="HC807" s="35"/>
      <c r="HD807" s="35"/>
      <c r="HE807" s="35"/>
      <c r="HF807" s="35"/>
      <c r="HG807" s="35"/>
      <c r="HH807" s="35"/>
      <c r="HI807" s="35"/>
      <c r="HJ807" s="35"/>
      <c r="HK807" s="35"/>
      <c r="HL807" s="35"/>
      <c r="HM807" s="35"/>
      <c r="HN807" s="35"/>
      <c r="HO807" s="35"/>
      <c r="HP807" s="35"/>
      <c r="HQ807" s="35"/>
      <c r="HR807" s="35"/>
      <c r="HS807" s="35"/>
      <c r="HT807" s="35"/>
      <c r="HU807" s="35"/>
      <c r="HV807" s="35"/>
      <c r="HW807" s="35"/>
      <c r="HX807" s="35"/>
      <c r="HY807" s="35"/>
      <c r="HZ807" s="35"/>
      <c r="IA807" s="35"/>
      <c r="IB807" s="35"/>
      <c r="IC807" s="35"/>
      <c r="ID807" s="35"/>
      <c r="IE807" s="35"/>
      <c r="IF807" s="35"/>
      <c r="IG807" s="35"/>
      <c r="IH807" s="35"/>
      <c r="II807" s="35"/>
      <c r="IJ807" s="35"/>
      <c r="IK807" s="35"/>
      <c r="IL807" s="35"/>
      <c r="IM807" s="35"/>
      <c r="IN807" s="35"/>
      <c r="IO807" s="35"/>
      <c r="IP807" s="35"/>
      <c r="IQ807" s="35"/>
      <c r="IR807" s="35"/>
      <c r="IS807" s="35"/>
      <c r="IT807" s="35"/>
      <c r="IU807" s="35"/>
      <c r="IV807" s="35"/>
      <c r="IW807" s="35"/>
      <c r="IX807" s="35"/>
    </row>
    <row r="808" spans="1:258" x14ac:dyDescent="0.25">
      <c r="A808" s="26">
        <f>LOOKUP(2,1/($A$3:$A807&lt;&gt;""),$A$3:$A807)+1</f>
        <v>801</v>
      </c>
      <c r="B808" s="27"/>
      <c r="C808" s="44"/>
      <c r="D808" s="28" t="str">
        <f ca="1">IFERROR(IF($E808="","",VLOOKUP($E808,'Currency Pairs'!$B$3:$D$1000,3,FALSE)),"")</f>
        <v/>
      </c>
      <c r="E808" s="43" t="str">
        <f ca="1">IFERROR(IF($D808="","",VLOOKUP($D808,'Currency Pairs'!$A$3:$B$1000,2,FALSE)),"")</f>
        <v/>
      </c>
      <c r="F808" s="44"/>
      <c r="G808" s="43"/>
      <c r="H808" s="43"/>
      <c r="I808" s="43"/>
      <c r="J808" s="45" t="str">
        <f t="shared" si="26"/>
        <v/>
      </c>
      <c r="K808" s="78"/>
      <c r="L808" s="43"/>
      <c r="M808" s="46"/>
      <c r="N808" s="47" t="str">
        <f>IF(OR($G808="",$L808=""),"",ROUND(IF($F808="Long",(L808-G808),(G808-L808)) * POWER(10, VLOOKUP($D808,'Currency Pairs'!$A:$C,3,FALSE)),0))</f>
        <v/>
      </c>
      <c r="O808" s="94" t="str">
        <f>IF($P808="","",(($P808+$Q808+$R808)/LOOKUP(2,1/($V$3:$V807&lt;&gt;""),$V$3:$V807)))</f>
        <v/>
      </c>
      <c r="P808" s="48"/>
      <c r="Q808" s="48"/>
      <c r="R808" s="48"/>
      <c r="S808" s="33" t="str">
        <f t="shared" si="27"/>
        <v/>
      </c>
      <c r="T808" s="65"/>
      <c r="U808" s="65"/>
      <c r="V808" s="32" t="str">
        <f>IF($P808="","",$P808+$Q808+LOOKUP(2,1/($V$3:$V807&lt;&gt;""),$V$3:$V807))</f>
        <v/>
      </c>
      <c r="W808" s="33"/>
      <c r="X808" s="33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  <c r="EX808" s="34"/>
      <c r="EY808" s="34"/>
      <c r="EZ808" s="34"/>
      <c r="FA808" s="34"/>
      <c r="FB808" s="34"/>
      <c r="FC808" s="34"/>
      <c r="FD808" s="34"/>
      <c r="FE808" s="34"/>
      <c r="FF808" s="34"/>
      <c r="FG808" s="34"/>
      <c r="FH808" s="34"/>
      <c r="FI808" s="34"/>
      <c r="FJ808" s="34"/>
      <c r="FK808" s="34"/>
      <c r="FL808" s="34"/>
      <c r="FM808" s="34"/>
      <c r="FN808" s="34"/>
      <c r="FO808" s="34"/>
      <c r="FP808" s="34"/>
      <c r="FQ808" s="34"/>
      <c r="FR808" s="34"/>
      <c r="FS808" s="34"/>
      <c r="FT808" s="34"/>
      <c r="FU808" s="34"/>
      <c r="FV808" s="34"/>
      <c r="FW808" s="34"/>
      <c r="FX808" s="34"/>
      <c r="FY808" s="34"/>
      <c r="FZ808" s="34"/>
      <c r="GA808" s="34"/>
      <c r="GB808" s="34"/>
      <c r="GC808" s="34"/>
      <c r="GD808" s="34"/>
      <c r="GE808" s="34"/>
      <c r="GF808" s="34"/>
      <c r="GG808" s="34"/>
      <c r="GH808" s="34"/>
      <c r="GI808" s="34"/>
      <c r="GJ808" s="34"/>
      <c r="GK808" s="34"/>
      <c r="GL808" s="34"/>
      <c r="GM808" s="34"/>
      <c r="GN808" s="34"/>
      <c r="GO808" s="34"/>
      <c r="GP808" s="34"/>
      <c r="GQ808" s="34"/>
      <c r="GR808" s="34"/>
      <c r="GS808" s="34"/>
      <c r="GT808" s="34"/>
      <c r="GU808" s="34"/>
      <c r="GV808" s="34"/>
      <c r="GW808" s="34"/>
      <c r="GX808" s="34"/>
      <c r="GY808" s="34"/>
      <c r="GZ808" s="34"/>
      <c r="HA808" s="34"/>
      <c r="HB808" s="34"/>
      <c r="HC808" s="34"/>
      <c r="HD808" s="34"/>
      <c r="HE808" s="34"/>
      <c r="HF808" s="34"/>
      <c r="HG808" s="34"/>
      <c r="HH808" s="34"/>
      <c r="HI808" s="34"/>
      <c r="HJ808" s="34"/>
      <c r="HK808" s="34"/>
      <c r="HL808" s="34"/>
      <c r="HM808" s="34"/>
      <c r="HN808" s="34"/>
      <c r="HO808" s="34"/>
      <c r="HP808" s="34"/>
      <c r="HQ808" s="34"/>
      <c r="HR808" s="34"/>
      <c r="HS808" s="34"/>
      <c r="HT808" s="34"/>
      <c r="HU808" s="34"/>
      <c r="HV808" s="34"/>
      <c r="HW808" s="34"/>
      <c r="HX808" s="34"/>
      <c r="HY808" s="34"/>
      <c r="HZ808" s="34"/>
      <c r="IA808" s="34"/>
      <c r="IB808" s="34"/>
      <c r="IC808" s="34"/>
      <c r="ID808" s="34"/>
      <c r="IE808" s="34"/>
      <c r="IF808" s="34"/>
      <c r="IG808" s="34"/>
      <c r="IH808" s="34"/>
      <c r="II808" s="34"/>
      <c r="IJ808" s="34"/>
      <c r="IK808" s="34"/>
      <c r="IL808" s="34"/>
      <c r="IM808" s="34"/>
      <c r="IN808" s="34"/>
      <c r="IO808" s="34"/>
      <c r="IP808" s="34"/>
      <c r="IQ808" s="34"/>
      <c r="IR808" s="34"/>
      <c r="IS808" s="34"/>
      <c r="IT808" s="34"/>
      <c r="IU808" s="34"/>
      <c r="IV808" s="34"/>
      <c r="IW808" s="34"/>
      <c r="IX808" s="34"/>
    </row>
    <row r="809" spans="1:258" x14ac:dyDescent="0.25">
      <c r="A809" s="35">
        <f>LOOKUP(2,1/($A$3:$A808&lt;&gt;""),$A$3:$A808)+1</f>
        <v>802</v>
      </c>
      <c r="B809" s="36"/>
      <c r="C809" s="50"/>
      <c r="D809" s="37" t="str">
        <f ca="1">IFERROR(IF($E809="","",VLOOKUP($E809,'Currency Pairs'!$B$3:$D$1000,3,FALSE)),"")</f>
        <v/>
      </c>
      <c r="E809" s="49" t="str">
        <f ca="1">IFERROR(IF($D809="","",VLOOKUP($D809,'Currency Pairs'!$A$3:$B$1000,2,FALSE)),"")</f>
        <v/>
      </c>
      <c r="F809" s="50"/>
      <c r="G809" s="49"/>
      <c r="H809" s="49"/>
      <c r="I809" s="49"/>
      <c r="J809" s="51" t="str">
        <f t="shared" si="26"/>
        <v/>
      </c>
      <c r="K809" s="79"/>
      <c r="L809" s="49"/>
      <c r="M809" s="52"/>
      <c r="N809" s="53" t="str">
        <f>IF(OR($G809="",$L809=""),"",ROUND(IF($F809="Long",(L809-G809),(G809-L809)) * POWER(10, VLOOKUP($D809,'Currency Pairs'!$A:$C,3,FALSE)),0))</f>
        <v/>
      </c>
      <c r="O809" s="99" t="str">
        <f>IF($P809="","",(($P809+$Q809+$R809)/LOOKUP(2,1/($V$3:$V808&lt;&gt;""),$V$3:$V808)))</f>
        <v/>
      </c>
      <c r="P809" s="54"/>
      <c r="Q809" s="54"/>
      <c r="R809" s="54"/>
      <c r="S809" s="42" t="str">
        <f t="shared" si="27"/>
        <v/>
      </c>
      <c r="T809" s="66"/>
      <c r="U809" s="66"/>
      <c r="V809" s="41" t="str">
        <f>IF($P809="","",$P809+$Q809+LOOKUP(2,1/($V$3:$V808&lt;&gt;""),$V$3:$V808))</f>
        <v/>
      </c>
      <c r="W809" s="42"/>
      <c r="X809" s="42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  <c r="GY809" s="35"/>
      <c r="GZ809" s="35"/>
      <c r="HA809" s="35"/>
      <c r="HB809" s="35"/>
      <c r="HC809" s="35"/>
      <c r="HD809" s="35"/>
      <c r="HE809" s="35"/>
      <c r="HF809" s="35"/>
      <c r="HG809" s="35"/>
      <c r="HH809" s="35"/>
      <c r="HI809" s="35"/>
      <c r="HJ809" s="35"/>
      <c r="HK809" s="35"/>
      <c r="HL809" s="35"/>
      <c r="HM809" s="35"/>
      <c r="HN809" s="35"/>
      <c r="HO809" s="35"/>
      <c r="HP809" s="35"/>
      <c r="HQ809" s="35"/>
      <c r="HR809" s="35"/>
      <c r="HS809" s="35"/>
      <c r="HT809" s="35"/>
      <c r="HU809" s="35"/>
      <c r="HV809" s="35"/>
      <c r="HW809" s="35"/>
      <c r="HX809" s="35"/>
      <c r="HY809" s="35"/>
      <c r="HZ809" s="35"/>
      <c r="IA809" s="35"/>
      <c r="IB809" s="35"/>
      <c r="IC809" s="35"/>
      <c r="ID809" s="35"/>
      <c r="IE809" s="35"/>
      <c r="IF809" s="35"/>
      <c r="IG809" s="35"/>
      <c r="IH809" s="35"/>
      <c r="II809" s="35"/>
      <c r="IJ809" s="35"/>
      <c r="IK809" s="35"/>
      <c r="IL809" s="35"/>
      <c r="IM809" s="35"/>
      <c r="IN809" s="35"/>
      <c r="IO809" s="35"/>
      <c r="IP809" s="35"/>
      <c r="IQ809" s="35"/>
      <c r="IR809" s="35"/>
      <c r="IS809" s="35"/>
      <c r="IT809" s="35"/>
      <c r="IU809" s="35"/>
      <c r="IV809" s="35"/>
      <c r="IW809" s="35"/>
      <c r="IX809" s="35"/>
    </row>
    <row r="810" spans="1:258" x14ac:dyDescent="0.25">
      <c r="A810" s="26">
        <f>LOOKUP(2,1/($A$3:$A809&lt;&gt;""),$A$3:$A809)+1</f>
        <v>803</v>
      </c>
      <c r="B810" s="27"/>
      <c r="C810" s="44"/>
      <c r="D810" s="28" t="str">
        <f ca="1">IFERROR(IF($E810="","",VLOOKUP($E810,'Currency Pairs'!$B$3:$D$1000,3,FALSE)),"")</f>
        <v/>
      </c>
      <c r="E810" s="43" t="str">
        <f ca="1">IFERROR(IF($D810="","",VLOOKUP($D810,'Currency Pairs'!$A$3:$B$1000,2,FALSE)),"")</f>
        <v/>
      </c>
      <c r="F810" s="44"/>
      <c r="G810" s="43"/>
      <c r="H810" s="43"/>
      <c r="I810" s="43"/>
      <c r="J810" s="45" t="str">
        <f t="shared" si="26"/>
        <v/>
      </c>
      <c r="K810" s="78"/>
      <c r="L810" s="43"/>
      <c r="M810" s="46"/>
      <c r="N810" s="47" t="str">
        <f>IF(OR($G810="",$L810=""),"",ROUND(IF($F810="Long",(L810-G810),(G810-L810)) * POWER(10, VLOOKUP($D810,'Currency Pairs'!$A:$C,3,FALSE)),0))</f>
        <v/>
      </c>
      <c r="O810" s="94" t="str">
        <f>IF($P810="","",(($P810+$Q810+$R810)/LOOKUP(2,1/($V$3:$V809&lt;&gt;""),$V$3:$V809)))</f>
        <v/>
      </c>
      <c r="P810" s="48"/>
      <c r="Q810" s="48"/>
      <c r="R810" s="48"/>
      <c r="S810" s="33" t="str">
        <f t="shared" si="27"/>
        <v/>
      </c>
      <c r="T810" s="65"/>
      <c r="U810" s="65"/>
      <c r="V810" s="32" t="str">
        <f>IF($P810="","",$P810+$Q810+LOOKUP(2,1/($V$3:$V809&lt;&gt;""),$V$3:$V809))</f>
        <v/>
      </c>
      <c r="W810" s="33"/>
      <c r="X810" s="33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  <c r="EX810" s="34"/>
      <c r="EY810" s="34"/>
      <c r="EZ810" s="34"/>
      <c r="FA810" s="34"/>
      <c r="FB810" s="34"/>
      <c r="FC810" s="34"/>
      <c r="FD810" s="34"/>
      <c r="FE810" s="34"/>
      <c r="FF810" s="34"/>
      <c r="FG810" s="34"/>
      <c r="FH810" s="34"/>
      <c r="FI810" s="34"/>
      <c r="FJ810" s="34"/>
      <c r="FK810" s="34"/>
      <c r="FL810" s="34"/>
      <c r="FM810" s="34"/>
      <c r="FN810" s="34"/>
      <c r="FO810" s="34"/>
      <c r="FP810" s="34"/>
      <c r="FQ810" s="34"/>
      <c r="FR810" s="34"/>
      <c r="FS810" s="34"/>
      <c r="FT810" s="34"/>
      <c r="FU810" s="34"/>
      <c r="FV810" s="34"/>
      <c r="FW810" s="34"/>
      <c r="FX810" s="34"/>
      <c r="FY810" s="34"/>
      <c r="FZ810" s="34"/>
      <c r="GA810" s="34"/>
      <c r="GB810" s="34"/>
      <c r="GC810" s="34"/>
      <c r="GD810" s="34"/>
      <c r="GE810" s="34"/>
      <c r="GF810" s="34"/>
      <c r="GG810" s="34"/>
      <c r="GH810" s="34"/>
      <c r="GI810" s="34"/>
      <c r="GJ810" s="34"/>
      <c r="GK810" s="34"/>
      <c r="GL810" s="34"/>
      <c r="GM810" s="34"/>
      <c r="GN810" s="34"/>
      <c r="GO810" s="34"/>
      <c r="GP810" s="34"/>
      <c r="GQ810" s="34"/>
      <c r="GR810" s="34"/>
      <c r="GS810" s="34"/>
      <c r="GT810" s="34"/>
      <c r="GU810" s="34"/>
      <c r="GV810" s="34"/>
      <c r="GW810" s="34"/>
      <c r="GX810" s="34"/>
      <c r="GY810" s="34"/>
      <c r="GZ810" s="34"/>
      <c r="HA810" s="34"/>
      <c r="HB810" s="34"/>
      <c r="HC810" s="34"/>
      <c r="HD810" s="34"/>
      <c r="HE810" s="34"/>
      <c r="HF810" s="34"/>
      <c r="HG810" s="34"/>
      <c r="HH810" s="34"/>
      <c r="HI810" s="34"/>
      <c r="HJ810" s="34"/>
      <c r="HK810" s="34"/>
      <c r="HL810" s="34"/>
      <c r="HM810" s="34"/>
      <c r="HN810" s="34"/>
      <c r="HO810" s="34"/>
      <c r="HP810" s="34"/>
      <c r="HQ810" s="34"/>
      <c r="HR810" s="34"/>
      <c r="HS810" s="34"/>
      <c r="HT810" s="34"/>
      <c r="HU810" s="34"/>
      <c r="HV810" s="34"/>
      <c r="HW810" s="34"/>
      <c r="HX810" s="34"/>
      <c r="HY810" s="34"/>
      <c r="HZ810" s="34"/>
      <c r="IA810" s="34"/>
      <c r="IB810" s="34"/>
      <c r="IC810" s="34"/>
      <c r="ID810" s="34"/>
      <c r="IE810" s="34"/>
      <c r="IF810" s="34"/>
      <c r="IG810" s="34"/>
      <c r="IH810" s="34"/>
      <c r="II810" s="34"/>
      <c r="IJ810" s="34"/>
      <c r="IK810" s="34"/>
      <c r="IL810" s="34"/>
      <c r="IM810" s="34"/>
      <c r="IN810" s="34"/>
      <c r="IO810" s="34"/>
      <c r="IP810" s="34"/>
      <c r="IQ810" s="34"/>
      <c r="IR810" s="34"/>
      <c r="IS810" s="34"/>
      <c r="IT810" s="34"/>
      <c r="IU810" s="34"/>
      <c r="IV810" s="34"/>
      <c r="IW810" s="34"/>
      <c r="IX810" s="34"/>
    </row>
    <row r="811" spans="1:258" x14ac:dyDescent="0.25">
      <c r="A811" s="35">
        <f>LOOKUP(2,1/($A$3:$A810&lt;&gt;""),$A$3:$A810)+1</f>
        <v>804</v>
      </c>
      <c r="B811" s="36"/>
      <c r="C811" s="50"/>
      <c r="D811" s="37" t="str">
        <f ca="1">IFERROR(IF($E811="","",VLOOKUP($E811,'Currency Pairs'!$B$3:$D$1000,3,FALSE)),"")</f>
        <v/>
      </c>
      <c r="E811" s="49" t="str">
        <f ca="1">IFERROR(IF($D811="","",VLOOKUP($D811,'Currency Pairs'!$A$3:$B$1000,2,FALSE)),"")</f>
        <v/>
      </c>
      <c r="F811" s="50"/>
      <c r="G811" s="49"/>
      <c r="H811" s="49"/>
      <c r="I811" s="49"/>
      <c r="J811" s="51" t="str">
        <f t="shared" si="26"/>
        <v/>
      </c>
      <c r="K811" s="79"/>
      <c r="L811" s="49"/>
      <c r="M811" s="52"/>
      <c r="N811" s="53" t="str">
        <f>IF(OR($G811="",$L811=""),"",ROUND(IF($F811="Long",(L811-G811),(G811-L811)) * POWER(10, VLOOKUP($D811,'Currency Pairs'!$A:$C,3,FALSE)),0))</f>
        <v/>
      </c>
      <c r="O811" s="99" t="str">
        <f>IF($P811="","",(($P811+$Q811+$R811)/LOOKUP(2,1/($V$3:$V810&lt;&gt;""),$V$3:$V810)))</f>
        <v/>
      </c>
      <c r="P811" s="54"/>
      <c r="Q811" s="54"/>
      <c r="R811" s="54"/>
      <c r="S811" s="42" t="str">
        <f t="shared" si="27"/>
        <v/>
      </c>
      <c r="T811" s="66"/>
      <c r="U811" s="66"/>
      <c r="V811" s="41" t="str">
        <f>IF($P811="","",$P811+$Q811+LOOKUP(2,1/($V$3:$V810&lt;&gt;""),$V$3:$V810))</f>
        <v/>
      </c>
      <c r="W811" s="42"/>
      <c r="X811" s="42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  <c r="GY811" s="35"/>
      <c r="GZ811" s="35"/>
      <c r="HA811" s="35"/>
      <c r="HB811" s="35"/>
      <c r="HC811" s="35"/>
      <c r="HD811" s="35"/>
      <c r="HE811" s="35"/>
      <c r="HF811" s="35"/>
      <c r="HG811" s="35"/>
      <c r="HH811" s="35"/>
      <c r="HI811" s="35"/>
      <c r="HJ811" s="35"/>
      <c r="HK811" s="35"/>
      <c r="HL811" s="35"/>
      <c r="HM811" s="35"/>
      <c r="HN811" s="35"/>
      <c r="HO811" s="35"/>
      <c r="HP811" s="35"/>
      <c r="HQ811" s="35"/>
      <c r="HR811" s="35"/>
      <c r="HS811" s="35"/>
      <c r="HT811" s="35"/>
      <c r="HU811" s="35"/>
      <c r="HV811" s="35"/>
      <c r="HW811" s="35"/>
      <c r="HX811" s="35"/>
      <c r="HY811" s="35"/>
      <c r="HZ811" s="35"/>
      <c r="IA811" s="35"/>
      <c r="IB811" s="35"/>
      <c r="IC811" s="35"/>
      <c r="ID811" s="35"/>
      <c r="IE811" s="35"/>
      <c r="IF811" s="35"/>
      <c r="IG811" s="35"/>
      <c r="IH811" s="35"/>
      <c r="II811" s="35"/>
      <c r="IJ811" s="35"/>
      <c r="IK811" s="35"/>
      <c r="IL811" s="35"/>
      <c r="IM811" s="35"/>
      <c r="IN811" s="35"/>
      <c r="IO811" s="35"/>
      <c r="IP811" s="35"/>
      <c r="IQ811" s="35"/>
      <c r="IR811" s="35"/>
      <c r="IS811" s="35"/>
      <c r="IT811" s="35"/>
      <c r="IU811" s="35"/>
      <c r="IV811" s="35"/>
      <c r="IW811" s="35"/>
      <c r="IX811" s="35"/>
    </row>
    <row r="812" spans="1:258" x14ac:dyDescent="0.25">
      <c r="A812" s="26">
        <f>LOOKUP(2,1/($A$3:$A811&lt;&gt;""),$A$3:$A811)+1</f>
        <v>805</v>
      </c>
      <c r="B812" s="27"/>
      <c r="C812" s="44"/>
      <c r="D812" s="28" t="str">
        <f ca="1">IFERROR(IF($E812="","",VLOOKUP($E812,'Currency Pairs'!$B$3:$D$1000,3,FALSE)),"")</f>
        <v/>
      </c>
      <c r="E812" s="43" t="str">
        <f ca="1">IFERROR(IF($D812="","",VLOOKUP($D812,'Currency Pairs'!$A$3:$B$1000,2,FALSE)),"")</f>
        <v/>
      </c>
      <c r="F812" s="44"/>
      <c r="G812" s="43"/>
      <c r="H812" s="43"/>
      <c r="I812" s="43"/>
      <c r="J812" s="45" t="str">
        <f t="shared" si="26"/>
        <v/>
      </c>
      <c r="K812" s="78"/>
      <c r="L812" s="43"/>
      <c r="M812" s="46"/>
      <c r="N812" s="47" t="str">
        <f>IF(OR($G812="",$L812=""),"",ROUND(IF($F812="Long",(L812-G812),(G812-L812)) * POWER(10, VLOOKUP($D812,'Currency Pairs'!$A:$C,3,FALSE)),0))</f>
        <v/>
      </c>
      <c r="O812" s="94" t="str">
        <f>IF($P812="","",(($P812+$Q812+$R812)/LOOKUP(2,1/($V$3:$V811&lt;&gt;""),$V$3:$V811)))</f>
        <v/>
      </c>
      <c r="P812" s="48"/>
      <c r="Q812" s="48"/>
      <c r="R812" s="48"/>
      <c r="S812" s="33" t="str">
        <f t="shared" si="27"/>
        <v/>
      </c>
      <c r="T812" s="65"/>
      <c r="U812" s="65"/>
      <c r="V812" s="32" t="str">
        <f>IF($P812="","",$P812+$Q812+LOOKUP(2,1/($V$3:$V811&lt;&gt;""),$V$3:$V811))</f>
        <v/>
      </c>
      <c r="W812" s="33"/>
      <c r="X812" s="33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  <c r="DM812" s="34"/>
      <c r="DN812" s="34"/>
      <c r="DO812" s="34"/>
      <c r="DP812" s="34"/>
      <c r="DQ812" s="34"/>
      <c r="DR812" s="34"/>
      <c r="DS812" s="34"/>
      <c r="DT812" s="34"/>
      <c r="DU812" s="34"/>
      <c r="DV812" s="34"/>
      <c r="DW812" s="34"/>
      <c r="DX812" s="34"/>
      <c r="DY812" s="34"/>
      <c r="DZ812" s="34"/>
      <c r="EA812" s="34"/>
      <c r="EB812" s="34"/>
      <c r="EC812" s="34"/>
      <c r="ED812" s="34"/>
      <c r="EE812" s="34"/>
      <c r="EF812" s="34"/>
      <c r="EG812" s="34"/>
      <c r="EH812" s="34"/>
      <c r="EI812" s="34"/>
      <c r="EJ812" s="34"/>
      <c r="EK812" s="34"/>
      <c r="EL812" s="34"/>
      <c r="EM812" s="34"/>
      <c r="EN812" s="34"/>
      <c r="EO812" s="34"/>
      <c r="EP812" s="34"/>
      <c r="EQ812" s="34"/>
      <c r="ER812" s="34"/>
      <c r="ES812" s="34"/>
      <c r="ET812" s="34"/>
      <c r="EU812" s="34"/>
      <c r="EV812" s="34"/>
      <c r="EW812" s="34"/>
      <c r="EX812" s="34"/>
      <c r="EY812" s="34"/>
      <c r="EZ812" s="34"/>
      <c r="FA812" s="34"/>
      <c r="FB812" s="34"/>
      <c r="FC812" s="34"/>
      <c r="FD812" s="34"/>
      <c r="FE812" s="34"/>
      <c r="FF812" s="34"/>
      <c r="FG812" s="34"/>
      <c r="FH812" s="34"/>
      <c r="FI812" s="34"/>
      <c r="FJ812" s="34"/>
      <c r="FK812" s="34"/>
      <c r="FL812" s="34"/>
      <c r="FM812" s="34"/>
      <c r="FN812" s="34"/>
      <c r="FO812" s="34"/>
      <c r="FP812" s="34"/>
      <c r="FQ812" s="34"/>
      <c r="FR812" s="34"/>
      <c r="FS812" s="34"/>
      <c r="FT812" s="34"/>
      <c r="FU812" s="34"/>
      <c r="FV812" s="34"/>
      <c r="FW812" s="34"/>
      <c r="FX812" s="34"/>
      <c r="FY812" s="34"/>
      <c r="FZ812" s="34"/>
      <c r="GA812" s="34"/>
      <c r="GB812" s="34"/>
      <c r="GC812" s="34"/>
      <c r="GD812" s="34"/>
      <c r="GE812" s="34"/>
      <c r="GF812" s="34"/>
      <c r="GG812" s="34"/>
      <c r="GH812" s="34"/>
      <c r="GI812" s="34"/>
      <c r="GJ812" s="34"/>
      <c r="GK812" s="34"/>
      <c r="GL812" s="34"/>
      <c r="GM812" s="34"/>
      <c r="GN812" s="34"/>
      <c r="GO812" s="34"/>
      <c r="GP812" s="34"/>
      <c r="GQ812" s="34"/>
      <c r="GR812" s="34"/>
      <c r="GS812" s="34"/>
      <c r="GT812" s="34"/>
      <c r="GU812" s="34"/>
      <c r="GV812" s="34"/>
      <c r="GW812" s="34"/>
      <c r="GX812" s="34"/>
      <c r="GY812" s="34"/>
      <c r="GZ812" s="34"/>
      <c r="HA812" s="34"/>
      <c r="HB812" s="34"/>
      <c r="HC812" s="34"/>
      <c r="HD812" s="34"/>
      <c r="HE812" s="34"/>
      <c r="HF812" s="34"/>
      <c r="HG812" s="34"/>
      <c r="HH812" s="34"/>
      <c r="HI812" s="34"/>
      <c r="HJ812" s="34"/>
      <c r="HK812" s="34"/>
      <c r="HL812" s="34"/>
      <c r="HM812" s="34"/>
      <c r="HN812" s="34"/>
      <c r="HO812" s="34"/>
      <c r="HP812" s="34"/>
      <c r="HQ812" s="34"/>
      <c r="HR812" s="34"/>
      <c r="HS812" s="34"/>
      <c r="HT812" s="34"/>
      <c r="HU812" s="34"/>
      <c r="HV812" s="34"/>
      <c r="HW812" s="34"/>
      <c r="HX812" s="34"/>
      <c r="HY812" s="34"/>
      <c r="HZ812" s="34"/>
      <c r="IA812" s="34"/>
      <c r="IB812" s="34"/>
      <c r="IC812" s="34"/>
      <c r="ID812" s="34"/>
      <c r="IE812" s="34"/>
      <c r="IF812" s="34"/>
      <c r="IG812" s="34"/>
      <c r="IH812" s="34"/>
      <c r="II812" s="34"/>
      <c r="IJ812" s="34"/>
      <c r="IK812" s="34"/>
      <c r="IL812" s="34"/>
      <c r="IM812" s="34"/>
      <c r="IN812" s="34"/>
      <c r="IO812" s="34"/>
      <c r="IP812" s="34"/>
      <c r="IQ812" s="34"/>
      <c r="IR812" s="34"/>
      <c r="IS812" s="34"/>
      <c r="IT812" s="34"/>
      <c r="IU812" s="34"/>
      <c r="IV812" s="34"/>
      <c r="IW812" s="34"/>
      <c r="IX812" s="34"/>
    </row>
    <row r="813" spans="1:258" x14ac:dyDescent="0.25">
      <c r="A813" s="35">
        <f>LOOKUP(2,1/($A$3:$A812&lt;&gt;""),$A$3:$A812)+1</f>
        <v>806</v>
      </c>
      <c r="B813" s="36"/>
      <c r="C813" s="50"/>
      <c r="D813" s="37" t="str">
        <f ca="1">IFERROR(IF($E813="","",VLOOKUP($E813,'Currency Pairs'!$B$3:$D$1000,3,FALSE)),"")</f>
        <v/>
      </c>
      <c r="E813" s="49" t="str">
        <f ca="1">IFERROR(IF($D813="","",VLOOKUP($D813,'Currency Pairs'!$A$3:$B$1000,2,FALSE)),"")</f>
        <v/>
      </c>
      <c r="F813" s="50"/>
      <c r="G813" s="49"/>
      <c r="H813" s="49"/>
      <c r="I813" s="49"/>
      <c r="J813" s="51" t="str">
        <f t="shared" si="26"/>
        <v/>
      </c>
      <c r="K813" s="79"/>
      <c r="L813" s="49"/>
      <c r="M813" s="52"/>
      <c r="N813" s="53" t="str">
        <f>IF(OR($G813="",$L813=""),"",ROUND(IF($F813="Long",(L813-G813),(G813-L813)) * POWER(10, VLOOKUP($D813,'Currency Pairs'!$A:$C,3,FALSE)),0))</f>
        <v/>
      </c>
      <c r="O813" s="99" t="str">
        <f>IF($P813="","",(($P813+$Q813+$R813)/LOOKUP(2,1/($V$3:$V812&lt;&gt;""),$V$3:$V812)))</f>
        <v/>
      </c>
      <c r="P813" s="54"/>
      <c r="Q813" s="54"/>
      <c r="R813" s="54"/>
      <c r="S813" s="42" t="str">
        <f t="shared" si="27"/>
        <v/>
      </c>
      <c r="T813" s="66"/>
      <c r="U813" s="66"/>
      <c r="V813" s="41" t="str">
        <f>IF($P813="","",$P813+$Q813+LOOKUP(2,1/($V$3:$V812&lt;&gt;""),$V$3:$V812))</f>
        <v/>
      </c>
      <c r="W813" s="42"/>
      <c r="X813" s="42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  <c r="GY813" s="35"/>
      <c r="GZ813" s="35"/>
      <c r="HA813" s="35"/>
      <c r="HB813" s="35"/>
      <c r="HC813" s="35"/>
      <c r="HD813" s="35"/>
      <c r="HE813" s="35"/>
      <c r="HF813" s="35"/>
      <c r="HG813" s="35"/>
      <c r="HH813" s="35"/>
      <c r="HI813" s="35"/>
      <c r="HJ813" s="35"/>
      <c r="HK813" s="35"/>
      <c r="HL813" s="35"/>
      <c r="HM813" s="35"/>
      <c r="HN813" s="35"/>
      <c r="HO813" s="35"/>
      <c r="HP813" s="35"/>
      <c r="HQ813" s="35"/>
      <c r="HR813" s="35"/>
      <c r="HS813" s="35"/>
      <c r="HT813" s="35"/>
      <c r="HU813" s="35"/>
      <c r="HV813" s="35"/>
      <c r="HW813" s="35"/>
      <c r="HX813" s="35"/>
      <c r="HY813" s="35"/>
      <c r="HZ813" s="35"/>
      <c r="IA813" s="35"/>
      <c r="IB813" s="35"/>
      <c r="IC813" s="35"/>
      <c r="ID813" s="35"/>
      <c r="IE813" s="35"/>
      <c r="IF813" s="35"/>
      <c r="IG813" s="35"/>
      <c r="IH813" s="35"/>
      <c r="II813" s="35"/>
      <c r="IJ813" s="35"/>
      <c r="IK813" s="35"/>
      <c r="IL813" s="35"/>
      <c r="IM813" s="35"/>
      <c r="IN813" s="35"/>
      <c r="IO813" s="35"/>
      <c r="IP813" s="35"/>
      <c r="IQ813" s="35"/>
      <c r="IR813" s="35"/>
      <c r="IS813" s="35"/>
      <c r="IT813" s="35"/>
      <c r="IU813" s="35"/>
      <c r="IV813" s="35"/>
      <c r="IW813" s="35"/>
      <c r="IX813" s="35"/>
    </row>
    <row r="814" spans="1:258" x14ac:dyDescent="0.25">
      <c r="A814" s="26">
        <f>LOOKUP(2,1/($A$3:$A813&lt;&gt;""),$A$3:$A813)+1</f>
        <v>807</v>
      </c>
      <c r="B814" s="27"/>
      <c r="C814" s="44"/>
      <c r="D814" s="28" t="str">
        <f ca="1">IFERROR(IF($E814="","",VLOOKUP($E814,'Currency Pairs'!$B$3:$D$1000,3,FALSE)),"")</f>
        <v/>
      </c>
      <c r="E814" s="43" t="str">
        <f ca="1">IFERROR(IF($D814="","",VLOOKUP($D814,'Currency Pairs'!$A$3:$B$1000,2,FALSE)),"")</f>
        <v/>
      </c>
      <c r="F814" s="44"/>
      <c r="G814" s="43"/>
      <c r="H814" s="43"/>
      <c r="I814" s="43"/>
      <c r="J814" s="45" t="str">
        <f t="shared" si="26"/>
        <v/>
      </c>
      <c r="K814" s="78"/>
      <c r="L814" s="43"/>
      <c r="M814" s="46"/>
      <c r="N814" s="47" t="str">
        <f>IF(OR($G814="",$L814=""),"",ROUND(IF($F814="Long",(L814-G814),(G814-L814)) * POWER(10, VLOOKUP($D814,'Currency Pairs'!$A:$C,3,FALSE)),0))</f>
        <v/>
      </c>
      <c r="O814" s="94" t="str">
        <f>IF($P814="","",(($P814+$Q814+$R814)/LOOKUP(2,1/($V$3:$V813&lt;&gt;""),$V$3:$V813)))</f>
        <v/>
      </c>
      <c r="P814" s="48"/>
      <c r="Q814" s="48"/>
      <c r="R814" s="48"/>
      <c r="S814" s="33" t="str">
        <f t="shared" si="27"/>
        <v/>
      </c>
      <c r="T814" s="65"/>
      <c r="U814" s="65"/>
      <c r="V814" s="32" t="str">
        <f>IF($P814="","",$P814+$Q814+LOOKUP(2,1/($V$3:$V813&lt;&gt;""),$V$3:$V813))</f>
        <v/>
      </c>
      <c r="W814" s="33"/>
      <c r="X814" s="33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  <c r="DN814" s="34"/>
      <c r="DO814" s="34"/>
      <c r="DP814" s="34"/>
      <c r="DQ814" s="34"/>
      <c r="DR814" s="34"/>
      <c r="DS814" s="34"/>
      <c r="DT814" s="34"/>
      <c r="DU814" s="34"/>
      <c r="DV814" s="34"/>
      <c r="DW814" s="34"/>
      <c r="DX814" s="34"/>
      <c r="DY814" s="34"/>
      <c r="DZ814" s="34"/>
      <c r="EA814" s="34"/>
      <c r="EB814" s="34"/>
      <c r="EC814" s="34"/>
      <c r="ED814" s="34"/>
      <c r="EE814" s="34"/>
      <c r="EF814" s="34"/>
      <c r="EG814" s="34"/>
      <c r="EH814" s="34"/>
      <c r="EI814" s="34"/>
      <c r="EJ814" s="34"/>
      <c r="EK814" s="34"/>
      <c r="EL814" s="34"/>
      <c r="EM814" s="34"/>
      <c r="EN814" s="34"/>
      <c r="EO814" s="34"/>
      <c r="EP814" s="34"/>
      <c r="EQ814" s="34"/>
      <c r="ER814" s="34"/>
      <c r="ES814" s="34"/>
      <c r="ET814" s="34"/>
      <c r="EU814" s="34"/>
      <c r="EV814" s="34"/>
      <c r="EW814" s="34"/>
      <c r="EX814" s="34"/>
      <c r="EY814" s="34"/>
      <c r="EZ814" s="34"/>
      <c r="FA814" s="34"/>
      <c r="FB814" s="34"/>
      <c r="FC814" s="34"/>
      <c r="FD814" s="34"/>
      <c r="FE814" s="34"/>
      <c r="FF814" s="34"/>
      <c r="FG814" s="34"/>
      <c r="FH814" s="34"/>
      <c r="FI814" s="34"/>
      <c r="FJ814" s="34"/>
      <c r="FK814" s="34"/>
      <c r="FL814" s="34"/>
      <c r="FM814" s="34"/>
      <c r="FN814" s="34"/>
      <c r="FO814" s="34"/>
      <c r="FP814" s="34"/>
      <c r="FQ814" s="34"/>
      <c r="FR814" s="34"/>
      <c r="FS814" s="34"/>
      <c r="FT814" s="34"/>
      <c r="FU814" s="34"/>
      <c r="FV814" s="34"/>
      <c r="FW814" s="34"/>
      <c r="FX814" s="34"/>
      <c r="FY814" s="34"/>
      <c r="FZ814" s="34"/>
      <c r="GA814" s="34"/>
      <c r="GB814" s="34"/>
      <c r="GC814" s="34"/>
      <c r="GD814" s="34"/>
      <c r="GE814" s="34"/>
      <c r="GF814" s="34"/>
      <c r="GG814" s="34"/>
      <c r="GH814" s="34"/>
      <c r="GI814" s="34"/>
      <c r="GJ814" s="34"/>
      <c r="GK814" s="34"/>
      <c r="GL814" s="34"/>
      <c r="GM814" s="34"/>
      <c r="GN814" s="34"/>
      <c r="GO814" s="34"/>
      <c r="GP814" s="34"/>
      <c r="GQ814" s="34"/>
      <c r="GR814" s="34"/>
      <c r="GS814" s="34"/>
      <c r="GT814" s="34"/>
      <c r="GU814" s="34"/>
      <c r="GV814" s="34"/>
      <c r="GW814" s="34"/>
      <c r="GX814" s="34"/>
      <c r="GY814" s="34"/>
      <c r="GZ814" s="34"/>
      <c r="HA814" s="34"/>
      <c r="HB814" s="34"/>
      <c r="HC814" s="34"/>
      <c r="HD814" s="34"/>
      <c r="HE814" s="34"/>
      <c r="HF814" s="34"/>
      <c r="HG814" s="34"/>
      <c r="HH814" s="34"/>
      <c r="HI814" s="34"/>
      <c r="HJ814" s="34"/>
      <c r="HK814" s="34"/>
      <c r="HL814" s="34"/>
      <c r="HM814" s="34"/>
      <c r="HN814" s="34"/>
      <c r="HO814" s="34"/>
      <c r="HP814" s="34"/>
      <c r="HQ814" s="34"/>
      <c r="HR814" s="34"/>
      <c r="HS814" s="34"/>
      <c r="HT814" s="34"/>
      <c r="HU814" s="34"/>
      <c r="HV814" s="34"/>
      <c r="HW814" s="34"/>
      <c r="HX814" s="34"/>
      <c r="HY814" s="34"/>
      <c r="HZ814" s="34"/>
      <c r="IA814" s="34"/>
      <c r="IB814" s="34"/>
      <c r="IC814" s="34"/>
      <c r="ID814" s="34"/>
      <c r="IE814" s="34"/>
      <c r="IF814" s="34"/>
      <c r="IG814" s="34"/>
      <c r="IH814" s="34"/>
      <c r="II814" s="34"/>
      <c r="IJ814" s="34"/>
      <c r="IK814" s="34"/>
      <c r="IL814" s="34"/>
      <c r="IM814" s="34"/>
      <c r="IN814" s="34"/>
      <c r="IO814" s="34"/>
      <c r="IP814" s="34"/>
      <c r="IQ814" s="34"/>
      <c r="IR814" s="34"/>
      <c r="IS814" s="34"/>
      <c r="IT814" s="34"/>
      <c r="IU814" s="34"/>
      <c r="IV814" s="34"/>
      <c r="IW814" s="34"/>
      <c r="IX814" s="34"/>
    </row>
    <row r="815" spans="1:258" x14ac:dyDescent="0.25">
      <c r="A815" s="35">
        <f>LOOKUP(2,1/($A$3:$A814&lt;&gt;""),$A$3:$A814)+1</f>
        <v>808</v>
      </c>
      <c r="B815" s="36"/>
      <c r="C815" s="50"/>
      <c r="D815" s="37" t="str">
        <f ca="1">IFERROR(IF($E815="","",VLOOKUP($E815,'Currency Pairs'!$B$3:$D$1000,3,FALSE)),"")</f>
        <v/>
      </c>
      <c r="E815" s="49" t="str">
        <f ca="1">IFERROR(IF($D815="","",VLOOKUP($D815,'Currency Pairs'!$A$3:$B$1000,2,FALSE)),"")</f>
        <v/>
      </c>
      <c r="F815" s="50"/>
      <c r="G815" s="49"/>
      <c r="H815" s="49"/>
      <c r="I815" s="49"/>
      <c r="J815" s="51" t="str">
        <f t="shared" si="26"/>
        <v/>
      </c>
      <c r="K815" s="79"/>
      <c r="L815" s="49"/>
      <c r="M815" s="52"/>
      <c r="N815" s="53" t="str">
        <f>IF(OR($G815="",$L815=""),"",ROUND(IF($F815="Long",(L815-G815),(G815-L815)) * POWER(10, VLOOKUP($D815,'Currency Pairs'!$A:$C,3,FALSE)),0))</f>
        <v/>
      </c>
      <c r="O815" s="99" t="str">
        <f>IF($P815="","",(($P815+$Q815+$R815)/LOOKUP(2,1/($V$3:$V814&lt;&gt;""),$V$3:$V814)))</f>
        <v/>
      </c>
      <c r="P815" s="54"/>
      <c r="Q815" s="54"/>
      <c r="R815" s="54"/>
      <c r="S815" s="42" t="str">
        <f t="shared" si="27"/>
        <v/>
      </c>
      <c r="T815" s="66"/>
      <c r="U815" s="66"/>
      <c r="V815" s="41" t="str">
        <f>IF($P815="","",$P815+$Q815+LOOKUP(2,1/($V$3:$V814&lt;&gt;""),$V$3:$V814))</f>
        <v/>
      </c>
      <c r="W815" s="42"/>
      <c r="X815" s="42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  <c r="GY815" s="35"/>
      <c r="GZ815" s="35"/>
      <c r="HA815" s="35"/>
      <c r="HB815" s="35"/>
      <c r="HC815" s="35"/>
      <c r="HD815" s="35"/>
      <c r="HE815" s="35"/>
      <c r="HF815" s="35"/>
      <c r="HG815" s="35"/>
      <c r="HH815" s="35"/>
      <c r="HI815" s="35"/>
      <c r="HJ815" s="35"/>
      <c r="HK815" s="35"/>
      <c r="HL815" s="35"/>
      <c r="HM815" s="35"/>
      <c r="HN815" s="35"/>
      <c r="HO815" s="35"/>
      <c r="HP815" s="35"/>
      <c r="HQ815" s="35"/>
      <c r="HR815" s="35"/>
      <c r="HS815" s="35"/>
      <c r="HT815" s="35"/>
      <c r="HU815" s="35"/>
      <c r="HV815" s="35"/>
      <c r="HW815" s="35"/>
      <c r="HX815" s="35"/>
      <c r="HY815" s="35"/>
      <c r="HZ815" s="35"/>
      <c r="IA815" s="35"/>
      <c r="IB815" s="35"/>
      <c r="IC815" s="35"/>
      <c r="ID815" s="35"/>
      <c r="IE815" s="35"/>
      <c r="IF815" s="35"/>
      <c r="IG815" s="35"/>
      <c r="IH815" s="35"/>
      <c r="II815" s="35"/>
      <c r="IJ815" s="35"/>
      <c r="IK815" s="35"/>
      <c r="IL815" s="35"/>
      <c r="IM815" s="35"/>
      <c r="IN815" s="35"/>
      <c r="IO815" s="35"/>
      <c r="IP815" s="35"/>
      <c r="IQ815" s="35"/>
      <c r="IR815" s="35"/>
      <c r="IS815" s="35"/>
      <c r="IT815" s="35"/>
      <c r="IU815" s="35"/>
      <c r="IV815" s="35"/>
      <c r="IW815" s="35"/>
      <c r="IX815" s="35"/>
    </row>
    <row r="816" spans="1:258" x14ac:dyDescent="0.25">
      <c r="A816" s="26">
        <f>LOOKUP(2,1/($A$3:$A815&lt;&gt;""),$A$3:$A815)+1</f>
        <v>809</v>
      </c>
      <c r="B816" s="27"/>
      <c r="C816" s="44"/>
      <c r="D816" s="28" t="str">
        <f ca="1">IFERROR(IF($E816="","",VLOOKUP($E816,'Currency Pairs'!$B$3:$D$1000,3,FALSE)),"")</f>
        <v/>
      </c>
      <c r="E816" s="43" t="str">
        <f ca="1">IFERROR(IF($D816="","",VLOOKUP($D816,'Currency Pairs'!$A$3:$B$1000,2,FALSE)),"")</f>
        <v/>
      </c>
      <c r="F816" s="44"/>
      <c r="G816" s="43"/>
      <c r="H816" s="43"/>
      <c r="I816" s="43"/>
      <c r="J816" s="45" t="str">
        <f t="shared" si="26"/>
        <v/>
      </c>
      <c r="K816" s="78"/>
      <c r="L816" s="43"/>
      <c r="M816" s="46"/>
      <c r="N816" s="47" t="str">
        <f>IF(OR($G816="",$L816=""),"",ROUND(IF($F816="Long",(L816-G816),(G816-L816)) * POWER(10, VLOOKUP($D816,'Currency Pairs'!$A:$C,3,FALSE)),0))</f>
        <v/>
      </c>
      <c r="O816" s="94" t="str">
        <f>IF($P816="","",(($P816+$Q816+$R816)/LOOKUP(2,1/($V$3:$V815&lt;&gt;""),$V$3:$V815)))</f>
        <v/>
      </c>
      <c r="P816" s="48"/>
      <c r="Q816" s="48"/>
      <c r="R816" s="48"/>
      <c r="S816" s="33" t="str">
        <f t="shared" si="27"/>
        <v/>
      </c>
      <c r="T816" s="65"/>
      <c r="U816" s="65"/>
      <c r="V816" s="32" t="str">
        <f>IF($P816="","",$P816+$Q816+LOOKUP(2,1/($V$3:$V815&lt;&gt;""),$V$3:$V815))</f>
        <v/>
      </c>
      <c r="W816" s="33"/>
      <c r="X816" s="33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  <c r="DN816" s="34"/>
      <c r="DO816" s="34"/>
      <c r="DP816" s="34"/>
      <c r="DQ816" s="34"/>
      <c r="DR816" s="34"/>
      <c r="DS816" s="34"/>
      <c r="DT816" s="34"/>
      <c r="DU816" s="34"/>
      <c r="DV816" s="34"/>
      <c r="DW816" s="34"/>
      <c r="DX816" s="34"/>
      <c r="DY816" s="34"/>
      <c r="DZ816" s="34"/>
      <c r="EA816" s="34"/>
      <c r="EB816" s="34"/>
      <c r="EC816" s="34"/>
      <c r="ED816" s="34"/>
      <c r="EE816" s="34"/>
      <c r="EF816" s="34"/>
      <c r="EG816" s="34"/>
      <c r="EH816" s="34"/>
      <c r="EI816" s="34"/>
      <c r="EJ816" s="34"/>
      <c r="EK816" s="34"/>
      <c r="EL816" s="34"/>
      <c r="EM816" s="34"/>
      <c r="EN816" s="34"/>
      <c r="EO816" s="34"/>
      <c r="EP816" s="34"/>
      <c r="EQ816" s="34"/>
      <c r="ER816" s="34"/>
      <c r="ES816" s="34"/>
      <c r="ET816" s="34"/>
      <c r="EU816" s="34"/>
      <c r="EV816" s="34"/>
      <c r="EW816" s="34"/>
      <c r="EX816" s="34"/>
      <c r="EY816" s="34"/>
      <c r="EZ816" s="34"/>
      <c r="FA816" s="34"/>
      <c r="FB816" s="34"/>
      <c r="FC816" s="34"/>
      <c r="FD816" s="34"/>
      <c r="FE816" s="34"/>
      <c r="FF816" s="34"/>
      <c r="FG816" s="34"/>
      <c r="FH816" s="34"/>
      <c r="FI816" s="34"/>
      <c r="FJ816" s="34"/>
      <c r="FK816" s="34"/>
      <c r="FL816" s="34"/>
      <c r="FM816" s="34"/>
      <c r="FN816" s="34"/>
      <c r="FO816" s="34"/>
      <c r="FP816" s="34"/>
      <c r="FQ816" s="34"/>
      <c r="FR816" s="34"/>
      <c r="FS816" s="34"/>
      <c r="FT816" s="34"/>
      <c r="FU816" s="34"/>
      <c r="FV816" s="34"/>
      <c r="FW816" s="34"/>
      <c r="FX816" s="34"/>
      <c r="FY816" s="34"/>
      <c r="FZ816" s="34"/>
      <c r="GA816" s="34"/>
      <c r="GB816" s="34"/>
      <c r="GC816" s="34"/>
      <c r="GD816" s="34"/>
      <c r="GE816" s="34"/>
      <c r="GF816" s="34"/>
      <c r="GG816" s="34"/>
      <c r="GH816" s="34"/>
      <c r="GI816" s="34"/>
      <c r="GJ816" s="34"/>
      <c r="GK816" s="34"/>
      <c r="GL816" s="34"/>
      <c r="GM816" s="34"/>
      <c r="GN816" s="34"/>
      <c r="GO816" s="34"/>
      <c r="GP816" s="34"/>
      <c r="GQ816" s="34"/>
      <c r="GR816" s="34"/>
      <c r="GS816" s="34"/>
      <c r="GT816" s="34"/>
      <c r="GU816" s="34"/>
      <c r="GV816" s="34"/>
      <c r="GW816" s="34"/>
      <c r="GX816" s="34"/>
      <c r="GY816" s="34"/>
      <c r="GZ816" s="34"/>
      <c r="HA816" s="34"/>
      <c r="HB816" s="34"/>
      <c r="HC816" s="34"/>
      <c r="HD816" s="34"/>
      <c r="HE816" s="34"/>
      <c r="HF816" s="34"/>
      <c r="HG816" s="34"/>
      <c r="HH816" s="34"/>
      <c r="HI816" s="34"/>
      <c r="HJ816" s="34"/>
      <c r="HK816" s="34"/>
      <c r="HL816" s="34"/>
      <c r="HM816" s="34"/>
      <c r="HN816" s="34"/>
      <c r="HO816" s="34"/>
      <c r="HP816" s="34"/>
      <c r="HQ816" s="34"/>
      <c r="HR816" s="34"/>
      <c r="HS816" s="34"/>
      <c r="HT816" s="34"/>
      <c r="HU816" s="34"/>
      <c r="HV816" s="34"/>
      <c r="HW816" s="34"/>
      <c r="HX816" s="34"/>
      <c r="HY816" s="34"/>
      <c r="HZ816" s="34"/>
      <c r="IA816" s="34"/>
      <c r="IB816" s="34"/>
      <c r="IC816" s="34"/>
      <c r="ID816" s="34"/>
      <c r="IE816" s="34"/>
      <c r="IF816" s="34"/>
      <c r="IG816" s="34"/>
      <c r="IH816" s="34"/>
      <c r="II816" s="34"/>
      <c r="IJ816" s="34"/>
      <c r="IK816" s="34"/>
      <c r="IL816" s="34"/>
      <c r="IM816" s="34"/>
      <c r="IN816" s="34"/>
      <c r="IO816" s="34"/>
      <c r="IP816" s="34"/>
      <c r="IQ816" s="34"/>
      <c r="IR816" s="34"/>
      <c r="IS816" s="34"/>
      <c r="IT816" s="34"/>
      <c r="IU816" s="34"/>
      <c r="IV816" s="34"/>
      <c r="IW816" s="34"/>
      <c r="IX816" s="34"/>
    </row>
    <row r="817" spans="1:258" x14ac:dyDescent="0.25">
      <c r="A817" s="35">
        <f>LOOKUP(2,1/($A$3:$A816&lt;&gt;""),$A$3:$A816)+1</f>
        <v>810</v>
      </c>
      <c r="B817" s="36"/>
      <c r="C817" s="50"/>
      <c r="D817" s="37" t="str">
        <f ca="1">IFERROR(IF($E817="","",VLOOKUP($E817,'Currency Pairs'!$B$3:$D$1000,3,FALSE)),"")</f>
        <v/>
      </c>
      <c r="E817" s="49" t="str">
        <f ca="1">IFERROR(IF($D817="","",VLOOKUP($D817,'Currency Pairs'!$A$3:$B$1000,2,FALSE)),"")</f>
        <v/>
      </c>
      <c r="F817" s="50"/>
      <c r="G817" s="49"/>
      <c r="H817" s="49"/>
      <c r="I817" s="49"/>
      <c r="J817" s="51" t="str">
        <f t="shared" si="26"/>
        <v/>
      </c>
      <c r="K817" s="79"/>
      <c r="L817" s="49"/>
      <c r="M817" s="52"/>
      <c r="N817" s="53" t="str">
        <f>IF(OR($G817="",$L817=""),"",ROUND(IF($F817="Long",(L817-G817),(G817-L817)) * POWER(10, VLOOKUP($D817,'Currency Pairs'!$A:$C,3,FALSE)),0))</f>
        <v/>
      </c>
      <c r="O817" s="99" t="str">
        <f>IF($P817="","",(($P817+$Q817+$R817)/LOOKUP(2,1/($V$3:$V816&lt;&gt;""),$V$3:$V816)))</f>
        <v/>
      </c>
      <c r="P817" s="54"/>
      <c r="Q817" s="54"/>
      <c r="R817" s="54"/>
      <c r="S817" s="42" t="str">
        <f t="shared" si="27"/>
        <v/>
      </c>
      <c r="T817" s="66"/>
      <c r="U817" s="66"/>
      <c r="V817" s="41" t="str">
        <f>IF($P817="","",$P817+$Q817+LOOKUP(2,1/($V$3:$V816&lt;&gt;""),$V$3:$V816))</f>
        <v/>
      </c>
      <c r="W817" s="42"/>
      <c r="X817" s="42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  <c r="GY817" s="35"/>
      <c r="GZ817" s="35"/>
      <c r="HA817" s="35"/>
      <c r="HB817" s="35"/>
      <c r="HC817" s="35"/>
      <c r="HD817" s="35"/>
      <c r="HE817" s="35"/>
      <c r="HF817" s="35"/>
      <c r="HG817" s="35"/>
      <c r="HH817" s="35"/>
      <c r="HI817" s="35"/>
      <c r="HJ817" s="35"/>
      <c r="HK817" s="35"/>
      <c r="HL817" s="35"/>
      <c r="HM817" s="35"/>
      <c r="HN817" s="35"/>
      <c r="HO817" s="35"/>
      <c r="HP817" s="35"/>
      <c r="HQ817" s="35"/>
      <c r="HR817" s="35"/>
      <c r="HS817" s="35"/>
      <c r="HT817" s="35"/>
      <c r="HU817" s="35"/>
      <c r="HV817" s="35"/>
      <c r="HW817" s="35"/>
      <c r="HX817" s="35"/>
      <c r="HY817" s="35"/>
      <c r="HZ817" s="35"/>
      <c r="IA817" s="35"/>
      <c r="IB817" s="35"/>
      <c r="IC817" s="35"/>
      <c r="ID817" s="35"/>
      <c r="IE817" s="35"/>
      <c r="IF817" s="35"/>
      <c r="IG817" s="35"/>
      <c r="IH817" s="35"/>
      <c r="II817" s="35"/>
      <c r="IJ817" s="35"/>
      <c r="IK817" s="35"/>
      <c r="IL817" s="35"/>
      <c r="IM817" s="35"/>
      <c r="IN817" s="35"/>
      <c r="IO817" s="35"/>
      <c r="IP817" s="35"/>
      <c r="IQ817" s="35"/>
      <c r="IR817" s="35"/>
      <c r="IS817" s="35"/>
      <c r="IT817" s="35"/>
      <c r="IU817" s="35"/>
      <c r="IV817" s="35"/>
      <c r="IW817" s="35"/>
      <c r="IX817" s="35"/>
    </row>
    <row r="818" spans="1:258" x14ac:dyDescent="0.25">
      <c r="A818" s="26">
        <f>LOOKUP(2,1/($A$3:$A817&lt;&gt;""),$A$3:$A817)+1</f>
        <v>811</v>
      </c>
      <c r="B818" s="27"/>
      <c r="C818" s="44"/>
      <c r="D818" s="28" t="str">
        <f ca="1">IFERROR(IF($E818="","",VLOOKUP($E818,'Currency Pairs'!$B$3:$D$1000,3,FALSE)),"")</f>
        <v/>
      </c>
      <c r="E818" s="43" t="str">
        <f ca="1">IFERROR(IF($D818="","",VLOOKUP($D818,'Currency Pairs'!$A$3:$B$1000,2,FALSE)),"")</f>
        <v/>
      </c>
      <c r="F818" s="44"/>
      <c r="G818" s="43"/>
      <c r="H818" s="43"/>
      <c r="I818" s="43"/>
      <c r="J818" s="45" t="str">
        <f t="shared" si="26"/>
        <v/>
      </c>
      <c r="K818" s="78"/>
      <c r="L818" s="43"/>
      <c r="M818" s="46"/>
      <c r="N818" s="47" t="str">
        <f>IF(OR($G818="",$L818=""),"",ROUND(IF($F818="Long",(L818-G818),(G818-L818)) * POWER(10, VLOOKUP($D818,'Currency Pairs'!$A:$C,3,FALSE)),0))</f>
        <v/>
      </c>
      <c r="O818" s="94" t="str">
        <f>IF($P818="","",(($P818+$Q818+$R818)/LOOKUP(2,1/($V$3:$V817&lt;&gt;""),$V$3:$V817)))</f>
        <v/>
      </c>
      <c r="P818" s="48"/>
      <c r="Q818" s="48"/>
      <c r="R818" s="48"/>
      <c r="S818" s="33" t="str">
        <f t="shared" si="27"/>
        <v/>
      </c>
      <c r="T818" s="65"/>
      <c r="U818" s="65"/>
      <c r="V818" s="32" t="str">
        <f>IF($P818="","",$P818+$Q818+LOOKUP(2,1/($V$3:$V817&lt;&gt;""),$V$3:$V817))</f>
        <v/>
      </c>
      <c r="W818" s="33"/>
      <c r="X818" s="33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  <c r="DM818" s="34"/>
      <c r="DN818" s="34"/>
      <c r="DO818" s="34"/>
      <c r="DP818" s="34"/>
      <c r="DQ818" s="34"/>
      <c r="DR818" s="34"/>
      <c r="DS818" s="34"/>
      <c r="DT818" s="34"/>
      <c r="DU818" s="34"/>
      <c r="DV818" s="34"/>
      <c r="DW818" s="34"/>
      <c r="DX818" s="34"/>
      <c r="DY818" s="34"/>
      <c r="DZ818" s="34"/>
      <c r="EA818" s="34"/>
      <c r="EB818" s="34"/>
      <c r="EC818" s="34"/>
      <c r="ED818" s="34"/>
      <c r="EE818" s="34"/>
      <c r="EF818" s="34"/>
      <c r="EG818" s="34"/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  <c r="EX818" s="34"/>
      <c r="EY818" s="34"/>
      <c r="EZ818" s="34"/>
      <c r="FA818" s="34"/>
      <c r="FB818" s="34"/>
      <c r="FC818" s="34"/>
      <c r="FD818" s="34"/>
      <c r="FE818" s="34"/>
      <c r="FF818" s="34"/>
      <c r="FG818" s="34"/>
      <c r="FH818" s="34"/>
      <c r="FI818" s="34"/>
      <c r="FJ818" s="34"/>
      <c r="FK818" s="34"/>
      <c r="FL818" s="34"/>
      <c r="FM818" s="34"/>
      <c r="FN818" s="34"/>
      <c r="FO818" s="34"/>
      <c r="FP818" s="34"/>
      <c r="FQ818" s="34"/>
      <c r="FR818" s="34"/>
      <c r="FS818" s="34"/>
      <c r="FT818" s="34"/>
      <c r="FU818" s="34"/>
      <c r="FV818" s="34"/>
      <c r="FW818" s="34"/>
      <c r="FX818" s="34"/>
      <c r="FY818" s="34"/>
      <c r="FZ818" s="34"/>
      <c r="GA818" s="34"/>
      <c r="GB818" s="34"/>
      <c r="GC818" s="34"/>
      <c r="GD818" s="34"/>
      <c r="GE818" s="34"/>
      <c r="GF818" s="34"/>
      <c r="GG818" s="34"/>
      <c r="GH818" s="34"/>
      <c r="GI818" s="34"/>
      <c r="GJ818" s="34"/>
      <c r="GK818" s="34"/>
      <c r="GL818" s="34"/>
      <c r="GM818" s="34"/>
      <c r="GN818" s="34"/>
      <c r="GO818" s="34"/>
      <c r="GP818" s="34"/>
      <c r="GQ818" s="34"/>
      <c r="GR818" s="34"/>
      <c r="GS818" s="34"/>
      <c r="GT818" s="34"/>
      <c r="GU818" s="34"/>
      <c r="GV818" s="34"/>
      <c r="GW818" s="34"/>
      <c r="GX818" s="34"/>
      <c r="GY818" s="34"/>
      <c r="GZ818" s="34"/>
      <c r="HA818" s="34"/>
      <c r="HB818" s="34"/>
      <c r="HC818" s="34"/>
      <c r="HD818" s="34"/>
      <c r="HE818" s="34"/>
      <c r="HF818" s="34"/>
      <c r="HG818" s="34"/>
      <c r="HH818" s="34"/>
      <c r="HI818" s="34"/>
      <c r="HJ818" s="34"/>
      <c r="HK818" s="34"/>
      <c r="HL818" s="34"/>
      <c r="HM818" s="34"/>
      <c r="HN818" s="34"/>
      <c r="HO818" s="34"/>
      <c r="HP818" s="34"/>
      <c r="HQ818" s="34"/>
      <c r="HR818" s="34"/>
      <c r="HS818" s="34"/>
      <c r="HT818" s="34"/>
      <c r="HU818" s="34"/>
      <c r="HV818" s="34"/>
      <c r="HW818" s="34"/>
      <c r="HX818" s="34"/>
      <c r="HY818" s="34"/>
      <c r="HZ818" s="34"/>
      <c r="IA818" s="34"/>
      <c r="IB818" s="34"/>
      <c r="IC818" s="34"/>
      <c r="ID818" s="34"/>
      <c r="IE818" s="34"/>
      <c r="IF818" s="34"/>
      <c r="IG818" s="34"/>
      <c r="IH818" s="34"/>
      <c r="II818" s="34"/>
      <c r="IJ818" s="34"/>
      <c r="IK818" s="34"/>
      <c r="IL818" s="34"/>
      <c r="IM818" s="34"/>
      <c r="IN818" s="34"/>
      <c r="IO818" s="34"/>
      <c r="IP818" s="34"/>
      <c r="IQ818" s="34"/>
      <c r="IR818" s="34"/>
      <c r="IS818" s="34"/>
      <c r="IT818" s="34"/>
      <c r="IU818" s="34"/>
      <c r="IV818" s="34"/>
      <c r="IW818" s="34"/>
      <c r="IX818" s="34"/>
    </row>
    <row r="819" spans="1:258" x14ac:dyDescent="0.25">
      <c r="A819" s="35">
        <f>LOOKUP(2,1/($A$3:$A818&lt;&gt;""),$A$3:$A818)+1</f>
        <v>812</v>
      </c>
      <c r="B819" s="36"/>
      <c r="C819" s="50"/>
      <c r="D819" s="37" t="str">
        <f ca="1">IFERROR(IF($E819="","",VLOOKUP($E819,'Currency Pairs'!$B$3:$D$1000,3,FALSE)),"")</f>
        <v/>
      </c>
      <c r="E819" s="49" t="str">
        <f ca="1">IFERROR(IF($D819="","",VLOOKUP($D819,'Currency Pairs'!$A$3:$B$1000,2,FALSE)),"")</f>
        <v/>
      </c>
      <c r="F819" s="50"/>
      <c r="G819" s="49"/>
      <c r="H819" s="49"/>
      <c r="I819" s="49"/>
      <c r="J819" s="51" t="str">
        <f t="shared" si="26"/>
        <v/>
      </c>
      <c r="K819" s="79"/>
      <c r="L819" s="49"/>
      <c r="M819" s="52"/>
      <c r="N819" s="53" t="str">
        <f>IF(OR($G819="",$L819=""),"",ROUND(IF($F819="Long",(L819-G819),(G819-L819)) * POWER(10, VLOOKUP($D819,'Currency Pairs'!$A:$C,3,FALSE)),0))</f>
        <v/>
      </c>
      <c r="O819" s="99" t="str">
        <f>IF($P819="","",(($P819+$Q819+$R819)/LOOKUP(2,1/($V$3:$V818&lt;&gt;""),$V$3:$V818)))</f>
        <v/>
      </c>
      <c r="P819" s="54"/>
      <c r="Q819" s="54"/>
      <c r="R819" s="54"/>
      <c r="S819" s="42" t="str">
        <f t="shared" si="27"/>
        <v/>
      </c>
      <c r="T819" s="66"/>
      <c r="U819" s="66"/>
      <c r="V819" s="41" t="str">
        <f>IF($P819="","",$P819+$Q819+LOOKUP(2,1/($V$3:$V818&lt;&gt;""),$V$3:$V818))</f>
        <v/>
      </c>
      <c r="W819" s="42"/>
      <c r="X819" s="42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  <c r="GY819" s="35"/>
      <c r="GZ819" s="35"/>
      <c r="HA819" s="35"/>
      <c r="HB819" s="35"/>
      <c r="HC819" s="35"/>
      <c r="HD819" s="35"/>
      <c r="HE819" s="35"/>
      <c r="HF819" s="35"/>
      <c r="HG819" s="35"/>
      <c r="HH819" s="35"/>
      <c r="HI819" s="35"/>
      <c r="HJ819" s="35"/>
      <c r="HK819" s="35"/>
      <c r="HL819" s="35"/>
      <c r="HM819" s="35"/>
      <c r="HN819" s="35"/>
      <c r="HO819" s="35"/>
      <c r="HP819" s="35"/>
      <c r="HQ819" s="35"/>
      <c r="HR819" s="35"/>
      <c r="HS819" s="35"/>
      <c r="HT819" s="35"/>
      <c r="HU819" s="35"/>
      <c r="HV819" s="35"/>
      <c r="HW819" s="35"/>
      <c r="HX819" s="35"/>
      <c r="HY819" s="35"/>
      <c r="HZ819" s="35"/>
      <c r="IA819" s="35"/>
      <c r="IB819" s="35"/>
      <c r="IC819" s="35"/>
      <c r="ID819" s="35"/>
      <c r="IE819" s="35"/>
      <c r="IF819" s="35"/>
      <c r="IG819" s="35"/>
      <c r="IH819" s="35"/>
      <c r="II819" s="35"/>
      <c r="IJ819" s="35"/>
      <c r="IK819" s="35"/>
      <c r="IL819" s="35"/>
      <c r="IM819" s="35"/>
      <c r="IN819" s="35"/>
      <c r="IO819" s="35"/>
      <c r="IP819" s="35"/>
      <c r="IQ819" s="35"/>
      <c r="IR819" s="35"/>
      <c r="IS819" s="35"/>
      <c r="IT819" s="35"/>
      <c r="IU819" s="35"/>
      <c r="IV819" s="35"/>
      <c r="IW819" s="35"/>
      <c r="IX819" s="35"/>
    </row>
    <row r="820" spans="1:258" x14ac:dyDescent="0.25">
      <c r="A820" s="26">
        <f>LOOKUP(2,1/($A$3:$A819&lt;&gt;""),$A$3:$A819)+1</f>
        <v>813</v>
      </c>
      <c r="B820" s="27"/>
      <c r="C820" s="44"/>
      <c r="D820" s="28" t="str">
        <f ca="1">IFERROR(IF($E820="","",VLOOKUP($E820,'Currency Pairs'!$B$3:$D$1000,3,FALSE)),"")</f>
        <v/>
      </c>
      <c r="E820" s="43" t="str">
        <f ca="1">IFERROR(IF($D820="","",VLOOKUP($D820,'Currency Pairs'!$A$3:$B$1000,2,FALSE)),"")</f>
        <v/>
      </c>
      <c r="F820" s="44"/>
      <c r="G820" s="43"/>
      <c r="H820" s="43"/>
      <c r="I820" s="43"/>
      <c r="J820" s="45" t="str">
        <f t="shared" si="26"/>
        <v/>
      </c>
      <c r="K820" s="78"/>
      <c r="L820" s="43"/>
      <c r="M820" s="46"/>
      <c r="N820" s="47" t="str">
        <f>IF(OR($G820="",$L820=""),"",ROUND(IF($F820="Long",(L820-G820),(G820-L820)) * POWER(10, VLOOKUP($D820,'Currency Pairs'!$A:$C,3,FALSE)),0))</f>
        <v/>
      </c>
      <c r="O820" s="94" t="str">
        <f>IF($P820="","",(($P820+$Q820+$R820)/LOOKUP(2,1/($V$3:$V819&lt;&gt;""),$V$3:$V819)))</f>
        <v/>
      </c>
      <c r="P820" s="48"/>
      <c r="Q820" s="48"/>
      <c r="R820" s="48"/>
      <c r="S820" s="33" t="str">
        <f t="shared" si="27"/>
        <v/>
      </c>
      <c r="T820" s="65"/>
      <c r="U820" s="65"/>
      <c r="V820" s="32" t="str">
        <f>IF($P820="","",$P820+$Q820+LOOKUP(2,1/($V$3:$V819&lt;&gt;""),$V$3:$V819))</f>
        <v/>
      </c>
      <c r="W820" s="33"/>
      <c r="X820" s="33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  <c r="EX820" s="34"/>
      <c r="EY820" s="34"/>
      <c r="EZ820" s="34"/>
      <c r="FA820" s="34"/>
      <c r="FB820" s="34"/>
      <c r="FC820" s="34"/>
      <c r="FD820" s="34"/>
      <c r="FE820" s="34"/>
      <c r="FF820" s="34"/>
      <c r="FG820" s="34"/>
      <c r="FH820" s="34"/>
      <c r="FI820" s="34"/>
      <c r="FJ820" s="34"/>
      <c r="FK820" s="34"/>
      <c r="FL820" s="34"/>
      <c r="FM820" s="34"/>
      <c r="FN820" s="34"/>
      <c r="FO820" s="34"/>
      <c r="FP820" s="34"/>
      <c r="FQ820" s="34"/>
      <c r="FR820" s="34"/>
      <c r="FS820" s="34"/>
      <c r="FT820" s="34"/>
      <c r="FU820" s="34"/>
      <c r="FV820" s="34"/>
      <c r="FW820" s="34"/>
      <c r="FX820" s="34"/>
      <c r="FY820" s="34"/>
      <c r="FZ820" s="34"/>
      <c r="GA820" s="34"/>
      <c r="GB820" s="34"/>
      <c r="GC820" s="34"/>
      <c r="GD820" s="34"/>
      <c r="GE820" s="34"/>
      <c r="GF820" s="34"/>
      <c r="GG820" s="34"/>
      <c r="GH820" s="34"/>
      <c r="GI820" s="34"/>
      <c r="GJ820" s="34"/>
      <c r="GK820" s="34"/>
      <c r="GL820" s="34"/>
      <c r="GM820" s="34"/>
      <c r="GN820" s="34"/>
      <c r="GO820" s="34"/>
      <c r="GP820" s="34"/>
      <c r="GQ820" s="34"/>
      <c r="GR820" s="34"/>
      <c r="GS820" s="34"/>
      <c r="GT820" s="34"/>
      <c r="GU820" s="34"/>
      <c r="GV820" s="34"/>
      <c r="GW820" s="34"/>
      <c r="GX820" s="34"/>
      <c r="GY820" s="34"/>
      <c r="GZ820" s="34"/>
      <c r="HA820" s="34"/>
      <c r="HB820" s="34"/>
      <c r="HC820" s="34"/>
      <c r="HD820" s="34"/>
      <c r="HE820" s="34"/>
      <c r="HF820" s="34"/>
      <c r="HG820" s="34"/>
      <c r="HH820" s="34"/>
      <c r="HI820" s="34"/>
      <c r="HJ820" s="34"/>
      <c r="HK820" s="34"/>
      <c r="HL820" s="34"/>
      <c r="HM820" s="34"/>
      <c r="HN820" s="34"/>
      <c r="HO820" s="34"/>
      <c r="HP820" s="34"/>
      <c r="HQ820" s="34"/>
      <c r="HR820" s="34"/>
      <c r="HS820" s="34"/>
      <c r="HT820" s="34"/>
      <c r="HU820" s="34"/>
      <c r="HV820" s="34"/>
      <c r="HW820" s="34"/>
      <c r="HX820" s="34"/>
      <c r="HY820" s="34"/>
      <c r="HZ820" s="34"/>
      <c r="IA820" s="34"/>
      <c r="IB820" s="34"/>
      <c r="IC820" s="34"/>
      <c r="ID820" s="34"/>
      <c r="IE820" s="34"/>
      <c r="IF820" s="34"/>
      <c r="IG820" s="34"/>
      <c r="IH820" s="34"/>
      <c r="II820" s="34"/>
      <c r="IJ820" s="34"/>
      <c r="IK820" s="34"/>
      <c r="IL820" s="34"/>
      <c r="IM820" s="34"/>
      <c r="IN820" s="34"/>
      <c r="IO820" s="34"/>
      <c r="IP820" s="34"/>
      <c r="IQ820" s="34"/>
      <c r="IR820" s="34"/>
      <c r="IS820" s="34"/>
      <c r="IT820" s="34"/>
      <c r="IU820" s="34"/>
      <c r="IV820" s="34"/>
      <c r="IW820" s="34"/>
      <c r="IX820" s="34"/>
    </row>
    <row r="821" spans="1:258" x14ac:dyDescent="0.25">
      <c r="A821" s="35">
        <f>LOOKUP(2,1/($A$3:$A820&lt;&gt;""),$A$3:$A820)+1</f>
        <v>814</v>
      </c>
      <c r="B821" s="36"/>
      <c r="C821" s="50"/>
      <c r="D821" s="37" t="str">
        <f ca="1">IFERROR(IF($E821="","",VLOOKUP($E821,'Currency Pairs'!$B$3:$D$1000,3,FALSE)),"")</f>
        <v/>
      </c>
      <c r="E821" s="49" t="str">
        <f ca="1">IFERROR(IF($D821="","",VLOOKUP($D821,'Currency Pairs'!$A$3:$B$1000,2,FALSE)),"")</f>
        <v/>
      </c>
      <c r="F821" s="50"/>
      <c r="G821" s="49"/>
      <c r="H821" s="49"/>
      <c r="I821" s="49"/>
      <c r="J821" s="51" t="str">
        <f t="shared" si="26"/>
        <v/>
      </c>
      <c r="K821" s="79"/>
      <c r="L821" s="49"/>
      <c r="M821" s="52"/>
      <c r="N821" s="53" t="str">
        <f>IF(OR($G821="",$L821=""),"",ROUND(IF($F821="Long",(L821-G821),(G821-L821)) * POWER(10, VLOOKUP($D821,'Currency Pairs'!$A:$C,3,FALSE)),0))</f>
        <v/>
      </c>
      <c r="O821" s="99" t="str">
        <f>IF($P821="","",(($P821+$Q821+$R821)/LOOKUP(2,1/($V$3:$V820&lt;&gt;""),$V$3:$V820)))</f>
        <v/>
      </c>
      <c r="P821" s="54"/>
      <c r="Q821" s="54"/>
      <c r="R821" s="54"/>
      <c r="S821" s="42" t="str">
        <f t="shared" si="27"/>
        <v/>
      </c>
      <c r="T821" s="66"/>
      <c r="U821" s="66"/>
      <c r="V821" s="41" t="str">
        <f>IF($P821="","",$P821+$Q821+LOOKUP(2,1/($V$3:$V820&lt;&gt;""),$V$3:$V820))</f>
        <v/>
      </c>
      <c r="W821" s="42"/>
      <c r="X821" s="42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  <c r="GY821" s="35"/>
      <c r="GZ821" s="35"/>
      <c r="HA821" s="35"/>
      <c r="HB821" s="35"/>
      <c r="HC821" s="35"/>
      <c r="HD821" s="35"/>
      <c r="HE821" s="35"/>
      <c r="HF821" s="35"/>
      <c r="HG821" s="35"/>
      <c r="HH821" s="35"/>
      <c r="HI821" s="35"/>
      <c r="HJ821" s="35"/>
      <c r="HK821" s="35"/>
      <c r="HL821" s="35"/>
      <c r="HM821" s="35"/>
      <c r="HN821" s="35"/>
      <c r="HO821" s="35"/>
      <c r="HP821" s="35"/>
      <c r="HQ821" s="35"/>
      <c r="HR821" s="35"/>
      <c r="HS821" s="35"/>
      <c r="HT821" s="35"/>
      <c r="HU821" s="35"/>
      <c r="HV821" s="35"/>
      <c r="HW821" s="35"/>
      <c r="HX821" s="35"/>
      <c r="HY821" s="35"/>
      <c r="HZ821" s="35"/>
      <c r="IA821" s="35"/>
      <c r="IB821" s="35"/>
      <c r="IC821" s="35"/>
      <c r="ID821" s="35"/>
      <c r="IE821" s="35"/>
      <c r="IF821" s="35"/>
      <c r="IG821" s="35"/>
      <c r="IH821" s="35"/>
      <c r="II821" s="35"/>
      <c r="IJ821" s="35"/>
      <c r="IK821" s="35"/>
      <c r="IL821" s="35"/>
      <c r="IM821" s="35"/>
      <c r="IN821" s="35"/>
      <c r="IO821" s="35"/>
      <c r="IP821" s="35"/>
      <c r="IQ821" s="35"/>
      <c r="IR821" s="35"/>
      <c r="IS821" s="35"/>
      <c r="IT821" s="35"/>
      <c r="IU821" s="35"/>
      <c r="IV821" s="35"/>
      <c r="IW821" s="35"/>
      <c r="IX821" s="35"/>
    </row>
    <row r="822" spans="1:258" x14ac:dyDescent="0.25">
      <c r="A822" s="26">
        <f>LOOKUP(2,1/($A$3:$A821&lt;&gt;""),$A$3:$A821)+1</f>
        <v>815</v>
      </c>
      <c r="B822" s="27"/>
      <c r="C822" s="44"/>
      <c r="D822" s="28" t="str">
        <f ca="1">IFERROR(IF($E822="","",VLOOKUP($E822,'Currency Pairs'!$B$3:$D$1000,3,FALSE)),"")</f>
        <v/>
      </c>
      <c r="E822" s="43" t="str">
        <f ca="1">IFERROR(IF($D822="","",VLOOKUP($D822,'Currency Pairs'!$A$3:$B$1000,2,FALSE)),"")</f>
        <v/>
      </c>
      <c r="F822" s="44"/>
      <c r="G822" s="43"/>
      <c r="H822" s="43"/>
      <c r="I822" s="43"/>
      <c r="J822" s="45" t="str">
        <f t="shared" si="26"/>
        <v/>
      </c>
      <c r="K822" s="78"/>
      <c r="L822" s="43"/>
      <c r="M822" s="46"/>
      <c r="N822" s="47" t="str">
        <f>IF(OR($G822="",$L822=""),"",ROUND(IF($F822="Long",(L822-G822),(G822-L822)) * POWER(10, VLOOKUP($D822,'Currency Pairs'!$A:$C,3,FALSE)),0))</f>
        <v/>
      </c>
      <c r="O822" s="94" t="str">
        <f>IF($P822="","",(($P822+$Q822+$R822)/LOOKUP(2,1/($V$3:$V821&lt;&gt;""),$V$3:$V821)))</f>
        <v/>
      </c>
      <c r="P822" s="48"/>
      <c r="Q822" s="48"/>
      <c r="R822" s="48"/>
      <c r="S822" s="33" t="str">
        <f t="shared" si="27"/>
        <v/>
      </c>
      <c r="T822" s="65"/>
      <c r="U822" s="65"/>
      <c r="V822" s="32" t="str">
        <f>IF($P822="","",$P822+$Q822+LOOKUP(2,1/($V$3:$V821&lt;&gt;""),$V$3:$V821))</f>
        <v/>
      </c>
      <c r="W822" s="33"/>
      <c r="X822" s="33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  <c r="DN822" s="34"/>
      <c r="DO822" s="34"/>
      <c r="DP822" s="34"/>
      <c r="DQ822" s="34"/>
      <c r="DR822" s="34"/>
      <c r="DS822" s="34"/>
      <c r="DT822" s="34"/>
      <c r="DU822" s="34"/>
      <c r="DV822" s="34"/>
      <c r="DW822" s="34"/>
      <c r="DX822" s="34"/>
      <c r="DY822" s="34"/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  <c r="EX822" s="34"/>
      <c r="EY822" s="34"/>
      <c r="EZ822" s="34"/>
      <c r="FA822" s="34"/>
      <c r="FB822" s="34"/>
      <c r="FC822" s="34"/>
      <c r="FD822" s="34"/>
      <c r="FE822" s="34"/>
      <c r="FF822" s="34"/>
      <c r="FG822" s="34"/>
      <c r="FH822" s="34"/>
      <c r="FI822" s="34"/>
      <c r="FJ822" s="34"/>
      <c r="FK822" s="34"/>
      <c r="FL822" s="34"/>
      <c r="FM822" s="34"/>
      <c r="FN822" s="34"/>
      <c r="FO822" s="34"/>
      <c r="FP822" s="34"/>
      <c r="FQ822" s="34"/>
      <c r="FR822" s="34"/>
      <c r="FS822" s="34"/>
      <c r="FT822" s="34"/>
      <c r="FU822" s="34"/>
      <c r="FV822" s="34"/>
      <c r="FW822" s="34"/>
      <c r="FX822" s="34"/>
      <c r="FY822" s="34"/>
      <c r="FZ822" s="34"/>
      <c r="GA822" s="34"/>
      <c r="GB822" s="34"/>
      <c r="GC822" s="34"/>
      <c r="GD822" s="34"/>
      <c r="GE822" s="34"/>
      <c r="GF822" s="34"/>
      <c r="GG822" s="34"/>
      <c r="GH822" s="34"/>
      <c r="GI822" s="34"/>
      <c r="GJ822" s="34"/>
      <c r="GK822" s="34"/>
      <c r="GL822" s="34"/>
      <c r="GM822" s="34"/>
      <c r="GN822" s="34"/>
      <c r="GO822" s="34"/>
      <c r="GP822" s="34"/>
      <c r="GQ822" s="34"/>
      <c r="GR822" s="34"/>
      <c r="GS822" s="34"/>
      <c r="GT822" s="34"/>
      <c r="GU822" s="34"/>
      <c r="GV822" s="34"/>
      <c r="GW822" s="34"/>
      <c r="GX822" s="34"/>
      <c r="GY822" s="34"/>
      <c r="GZ822" s="34"/>
      <c r="HA822" s="34"/>
      <c r="HB822" s="34"/>
      <c r="HC822" s="34"/>
      <c r="HD822" s="34"/>
      <c r="HE822" s="34"/>
      <c r="HF822" s="34"/>
      <c r="HG822" s="34"/>
      <c r="HH822" s="34"/>
      <c r="HI822" s="34"/>
      <c r="HJ822" s="34"/>
      <c r="HK822" s="34"/>
      <c r="HL822" s="34"/>
      <c r="HM822" s="34"/>
      <c r="HN822" s="34"/>
      <c r="HO822" s="34"/>
      <c r="HP822" s="34"/>
      <c r="HQ822" s="34"/>
      <c r="HR822" s="34"/>
      <c r="HS822" s="34"/>
      <c r="HT822" s="34"/>
      <c r="HU822" s="34"/>
      <c r="HV822" s="34"/>
      <c r="HW822" s="34"/>
      <c r="HX822" s="34"/>
      <c r="HY822" s="34"/>
      <c r="HZ822" s="34"/>
      <c r="IA822" s="34"/>
      <c r="IB822" s="34"/>
      <c r="IC822" s="34"/>
      <c r="ID822" s="34"/>
      <c r="IE822" s="34"/>
      <c r="IF822" s="34"/>
      <c r="IG822" s="34"/>
      <c r="IH822" s="34"/>
      <c r="II822" s="34"/>
      <c r="IJ822" s="34"/>
      <c r="IK822" s="34"/>
      <c r="IL822" s="34"/>
      <c r="IM822" s="34"/>
      <c r="IN822" s="34"/>
      <c r="IO822" s="34"/>
      <c r="IP822" s="34"/>
      <c r="IQ822" s="34"/>
      <c r="IR822" s="34"/>
      <c r="IS822" s="34"/>
      <c r="IT822" s="34"/>
      <c r="IU822" s="34"/>
      <c r="IV822" s="34"/>
      <c r="IW822" s="34"/>
      <c r="IX822" s="34"/>
    </row>
    <row r="823" spans="1:258" x14ac:dyDescent="0.25">
      <c r="A823" s="35">
        <f>LOOKUP(2,1/($A$3:$A822&lt;&gt;""),$A$3:$A822)+1</f>
        <v>816</v>
      </c>
      <c r="B823" s="36"/>
      <c r="C823" s="50"/>
      <c r="D823" s="37" t="str">
        <f ca="1">IFERROR(IF($E823="","",VLOOKUP($E823,'Currency Pairs'!$B$3:$D$1000,3,FALSE)),"")</f>
        <v/>
      </c>
      <c r="E823" s="49" t="str">
        <f ca="1">IFERROR(IF($D823="","",VLOOKUP($D823,'Currency Pairs'!$A$3:$B$1000,2,FALSE)),"")</f>
        <v/>
      </c>
      <c r="F823" s="50"/>
      <c r="G823" s="49"/>
      <c r="H823" s="49"/>
      <c r="I823" s="49"/>
      <c r="J823" s="51" t="str">
        <f t="shared" si="26"/>
        <v/>
      </c>
      <c r="K823" s="79"/>
      <c r="L823" s="49"/>
      <c r="M823" s="52"/>
      <c r="N823" s="53" t="str">
        <f>IF(OR($G823="",$L823=""),"",ROUND(IF($F823="Long",(L823-G823),(G823-L823)) * POWER(10, VLOOKUP($D823,'Currency Pairs'!$A:$C,3,FALSE)),0))</f>
        <v/>
      </c>
      <c r="O823" s="99" t="str">
        <f>IF($P823="","",(($P823+$Q823+$R823)/LOOKUP(2,1/($V$3:$V822&lt;&gt;""),$V$3:$V822)))</f>
        <v/>
      </c>
      <c r="P823" s="54"/>
      <c r="Q823" s="54"/>
      <c r="R823" s="54"/>
      <c r="S823" s="42" t="str">
        <f t="shared" si="27"/>
        <v/>
      </c>
      <c r="T823" s="66"/>
      <c r="U823" s="66"/>
      <c r="V823" s="41" t="str">
        <f>IF($P823="","",$P823+$Q823+LOOKUP(2,1/($V$3:$V822&lt;&gt;""),$V$3:$V822))</f>
        <v/>
      </c>
      <c r="W823" s="42"/>
      <c r="X823" s="42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  <c r="GY823" s="35"/>
      <c r="GZ823" s="35"/>
      <c r="HA823" s="35"/>
      <c r="HB823" s="35"/>
      <c r="HC823" s="35"/>
      <c r="HD823" s="35"/>
      <c r="HE823" s="35"/>
      <c r="HF823" s="35"/>
      <c r="HG823" s="35"/>
      <c r="HH823" s="35"/>
      <c r="HI823" s="35"/>
      <c r="HJ823" s="35"/>
      <c r="HK823" s="35"/>
      <c r="HL823" s="35"/>
      <c r="HM823" s="35"/>
      <c r="HN823" s="35"/>
      <c r="HO823" s="35"/>
      <c r="HP823" s="35"/>
      <c r="HQ823" s="35"/>
      <c r="HR823" s="35"/>
      <c r="HS823" s="35"/>
      <c r="HT823" s="35"/>
      <c r="HU823" s="35"/>
      <c r="HV823" s="35"/>
      <c r="HW823" s="35"/>
      <c r="HX823" s="35"/>
      <c r="HY823" s="35"/>
      <c r="HZ823" s="35"/>
      <c r="IA823" s="35"/>
      <c r="IB823" s="35"/>
      <c r="IC823" s="35"/>
      <c r="ID823" s="35"/>
      <c r="IE823" s="35"/>
      <c r="IF823" s="35"/>
      <c r="IG823" s="35"/>
      <c r="IH823" s="35"/>
      <c r="II823" s="35"/>
      <c r="IJ823" s="35"/>
      <c r="IK823" s="35"/>
      <c r="IL823" s="35"/>
      <c r="IM823" s="35"/>
      <c r="IN823" s="35"/>
      <c r="IO823" s="35"/>
      <c r="IP823" s="35"/>
      <c r="IQ823" s="35"/>
      <c r="IR823" s="35"/>
      <c r="IS823" s="35"/>
      <c r="IT823" s="35"/>
      <c r="IU823" s="35"/>
      <c r="IV823" s="35"/>
      <c r="IW823" s="35"/>
      <c r="IX823" s="35"/>
    </row>
    <row r="824" spans="1:258" x14ac:dyDescent="0.25">
      <c r="A824" s="26">
        <f>LOOKUP(2,1/($A$3:$A823&lt;&gt;""),$A$3:$A823)+1</f>
        <v>817</v>
      </c>
      <c r="B824" s="27"/>
      <c r="C824" s="44"/>
      <c r="D824" s="28" t="str">
        <f ca="1">IFERROR(IF($E824="","",VLOOKUP($E824,'Currency Pairs'!$B$3:$D$1000,3,FALSE)),"")</f>
        <v/>
      </c>
      <c r="E824" s="43" t="str">
        <f ca="1">IFERROR(IF($D824="","",VLOOKUP($D824,'Currency Pairs'!$A$3:$B$1000,2,FALSE)),"")</f>
        <v/>
      </c>
      <c r="F824" s="44"/>
      <c r="G824" s="43"/>
      <c r="H824" s="43"/>
      <c r="I824" s="43"/>
      <c r="J824" s="45" t="str">
        <f t="shared" si="26"/>
        <v/>
      </c>
      <c r="K824" s="78"/>
      <c r="L824" s="43"/>
      <c r="M824" s="46"/>
      <c r="N824" s="47" t="str">
        <f>IF(OR($G824="",$L824=""),"",ROUND(IF($F824="Long",(L824-G824),(G824-L824)) * POWER(10, VLOOKUP($D824,'Currency Pairs'!$A:$C,3,FALSE)),0))</f>
        <v/>
      </c>
      <c r="O824" s="94" t="str">
        <f>IF($P824="","",(($P824+$Q824+$R824)/LOOKUP(2,1/($V$3:$V823&lt;&gt;""),$V$3:$V823)))</f>
        <v/>
      </c>
      <c r="P824" s="48"/>
      <c r="Q824" s="48"/>
      <c r="R824" s="48"/>
      <c r="S824" s="33" t="str">
        <f t="shared" si="27"/>
        <v/>
      </c>
      <c r="T824" s="65"/>
      <c r="U824" s="65"/>
      <c r="V824" s="32" t="str">
        <f>IF($P824="","",$P824+$Q824+LOOKUP(2,1/($V$3:$V823&lt;&gt;""),$V$3:$V823))</f>
        <v/>
      </c>
      <c r="W824" s="33"/>
      <c r="X824" s="33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  <c r="EX824" s="34"/>
      <c r="EY824" s="34"/>
      <c r="EZ824" s="34"/>
      <c r="FA824" s="34"/>
      <c r="FB824" s="34"/>
      <c r="FC824" s="34"/>
      <c r="FD824" s="34"/>
      <c r="FE824" s="34"/>
      <c r="FF824" s="34"/>
      <c r="FG824" s="34"/>
      <c r="FH824" s="34"/>
      <c r="FI824" s="34"/>
      <c r="FJ824" s="34"/>
      <c r="FK824" s="34"/>
      <c r="FL824" s="34"/>
      <c r="FM824" s="34"/>
      <c r="FN824" s="34"/>
      <c r="FO824" s="34"/>
      <c r="FP824" s="34"/>
      <c r="FQ824" s="34"/>
      <c r="FR824" s="34"/>
      <c r="FS824" s="34"/>
      <c r="FT824" s="34"/>
      <c r="FU824" s="34"/>
      <c r="FV824" s="34"/>
      <c r="FW824" s="34"/>
      <c r="FX824" s="34"/>
      <c r="FY824" s="34"/>
      <c r="FZ824" s="34"/>
      <c r="GA824" s="34"/>
      <c r="GB824" s="34"/>
      <c r="GC824" s="34"/>
      <c r="GD824" s="34"/>
      <c r="GE824" s="34"/>
      <c r="GF824" s="34"/>
      <c r="GG824" s="34"/>
      <c r="GH824" s="34"/>
      <c r="GI824" s="34"/>
      <c r="GJ824" s="34"/>
      <c r="GK824" s="34"/>
      <c r="GL824" s="34"/>
      <c r="GM824" s="34"/>
      <c r="GN824" s="34"/>
      <c r="GO824" s="34"/>
      <c r="GP824" s="34"/>
      <c r="GQ824" s="34"/>
      <c r="GR824" s="34"/>
      <c r="GS824" s="34"/>
      <c r="GT824" s="34"/>
      <c r="GU824" s="34"/>
      <c r="GV824" s="34"/>
      <c r="GW824" s="34"/>
      <c r="GX824" s="34"/>
      <c r="GY824" s="34"/>
      <c r="GZ824" s="34"/>
      <c r="HA824" s="34"/>
      <c r="HB824" s="34"/>
      <c r="HC824" s="34"/>
      <c r="HD824" s="34"/>
      <c r="HE824" s="34"/>
      <c r="HF824" s="34"/>
      <c r="HG824" s="34"/>
      <c r="HH824" s="34"/>
      <c r="HI824" s="34"/>
      <c r="HJ824" s="34"/>
      <c r="HK824" s="34"/>
      <c r="HL824" s="34"/>
      <c r="HM824" s="34"/>
      <c r="HN824" s="34"/>
      <c r="HO824" s="34"/>
      <c r="HP824" s="34"/>
      <c r="HQ824" s="34"/>
      <c r="HR824" s="34"/>
      <c r="HS824" s="34"/>
      <c r="HT824" s="34"/>
      <c r="HU824" s="34"/>
      <c r="HV824" s="34"/>
      <c r="HW824" s="34"/>
      <c r="HX824" s="34"/>
      <c r="HY824" s="34"/>
      <c r="HZ824" s="34"/>
      <c r="IA824" s="34"/>
      <c r="IB824" s="34"/>
      <c r="IC824" s="34"/>
      <c r="ID824" s="34"/>
      <c r="IE824" s="34"/>
      <c r="IF824" s="34"/>
      <c r="IG824" s="34"/>
      <c r="IH824" s="34"/>
      <c r="II824" s="34"/>
      <c r="IJ824" s="34"/>
      <c r="IK824" s="34"/>
      <c r="IL824" s="34"/>
      <c r="IM824" s="34"/>
      <c r="IN824" s="34"/>
      <c r="IO824" s="34"/>
      <c r="IP824" s="34"/>
      <c r="IQ824" s="34"/>
      <c r="IR824" s="34"/>
      <c r="IS824" s="34"/>
      <c r="IT824" s="34"/>
      <c r="IU824" s="34"/>
      <c r="IV824" s="34"/>
      <c r="IW824" s="34"/>
      <c r="IX824" s="34"/>
    </row>
    <row r="825" spans="1:258" x14ac:dyDescent="0.25">
      <c r="A825" s="35">
        <f>LOOKUP(2,1/($A$3:$A824&lt;&gt;""),$A$3:$A824)+1</f>
        <v>818</v>
      </c>
      <c r="B825" s="36"/>
      <c r="C825" s="50"/>
      <c r="D825" s="37" t="str">
        <f ca="1">IFERROR(IF($E825="","",VLOOKUP($E825,'Currency Pairs'!$B$3:$D$1000,3,FALSE)),"")</f>
        <v/>
      </c>
      <c r="E825" s="49" t="str">
        <f ca="1">IFERROR(IF($D825="","",VLOOKUP($D825,'Currency Pairs'!$A$3:$B$1000,2,FALSE)),"")</f>
        <v/>
      </c>
      <c r="F825" s="50"/>
      <c r="G825" s="49"/>
      <c r="H825" s="49"/>
      <c r="I825" s="49"/>
      <c r="J825" s="51" t="str">
        <f t="shared" si="26"/>
        <v/>
      </c>
      <c r="K825" s="79"/>
      <c r="L825" s="49"/>
      <c r="M825" s="52"/>
      <c r="N825" s="53" t="str">
        <f>IF(OR($G825="",$L825=""),"",ROUND(IF($F825="Long",(L825-G825),(G825-L825)) * POWER(10, VLOOKUP($D825,'Currency Pairs'!$A:$C,3,FALSE)),0))</f>
        <v/>
      </c>
      <c r="O825" s="99" t="str">
        <f>IF($P825="","",(($P825+$Q825+$R825)/LOOKUP(2,1/($V$3:$V824&lt;&gt;""),$V$3:$V824)))</f>
        <v/>
      </c>
      <c r="P825" s="54"/>
      <c r="Q825" s="54"/>
      <c r="R825" s="54"/>
      <c r="S825" s="42" t="str">
        <f t="shared" si="27"/>
        <v/>
      </c>
      <c r="T825" s="66"/>
      <c r="U825" s="66"/>
      <c r="V825" s="41" t="str">
        <f>IF($P825="","",$P825+$Q825+LOOKUP(2,1/($V$3:$V824&lt;&gt;""),$V$3:$V824))</f>
        <v/>
      </c>
      <c r="W825" s="42"/>
      <c r="X825" s="42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  <c r="GY825" s="35"/>
      <c r="GZ825" s="35"/>
      <c r="HA825" s="35"/>
      <c r="HB825" s="35"/>
      <c r="HC825" s="35"/>
      <c r="HD825" s="35"/>
      <c r="HE825" s="35"/>
      <c r="HF825" s="35"/>
      <c r="HG825" s="35"/>
      <c r="HH825" s="35"/>
      <c r="HI825" s="35"/>
      <c r="HJ825" s="35"/>
      <c r="HK825" s="35"/>
      <c r="HL825" s="35"/>
      <c r="HM825" s="35"/>
      <c r="HN825" s="35"/>
      <c r="HO825" s="35"/>
      <c r="HP825" s="35"/>
      <c r="HQ825" s="35"/>
      <c r="HR825" s="35"/>
      <c r="HS825" s="35"/>
      <c r="HT825" s="35"/>
      <c r="HU825" s="35"/>
      <c r="HV825" s="35"/>
      <c r="HW825" s="35"/>
      <c r="HX825" s="35"/>
      <c r="HY825" s="35"/>
      <c r="HZ825" s="35"/>
      <c r="IA825" s="35"/>
      <c r="IB825" s="35"/>
      <c r="IC825" s="35"/>
      <c r="ID825" s="35"/>
      <c r="IE825" s="35"/>
      <c r="IF825" s="35"/>
      <c r="IG825" s="35"/>
      <c r="IH825" s="35"/>
      <c r="II825" s="35"/>
      <c r="IJ825" s="35"/>
      <c r="IK825" s="35"/>
      <c r="IL825" s="35"/>
      <c r="IM825" s="35"/>
      <c r="IN825" s="35"/>
      <c r="IO825" s="35"/>
      <c r="IP825" s="35"/>
      <c r="IQ825" s="35"/>
      <c r="IR825" s="35"/>
      <c r="IS825" s="35"/>
      <c r="IT825" s="35"/>
      <c r="IU825" s="35"/>
      <c r="IV825" s="35"/>
      <c r="IW825" s="35"/>
      <c r="IX825" s="35"/>
    </row>
    <row r="826" spans="1:258" x14ac:dyDescent="0.25">
      <c r="A826" s="26">
        <f>LOOKUP(2,1/($A$3:$A825&lt;&gt;""),$A$3:$A825)+1</f>
        <v>819</v>
      </c>
      <c r="B826" s="27"/>
      <c r="C826" s="44"/>
      <c r="D826" s="28" t="str">
        <f ca="1">IFERROR(IF($E826="","",VLOOKUP($E826,'Currency Pairs'!$B$3:$D$1000,3,FALSE)),"")</f>
        <v/>
      </c>
      <c r="E826" s="43" t="str">
        <f ca="1">IFERROR(IF($D826="","",VLOOKUP($D826,'Currency Pairs'!$A$3:$B$1000,2,FALSE)),"")</f>
        <v/>
      </c>
      <c r="F826" s="44"/>
      <c r="G826" s="43"/>
      <c r="H826" s="43"/>
      <c r="I826" s="43"/>
      <c r="J826" s="45" t="str">
        <f t="shared" si="26"/>
        <v/>
      </c>
      <c r="K826" s="78"/>
      <c r="L826" s="43"/>
      <c r="M826" s="46"/>
      <c r="N826" s="47" t="str">
        <f>IF(OR($G826="",$L826=""),"",ROUND(IF($F826="Long",(L826-G826),(G826-L826)) * POWER(10, VLOOKUP($D826,'Currency Pairs'!$A:$C,3,FALSE)),0))</f>
        <v/>
      </c>
      <c r="O826" s="94" t="str">
        <f>IF($P826="","",(($P826+$Q826+$R826)/LOOKUP(2,1/($V$3:$V825&lt;&gt;""),$V$3:$V825)))</f>
        <v/>
      </c>
      <c r="P826" s="48"/>
      <c r="Q826" s="48"/>
      <c r="R826" s="48"/>
      <c r="S826" s="33" t="str">
        <f t="shared" si="27"/>
        <v/>
      </c>
      <c r="T826" s="65"/>
      <c r="U826" s="65"/>
      <c r="V826" s="32" t="str">
        <f>IF($P826="","",$P826+$Q826+LOOKUP(2,1/($V$3:$V825&lt;&gt;""),$V$3:$V825))</f>
        <v/>
      </c>
      <c r="W826" s="33"/>
      <c r="X826" s="33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  <c r="DN826" s="34"/>
      <c r="DO826" s="34"/>
      <c r="DP826" s="34"/>
      <c r="DQ826" s="34"/>
      <c r="DR826" s="34"/>
      <c r="DS826" s="34"/>
      <c r="DT826" s="34"/>
      <c r="DU826" s="34"/>
      <c r="DV826" s="34"/>
      <c r="DW826" s="34"/>
      <c r="DX826" s="34"/>
      <c r="DY826" s="34"/>
      <c r="DZ826" s="34"/>
      <c r="EA826" s="34"/>
      <c r="EB826" s="34"/>
      <c r="EC826" s="34"/>
      <c r="ED826" s="34"/>
      <c r="EE826" s="34"/>
      <c r="EF826" s="34"/>
      <c r="EG826" s="34"/>
      <c r="EH826" s="34"/>
      <c r="EI826" s="34"/>
      <c r="EJ826" s="34"/>
      <c r="EK826" s="34"/>
      <c r="EL826" s="34"/>
      <c r="EM826" s="34"/>
      <c r="EN826" s="34"/>
      <c r="EO826" s="34"/>
      <c r="EP826" s="34"/>
      <c r="EQ826" s="34"/>
      <c r="ER826" s="34"/>
      <c r="ES826" s="34"/>
      <c r="ET826" s="34"/>
      <c r="EU826" s="34"/>
      <c r="EV826" s="34"/>
      <c r="EW826" s="34"/>
      <c r="EX826" s="34"/>
      <c r="EY826" s="34"/>
      <c r="EZ826" s="34"/>
      <c r="FA826" s="34"/>
      <c r="FB826" s="34"/>
      <c r="FC826" s="34"/>
      <c r="FD826" s="34"/>
      <c r="FE826" s="34"/>
      <c r="FF826" s="34"/>
      <c r="FG826" s="34"/>
      <c r="FH826" s="34"/>
      <c r="FI826" s="34"/>
      <c r="FJ826" s="34"/>
      <c r="FK826" s="34"/>
      <c r="FL826" s="34"/>
      <c r="FM826" s="34"/>
      <c r="FN826" s="34"/>
      <c r="FO826" s="34"/>
      <c r="FP826" s="34"/>
      <c r="FQ826" s="34"/>
      <c r="FR826" s="34"/>
      <c r="FS826" s="34"/>
      <c r="FT826" s="34"/>
      <c r="FU826" s="34"/>
      <c r="FV826" s="34"/>
      <c r="FW826" s="34"/>
      <c r="FX826" s="34"/>
      <c r="FY826" s="34"/>
      <c r="FZ826" s="34"/>
      <c r="GA826" s="34"/>
      <c r="GB826" s="34"/>
      <c r="GC826" s="34"/>
      <c r="GD826" s="34"/>
      <c r="GE826" s="34"/>
      <c r="GF826" s="34"/>
      <c r="GG826" s="34"/>
      <c r="GH826" s="34"/>
      <c r="GI826" s="34"/>
      <c r="GJ826" s="34"/>
      <c r="GK826" s="34"/>
      <c r="GL826" s="34"/>
      <c r="GM826" s="34"/>
      <c r="GN826" s="34"/>
      <c r="GO826" s="34"/>
      <c r="GP826" s="34"/>
      <c r="GQ826" s="34"/>
      <c r="GR826" s="34"/>
      <c r="GS826" s="34"/>
      <c r="GT826" s="34"/>
      <c r="GU826" s="34"/>
      <c r="GV826" s="34"/>
      <c r="GW826" s="34"/>
      <c r="GX826" s="34"/>
      <c r="GY826" s="34"/>
      <c r="GZ826" s="34"/>
      <c r="HA826" s="34"/>
      <c r="HB826" s="34"/>
      <c r="HC826" s="34"/>
      <c r="HD826" s="34"/>
      <c r="HE826" s="34"/>
      <c r="HF826" s="34"/>
      <c r="HG826" s="34"/>
      <c r="HH826" s="34"/>
      <c r="HI826" s="34"/>
      <c r="HJ826" s="34"/>
      <c r="HK826" s="34"/>
      <c r="HL826" s="34"/>
      <c r="HM826" s="34"/>
      <c r="HN826" s="34"/>
      <c r="HO826" s="34"/>
      <c r="HP826" s="34"/>
      <c r="HQ826" s="34"/>
      <c r="HR826" s="34"/>
      <c r="HS826" s="34"/>
      <c r="HT826" s="34"/>
      <c r="HU826" s="34"/>
      <c r="HV826" s="34"/>
      <c r="HW826" s="34"/>
      <c r="HX826" s="34"/>
      <c r="HY826" s="34"/>
      <c r="HZ826" s="34"/>
      <c r="IA826" s="34"/>
      <c r="IB826" s="34"/>
      <c r="IC826" s="34"/>
      <c r="ID826" s="34"/>
      <c r="IE826" s="34"/>
      <c r="IF826" s="34"/>
      <c r="IG826" s="34"/>
      <c r="IH826" s="34"/>
      <c r="II826" s="34"/>
      <c r="IJ826" s="34"/>
      <c r="IK826" s="34"/>
      <c r="IL826" s="34"/>
      <c r="IM826" s="34"/>
      <c r="IN826" s="34"/>
      <c r="IO826" s="34"/>
      <c r="IP826" s="34"/>
      <c r="IQ826" s="34"/>
      <c r="IR826" s="34"/>
      <c r="IS826" s="34"/>
      <c r="IT826" s="34"/>
      <c r="IU826" s="34"/>
      <c r="IV826" s="34"/>
      <c r="IW826" s="34"/>
      <c r="IX826" s="34"/>
    </row>
    <row r="827" spans="1:258" x14ac:dyDescent="0.25">
      <c r="A827" s="35">
        <f>LOOKUP(2,1/($A$3:$A826&lt;&gt;""),$A$3:$A826)+1</f>
        <v>820</v>
      </c>
      <c r="B827" s="36"/>
      <c r="C827" s="50"/>
      <c r="D827" s="37" t="str">
        <f ca="1">IFERROR(IF($E827="","",VLOOKUP($E827,'Currency Pairs'!$B$3:$D$1000,3,FALSE)),"")</f>
        <v/>
      </c>
      <c r="E827" s="49" t="str">
        <f ca="1">IFERROR(IF($D827="","",VLOOKUP($D827,'Currency Pairs'!$A$3:$B$1000,2,FALSE)),"")</f>
        <v/>
      </c>
      <c r="F827" s="50"/>
      <c r="G827" s="49"/>
      <c r="H827" s="49"/>
      <c r="I827" s="49"/>
      <c r="J827" s="51" t="str">
        <f t="shared" si="26"/>
        <v/>
      </c>
      <c r="K827" s="79"/>
      <c r="L827" s="49"/>
      <c r="M827" s="52"/>
      <c r="N827" s="53" t="str">
        <f>IF(OR($G827="",$L827=""),"",ROUND(IF($F827="Long",(L827-G827),(G827-L827)) * POWER(10, VLOOKUP($D827,'Currency Pairs'!$A:$C,3,FALSE)),0))</f>
        <v/>
      </c>
      <c r="O827" s="99" t="str">
        <f>IF($P827="","",(($P827+$Q827+$R827)/LOOKUP(2,1/($V$3:$V826&lt;&gt;""),$V$3:$V826)))</f>
        <v/>
      </c>
      <c r="P827" s="54"/>
      <c r="Q827" s="54"/>
      <c r="R827" s="54"/>
      <c r="S827" s="42" t="str">
        <f t="shared" si="27"/>
        <v/>
      </c>
      <c r="T827" s="66"/>
      <c r="U827" s="66"/>
      <c r="V827" s="41" t="str">
        <f>IF($P827="","",$P827+$Q827+LOOKUP(2,1/($V$3:$V826&lt;&gt;""),$V$3:$V826))</f>
        <v/>
      </c>
      <c r="W827" s="42"/>
      <c r="X827" s="42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  <c r="GY827" s="35"/>
      <c r="GZ827" s="35"/>
      <c r="HA827" s="35"/>
      <c r="HB827" s="35"/>
      <c r="HC827" s="35"/>
      <c r="HD827" s="35"/>
      <c r="HE827" s="35"/>
      <c r="HF827" s="35"/>
      <c r="HG827" s="35"/>
      <c r="HH827" s="35"/>
      <c r="HI827" s="35"/>
      <c r="HJ827" s="35"/>
      <c r="HK827" s="35"/>
      <c r="HL827" s="35"/>
      <c r="HM827" s="35"/>
      <c r="HN827" s="35"/>
      <c r="HO827" s="35"/>
      <c r="HP827" s="35"/>
      <c r="HQ827" s="35"/>
      <c r="HR827" s="35"/>
      <c r="HS827" s="35"/>
      <c r="HT827" s="35"/>
      <c r="HU827" s="35"/>
      <c r="HV827" s="35"/>
      <c r="HW827" s="35"/>
      <c r="HX827" s="35"/>
      <c r="HY827" s="35"/>
      <c r="HZ827" s="35"/>
      <c r="IA827" s="35"/>
      <c r="IB827" s="35"/>
      <c r="IC827" s="35"/>
      <c r="ID827" s="35"/>
      <c r="IE827" s="35"/>
      <c r="IF827" s="35"/>
      <c r="IG827" s="35"/>
      <c r="IH827" s="35"/>
      <c r="II827" s="35"/>
      <c r="IJ827" s="35"/>
      <c r="IK827" s="35"/>
      <c r="IL827" s="35"/>
      <c r="IM827" s="35"/>
      <c r="IN827" s="35"/>
      <c r="IO827" s="35"/>
      <c r="IP827" s="35"/>
      <c r="IQ827" s="35"/>
      <c r="IR827" s="35"/>
      <c r="IS827" s="35"/>
      <c r="IT827" s="35"/>
      <c r="IU827" s="35"/>
      <c r="IV827" s="35"/>
      <c r="IW827" s="35"/>
      <c r="IX827" s="35"/>
    </row>
    <row r="828" spans="1:258" x14ac:dyDescent="0.25">
      <c r="A828" s="26">
        <f>LOOKUP(2,1/($A$3:$A827&lt;&gt;""),$A$3:$A827)+1</f>
        <v>821</v>
      </c>
      <c r="B828" s="27"/>
      <c r="C828" s="44"/>
      <c r="D828" s="28" t="str">
        <f ca="1">IFERROR(IF($E828="","",VLOOKUP($E828,'Currency Pairs'!$B$3:$D$1000,3,FALSE)),"")</f>
        <v/>
      </c>
      <c r="E828" s="43" t="str">
        <f ca="1">IFERROR(IF($D828="","",VLOOKUP($D828,'Currency Pairs'!$A$3:$B$1000,2,FALSE)),"")</f>
        <v/>
      </c>
      <c r="F828" s="44"/>
      <c r="G828" s="43"/>
      <c r="H828" s="43"/>
      <c r="I828" s="43"/>
      <c r="J828" s="45" t="str">
        <f t="shared" si="26"/>
        <v/>
      </c>
      <c r="K828" s="78"/>
      <c r="L828" s="43"/>
      <c r="M828" s="46"/>
      <c r="N828" s="47" t="str">
        <f>IF(OR($G828="",$L828=""),"",ROUND(IF($F828="Long",(L828-G828),(G828-L828)) * POWER(10, VLOOKUP($D828,'Currency Pairs'!$A:$C,3,FALSE)),0))</f>
        <v/>
      </c>
      <c r="O828" s="94" t="str">
        <f>IF($P828="","",(($P828+$Q828+$R828)/LOOKUP(2,1/($V$3:$V827&lt;&gt;""),$V$3:$V827)))</f>
        <v/>
      </c>
      <c r="P828" s="48"/>
      <c r="Q828" s="48"/>
      <c r="R828" s="48"/>
      <c r="S828" s="33" t="str">
        <f t="shared" si="27"/>
        <v/>
      </c>
      <c r="T828" s="65"/>
      <c r="U828" s="65"/>
      <c r="V828" s="32" t="str">
        <f>IF($P828="","",$P828+$Q828+LOOKUP(2,1/($V$3:$V827&lt;&gt;""),$V$3:$V827))</f>
        <v/>
      </c>
      <c r="W828" s="33"/>
      <c r="X828" s="33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/>
      <c r="DV828" s="34"/>
      <c r="DW828" s="34"/>
      <c r="DX828" s="34"/>
      <c r="DY828" s="34"/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  <c r="EX828" s="34"/>
      <c r="EY828" s="34"/>
      <c r="EZ828" s="34"/>
      <c r="FA828" s="34"/>
      <c r="FB828" s="34"/>
      <c r="FC828" s="34"/>
      <c r="FD828" s="34"/>
      <c r="FE828" s="34"/>
      <c r="FF828" s="34"/>
      <c r="FG828" s="34"/>
      <c r="FH828" s="34"/>
      <c r="FI828" s="34"/>
      <c r="FJ828" s="34"/>
      <c r="FK828" s="34"/>
      <c r="FL828" s="34"/>
      <c r="FM828" s="34"/>
      <c r="FN828" s="34"/>
      <c r="FO828" s="34"/>
      <c r="FP828" s="34"/>
      <c r="FQ828" s="34"/>
      <c r="FR828" s="34"/>
      <c r="FS828" s="34"/>
      <c r="FT828" s="34"/>
      <c r="FU828" s="34"/>
      <c r="FV828" s="34"/>
      <c r="FW828" s="34"/>
      <c r="FX828" s="34"/>
      <c r="FY828" s="34"/>
      <c r="FZ828" s="34"/>
      <c r="GA828" s="34"/>
      <c r="GB828" s="34"/>
      <c r="GC828" s="34"/>
      <c r="GD828" s="34"/>
      <c r="GE828" s="34"/>
      <c r="GF828" s="34"/>
      <c r="GG828" s="34"/>
      <c r="GH828" s="34"/>
      <c r="GI828" s="34"/>
      <c r="GJ828" s="34"/>
      <c r="GK828" s="34"/>
      <c r="GL828" s="34"/>
      <c r="GM828" s="34"/>
      <c r="GN828" s="34"/>
      <c r="GO828" s="34"/>
      <c r="GP828" s="34"/>
      <c r="GQ828" s="34"/>
      <c r="GR828" s="34"/>
      <c r="GS828" s="34"/>
      <c r="GT828" s="34"/>
      <c r="GU828" s="34"/>
      <c r="GV828" s="34"/>
      <c r="GW828" s="34"/>
      <c r="GX828" s="34"/>
      <c r="GY828" s="34"/>
      <c r="GZ828" s="34"/>
      <c r="HA828" s="34"/>
      <c r="HB828" s="34"/>
      <c r="HC828" s="34"/>
      <c r="HD828" s="34"/>
      <c r="HE828" s="34"/>
      <c r="HF828" s="34"/>
      <c r="HG828" s="34"/>
      <c r="HH828" s="34"/>
      <c r="HI828" s="34"/>
      <c r="HJ828" s="34"/>
      <c r="HK828" s="34"/>
      <c r="HL828" s="34"/>
      <c r="HM828" s="34"/>
      <c r="HN828" s="34"/>
      <c r="HO828" s="34"/>
      <c r="HP828" s="34"/>
      <c r="HQ828" s="34"/>
      <c r="HR828" s="34"/>
      <c r="HS828" s="34"/>
      <c r="HT828" s="34"/>
      <c r="HU828" s="34"/>
      <c r="HV828" s="34"/>
      <c r="HW828" s="34"/>
      <c r="HX828" s="34"/>
      <c r="HY828" s="34"/>
      <c r="HZ828" s="34"/>
      <c r="IA828" s="34"/>
      <c r="IB828" s="34"/>
      <c r="IC828" s="34"/>
      <c r="ID828" s="34"/>
      <c r="IE828" s="34"/>
      <c r="IF828" s="34"/>
      <c r="IG828" s="34"/>
      <c r="IH828" s="34"/>
      <c r="II828" s="34"/>
      <c r="IJ828" s="34"/>
      <c r="IK828" s="34"/>
      <c r="IL828" s="34"/>
      <c r="IM828" s="34"/>
      <c r="IN828" s="34"/>
      <c r="IO828" s="34"/>
      <c r="IP828" s="34"/>
      <c r="IQ828" s="34"/>
      <c r="IR828" s="34"/>
      <c r="IS828" s="34"/>
      <c r="IT828" s="34"/>
      <c r="IU828" s="34"/>
      <c r="IV828" s="34"/>
      <c r="IW828" s="34"/>
      <c r="IX828" s="34"/>
    </row>
    <row r="829" spans="1:258" x14ac:dyDescent="0.25">
      <c r="A829" s="35">
        <f>LOOKUP(2,1/($A$3:$A828&lt;&gt;""),$A$3:$A828)+1</f>
        <v>822</v>
      </c>
      <c r="B829" s="36"/>
      <c r="C829" s="50"/>
      <c r="D829" s="37" t="str">
        <f ca="1">IFERROR(IF($E829="","",VLOOKUP($E829,'Currency Pairs'!$B$3:$D$1000,3,FALSE)),"")</f>
        <v/>
      </c>
      <c r="E829" s="49" t="str">
        <f ca="1">IFERROR(IF($D829="","",VLOOKUP($D829,'Currency Pairs'!$A$3:$B$1000,2,FALSE)),"")</f>
        <v/>
      </c>
      <c r="F829" s="50"/>
      <c r="G829" s="49"/>
      <c r="H829" s="49"/>
      <c r="I829" s="49"/>
      <c r="J829" s="51" t="str">
        <f t="shared" si="26"/>
        <v/>
      </c>
      <c r="K829" s="79"/>
      <c r="L829" s="49"/>
      <c r="M829" s="52"/>
      <c r="N829" s="53" t="str">
        <f>IF(OR($G829="",$L829=""),"",ROUND(IF($F829="Long",(L829-G829),(G829-L829)) * POWER(10, VLOOKUP($D829,'Currency Pairs'!$A:$C,3,FALSE)),0))</f>
        <v/>
      </c>
      <c r="O829" s="99" t="str">
        <f>IF($P829="","",(($P829+$Q829+$R829)/LOOKUP(2,1/($V$3:$V828&lt;&gt;""),$V$3:$V828)))</f>
        <v/>
      </c>
      <c r="P829" s="54"/>
      <c r="Q829" s="54"/>
      <c r="R829" s="54"/>
      <c r="S829" s="42" t="str">
        <f t="shared" si="27"/>
        <v/>
      </c>
      <c r="T829" s="66"/>
      <c r="U829" s="66"/>
      <c r="V829" s="41" t="str">
        <f>IF($P829="","",$P829+$Q829+LOOKUP(2,1/($V$3:$V828&lt;&gt;""),$V$3:$V828))</f>
        <v/>
      </c>
      <c r="W829" s="42"/>
      <c r="X829" s="42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  <c r="GY829" s="35"/>
      <c r="GZ829" s="35"/>
      <c r="HA829" s="35"/>
      <c r="HB829" s="35"/>
      <c r="HC829" s="35"/>
      <c r="HD829" s="35"/>
      <c r="HE829" s="35"/>
      <c r="HF829" s="35"/>
      <c r="HG829" s="35"/>
      <c r="HH829" s="35"/>
      <c r="HI829" s="35"/>
      <c r="HJ829" s="35"/>
      <c r="HK829" s="35"/>
      <c r="HL829" s="35"/>
      <c r="HM829" s="35"/>
      <c r="HN829" s="35"/>
      <c r="HO829" s="35"/>
      <c r="HP829" s="35"/>
      <c r="HQ829" s="35"/>
      <c r="HR829" s="35"/>
      <c r="HS829" s="35"/>
      <c r="HT829" s="35"/>
      <c r="HU829" s="35"/>
      <c r="HV829" s="35"/>
      <c r="HW829" s="35"/>
      <c r="HX829" s="35"/>
      <c r="HY829" s="35"/>
      <c r="HZ829" s="35"/>
      <c r="IA829" s="35"/>
      <c r="IB829" s="35"/>
      <c r="IC829" s="35"/>
      <c r="ID829" s="35"/>
      <c r="IE829" s="35"/>
      <c r="IF829" s="35"/>
      <c r="IG829" s="35"/>
      <c r="IH829" s="35"/>
      <c r="II829" s="35"/>
      <c r="IJ829" s="35"/>
      <c r="IK829" s="35"/>
      <c r="IL829" s="35"/>
      <c r="IM829" s="35"/>
      <c r="IN829" s="35"/>
      <c r="IO829" s="35"/>
      <c r="IP829" s="35"/>
      <c r="IQ829" s="35"/>
      <c r="IR829" s="35"/>
      <c r="IS829" s="35"/>
      <c r="IT829" s="35"/>
      <c r="IU829" s="35"/>
      <c r="IV829" s="35"/>
      <c r="IW829" s="35"/>
      <c r="IX829" s="35"/>
    </row>
    <row r="830" spans="1:258" x14ac:dyDescent="0.25">
      <c r="A830" s="26">
        <f>LOOKUP(2,1/($A$3:$A829&lt;&gt;""),$A$3:$A829)+1</f>
        <v>823</v>
      </c>
      <c r="B830" s="27"/>
      <c r="C830" s="44"/>
      <c r="D830" s="28" t="str">
        <f ca="1">IFERROR(IF($E830="","",VLOOKUP($E830,'Currency Pairs'!$B$3:$D$1000,3,FALSE)),"")</f>
        <v/>
      </c>
      <c r="E830" s="43" t="str">
        <f ca="1">IFERROR(IF($D830="","",VLOOKUP($D830,'Currency Pairs'!$A$3:$B$1000,2,FALSE)),"")</f>
        <v/>
      </c>
      <c r="F830" s="44"/>
      <c r="G830" s="43"/>
      <c r="H830" s="43"/>
      <c r="I830" s="43"/>
      <c r="J830" s="45" t="str">
        <f t="shared" si="26"/>
        <v/>
      </c>
      <c r="K830" s="78"/>
      <c r="L830" s="43"/>
      <c r="M830" s="46"/>
      <c r="N830" s="47" t="str">
        <f>IF(OR($G830="",$L830=""),"",ROUND(IF($F830="Long",(L830-G830),(G830-L830)) * POWER(10, VLOOKUP($D830,'Currency Pairs'!$A:$C,3,FALSE)),0))</f>
        <v/>
      </c>
      <c r="O830" s="94" t="str">
        <f>IF($P830="","",(($P830+$Q830+$R830)/LOOKUP(2,1/($V$3:$V829&lt;&gt;""),$V$3:$V829)))</f>
        <v/>
      </c>
      <c r="P830" s="48"/>
      <c r="Q830" s="48"/>
      <c r="R830" s="48"/>
      <c r="S830" s="33" t="str">
        <f t="shared" si="27"/>
        <v/>
      </c>
      <c r="T830" s="65"/>
      <c r="U830" s="65"/>
      <c r="V830" s="32" t="str">
        <f>IF($P830="","",$P830+$Q830+LOOKUP(2,1/($V$3:$V829&lt;&gt;""),$V$3:$V829))</f>
        <v/>
      </c>
      <c r="W830" s="33"/>
      <c r="X830" s="33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  <c r="FH830" s="34"/>
      <c r="FI830" s="34"/>
      <c r="FJ830" s="34"/>
      <c r="FK830" s="34"/>
      <c r="FL830" s="34"/>
      <c r="FM830" s="34"/>
      <c r="FN830" s="34"/>
      <c r="FO830" s="34"/>
      <c r="FP830" s="34"/>
      <c r="FQ830" s="34"/>
      <c r="FR830" s="34"/>
      <c r="FS830" s="34"/>
      <c r="FT830" s="34"/>
      <c r="FU830" s="34"/>
      <c r="FV830" s="34"/>
      <c r="FW830" s="34"/>
      <c r="FX830" s="34"/>
      <c r="FY830" s="34"/>
      <c r="FZ830" s="34"/>
      <c r="GA830" s="34"/>
      <c r="GB830" s="34"/>
      <c r="GC830" s="34"/>
      <c r="GD830" s="34"/>
      <c r="GE830" s="34"/>
      <c r="GF830" s="34"/>
      <c r="GG830" s="34"/>
      <c r="GH830" s="34"/>
      <c r="GI830" s="34"/>
      <c r="GJ830" s="34"/>
      <c r="GK830" s="34"/>
      <c r="GL830" s="34"/>
      <c r="GM830" s="34"/>
      <c r="GN830" s="34"/>
      <c r="GO830" s="34"/>
      <c r="GP830" s="34"/>
      <c r="GQ830" s="34"/>
      <c r="GR830" s="34"/>
      <c r="GS830" s="34"/>
      <c r="GT830" s="34"/>
      <c r="GU830" s="34"/>
      <c r="GV830" s="34"/>
      <c r="GW830" s="34"/>
      <c r="GX830" s="34"/>
      <c r="GY830" s="34"/>
      <c r="GZ830" s="34"/>
      <c r="HA830" s="34"/>
      <c r="HB830" s="34"/>
      <c r="HC830" s="34"/>
      <c r="HD830" s="34"/>
      <c r="HE830" s="34"/>
      <c r="HF830" s="34"/>
      <c r="HG830" s="34"/>
      <c r="HH830" s="34"/>
      <c r="HI830" s="34"/>
      <c r="HJ830" s="34"/>
      <c r="HK830" s="34"/>
      <c r="HL830" s="34"/>
      <c r="HM830" s="34"/>
      <c r="HN830" s="34"/>
      <c r="HO830" s="34"/>
      <c r="HP830" s="34"/>
      <c r="HQ830" s="34"/>
      <c r="HR830" s="34"/>
      <c r="HS830" s="34"/>
      <c r="HT830" s="34"/>
      <c r="HU830" s="34"/>
      <c r="HV830" s="34"/>
      <c r="HW830" s="34"/>
      <c r="HX830" s="34"/>
      <c r="HY830" s="34"/>
      <c r="HZ830" s="34"/>
      <c r="IA830" s="34"/>
      <c r="IB830" s="34"/>
      <c r="IC830" s="34"/>
      <c r="ID830" s="34"/>
      <c r="IE830" s="34"/>
      <c r="IF830" s="34"/>
      <c r="IG830" s="34"/>
      <c r="IH830" s="34"/>
      <c r="II830" s="34"/>
      <c r="IJ830" s="34"/>
      <c r="IK830" s="34"/>
      <c r="IL830" s="34"/>
      <c r="IM830" s="34"/>
      <c r="IN830" s="34"/>
      <c r="IO830" s="34"/>
      <c r="IP830" s="34"/>
      <c r="IQ830" s="34"/>
      <c r="IR830" s="34"/>
      <c r="IS830" s="34"/>
      <c r="IT830" s="34"/>
      <c r="IU830" s="34"/>
      <c r="IV830" s="34"/>
      <c r="IW830" s="34"/>
      <c r="IX830" s="34"/>
    </row>
    <row r="831" spans="1:258" x14ac:dyDescent="0.25">
      <c r="A831" s="35">
        <f>LOOKUP(2,1/($A$3:$A830&lt;&gt;""),$A$3:$A830)+1</f>
        <v>824</v>
      </c>
      <c r="B831" s="36"/>
      <c r="C831" s="50"/>
      <c r="D831" s="37" t="str">
        <f ca="1">IFERROR(IF($E831="","",VLOOKUP($E831,'Currency Pairs'!$B$3:$D$1000,3,FALSE)),"")</f>
        <v/>
      </c>
      <c r="E831" s="49" t="str">
        <f ca="1">IFERROR(IF($D831="","",VLOOKUP($D831,'Currency Pairs'!$A$3:$B$1000,2,FALSE)),"")</f>
        <v/>
      </c>
      <c r="F831" s="50"/>
      <c r="G831" s="49"/>
      <c r="H831" s="49"/>
      <c r="I831" s="49"/>
      <c r="J831" s="51" t="str">
        <f t="shared" si="26"/>
        <v/>
      </c>
      <c r="K831" s="79"/>
      <c r="L831" s="49"/>
      <c r="M831" s="52"/>
      <c r="N831" s="53" t="str">
        <f>IF(OR($G831="",$L831=""),"",ROUND(IF($F831="Long",(L831-G831),(G831-L831)) * POWER(10, VLOOKUP($D831,'Currency Pairs'!$A:$C,3,FALSE)),0))</f>
        <v/>
      </c>
      <c r="O831" s="99" t="str">
        <f>IF($P831="","",(($P831+$Q831+$R831)/LOOKUP(2,1/($V$3:$V830&lt;&gt;""),$V$3:$V830)))</f>
        <v/>
      </c>
      <c r="P831" s="54"/>
      <c r="Q831" s="54"/>
      <c r="R831" s="54"/>
      <c r="S831" s="42" t="str">
        <f t="shared" si="27"/>
        <v/>
      </c>
      <c r="T831" s="66"/>
      <c r="U831" s="66"/>
      <c r="V831" s="41" t="str">
        <f>IF($P831="","",$P831+$Q831+LOOKUP(2,1/($V$3:$V830&lt;&gt;""),$V$3:$V830))</f>
        <v/>
      </c>
      <c r="W831" s="42"/>
      <c r="X831" s="42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  <c r="GY831" s="35"/>
      <c r="GZ831" s="35"/>
      <c r="HA831" s="35"/>
      <c r="HB831" s="35"/>
      <c r="HC831" s="35"/>
      <c r="HD831" s="35"/>
      <c r="HE831" s="35"/>
      <c r="HF831" s="35"/>
      <c r="HG831" s="35"/>
      <c r="HH831" s="35"/>
      <c r="HI831" s="35"/>
      <c r="HJ831" s="35"/>
      <c r="HK831" s="35"/>
      <c r="HL831" s="35"/>
      <c r="HM831" s="35"/>
      <c r="HN831" s="35"/>
      <c r="HO831" s="35"/>
      <c r="HP831" s="35"/>
      <c r="HQ831" s="35"/>
      <c r="HR831" s="35"/>
      <c r="HS831" s="35"/>
      <c r="HT831" s="35"/>
      <c r="HU831" s="35"/>
      <c r="HV831" s="35"/>
      <c r="HW831" s="35"/>
      <c r="HX831" s="35"/>
      <c r="HY831" s="35"/>
      <c r="HZ831" s="35"/>
      <c r="IA831" s="35"/>
      <c r="IB831" s="35"/>
      <c r="IC831" s="35"/>
      <c r="ID831" s="35"/>
      <c r="IE831" s="35"/>
      <c r="IF831" s="35"/>
      <c r="IG831" s="35"/>
      <c r="IH831" s="35"/>
      <c r="II831" s="35"/>
      <c r="IJ831" s="35"/>
      <c r="IK831" s="35"/>
      <c r="IL831" s="35"/>
      <c r="IM831" s="35"/>
      <c r="IN831" s="35"/>
      <c r="IO831" s="35"/>
      <c r="IP831" s="35"/>
      <c r="IQ831" s="35"/>
      <c r="IR831" s="35"/>
      <c r="IS831" s="35"/>
      <c r="IT831" s="35"/>
      <c r="IU831" s="35"/>
      <c r="IV831" s="35"/>
      <c r="IW831" s="35"/>
      <c r="IX831" s="35"/>
    </row>
    <row r="832" spans="1:258" x14ac:dyDescent="0.25">
      <c r="A832" s="26">
        <f>LOOKUP(2,1/($A$3:$A831&lt;&gt;""),$A$3:$A831)+1</f>
        <v>825</v>
      </c>
      <c r="B832" s="27"/>
      <c r="C832" s="44"/>
      <c r="D832" s="28" t="str">
        <f ca="1">IFERROR(IF($E832="","",VLOOKUP($E832,'Currency Pairs'!$B$3:$D$1000,3,FALSE)),"")</f>
        <v/>
      </c>
      <c r="E832" s="43" t="str">
        <f ca="1">IFERROR(IF($D832="","",VLOOKUP($D832,'Currency Pairs'!$A$3:$B$1000,2,FALSE)),"")</f>
        <v/>
      </c>
      <c r="F832" s="44"/>
      <c r="G832" s="43"/>
      <c r="H832" s="43"/>
      <c r="I832" s="43"/>
      <c r="J832" s="45" t="str">
        <f t="shared" si="26"/>
        <v/>
      </c>
      <c r="K832" s="78"/>
      <c r="L832" s="43"/>
      <c r="M832" s="46"/>
      <c r="N832" s="47" t="str">
        <f>IF(OR($G832="",$L832=""),"",ROUND(IF($F832="Long",(L832-G832),(G832-L832)) * POWER(10, VLOOKUP($D832,'Currency Pairs'!$A:$C,3,FALSE)),0))</f>
        <v/>
      </c>
      <c r="O832" s="94" t="str">
        <f>IF($P832="","",(($P832+$Q832+$R832)/LOOKUP(2,1/($V$3:$V831&lt;&gt;""),$V$3:$V831)))</f>
        <v/>
      </c>
      <c r="P832" s="48"/>
      <c r="Q832" s="48"/>
      <c r="R832" s="48"/>
      <c r="S832" s="33" t="str">
        <f t="shared" si="27"/>
        <v/>
      </c>
      <c r="T832" s="65"/>
      <c r="U832" s="65"/>
      <c r="V832" s="32" t="str">
        <f>IF($P832="","",$P832+$Q832+LOOKUP(2,1/($V$3:$V831&lt;&gt;""),$V$3:$V831))</f>
        <v/>
      </c>
      <c r="W832" s="33"/>
      <c r="X832" s="33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  <c r="FH832" s="34"/>
      <c r="FI832" s="34"/>
      <c r="FJ832" s="34"/>
      <c r="FK832" s="34"/>
      <c r="FL832" s="34"/>
      <c r="FM832" s="34"/>
      <c r="FN832" s="34"/>
      <c r="FO832" s="34"/>
      <c r="FP832" s="34"/>
      <c r="FQ832" s="34"/>
      <c r="FR832" s="34"/>
      <c r="FS832" s="34"/>
      <c r="FT832" s="34"/>
      <c r="FU832" s="34"/>
      <c r="FV832" s="34"/>
      <c r="FW832" s="34"/>
      <c r="FX832" s="34"/>
      <c r="FY832" s="34"/>
      <c r="FZ832" s="34"/>
      <c r="GA832" s="34"/>
      <c r="GB832" s="34"/>
      <c r="GC832" s="34"/>
      <c r="GD832" s="34"/>
      <c r="GE832" s="34"/>
      <c r="GF832" s="34"/>
      <c r="GG832" s="34"/>
      <c r="GH832" s="34"/>
      <c r="GI832" s="34"/>
      <c r="GJ832" s="34"/>
      <c r="GK832" s="34"/>
      <c r="GL832" s="34"/>
      <c r="GM832" s="34"/>
      <c r="GN832" s="34"/>
      <c r="GO832" s="34"/>
      <c r="GP832" s="34"/>
      <c r="GQ832" s="34"/>
      <c r="GR832" s="34"/>
      <c r="GS832" s="34"/>
      <c r="GT832" s="34"/>
      <c r="GU832" s="34"/>
      <c r="GV832" s="34"/>
      <c r="GW832" s="34"/>
      <c r="GX832" s="34"/>
      <c r="GY832" s="34"/>
      <c r="GZ832" s="34"/>
      <c r="HA832" s="34"/>
      <c r="HB832" s="34"/>
      <c r="HC832" s="34"/>
      <c r="HD832" s="34"/>
      <c r="HE832" s="34"/>
      <c r="HF832" s="34"/>
      <c r="HG832" s="34"/>
      <c r="HH832" s="34"/>
      <c r="HI832" s="34"/>
      <c r="HJ832" s="34"/>
      <c r="HK832" s="34"/>
      <c r="HL832" s="34"/>
      <c r="HM832" s="34"/>
      <c r="HN832" s="34"/>
      <c r="HO832" s="34"/>
      <c r="HP832" s="34"/>
      <c r="HQ832" s="34"/>
      <c r="HR832" s="34"/>
      <c r="HS832" s="34"/>
      <c r="HT832" s="34"/>
      <c r="HU832" s="34"/>
      <c r="HV832" s="34"/>
      <c r="HW832" s="34"/>
      <c r="HX832" s="34"/>
      <c r="HY832" s="34"/>
      <c r="HZ832" s="34"/>
      <c r="IA832" s="34"/>
      <c r="IB832" s="34"/>
      <c r="IC832" s="34"/>
      <c r="ID832" s="34"/>
      <c r="IE832" s="34"/>
      <c r="IF832" s="34"/>
      <c r="IG832" s="34"/>
      <c r="IH832" s="34"/>
      <c r="II832" s="34"/>
      <c r="IJ832" s="34"/>
      <c r="IK832" s="34"/>
      <c r="IL832" s="34"/>
      <c r="IM832" s="34"/>
      <c r="IN832" s="34"/>
      <c r="IO832" s="34"/>
      <c r="IP832" s="34"/>
      <c r="IQ832" s="34"/>
      <c r="IR832" s="34"/>
      <c r="IS832" s="34"/>
      <c r="IT832" s="34"/>
      <c r="IU832" s="34"/>
      <c r="IV832" s="34"/>
      <c r="IW832" s="34"/>
      <c r="IX832" s="34"/>
    </row>
    <row r="833" spans="1:258" x14ac:dyDescent="0.25">
      <c r="A833" s="35">
        <f>LOOKUP(2,1/($A$3:$A832&lt;&gt;""),$A$3:$A832)+1</f>
        <v>826</v>
      </c>
      <c r="B833" s="36"/>
      <c r="C833" s="50"/>
      <c r="D833" s="37" t="str">
        <f ca="1">IFERROR(IF($E833="","",VLOOKUP($E833,'Currency Pairs'!$B$3:$D$1000,3,FALSE)),"")</f>
        <v/>
      </c>
      <c r="E833" s="49" t="str">
        <f ca="1">IFERROR(IF($D833="","",VLOOKUP($D833,'Currency Pairs'!$A$3:$B$1000,2,FALSE)),"")</f>
        <v/>
      </c>
      <c r="F833" s="50"/>
      <c r="G833" s="49"/>
      <c r="H833" s="49"/>
      <c r="I833" s="49"/>
      <c r="J833" s="51" t="str">
        <f t="shared" si="26"/>
        <v/>
      </c>
      <c r="K833" s="79"/>
      <c r="L833" s="49"/>
      <c r="M833" s="52"/>
      <c r="N833" s="53" t="str">
        <f>IF(OR($G833="",$L833=""),"",ROUND(IF($F833="Long",(L833-G833),(G833-L833)) * POWER(10, VLOOKUP($D833,'Currency Pairs'!$A:$C,3,FALSE)),0))</f>
        <v/>
      </c>
      <c r="O833" s="99" t="str">
        <f>IF($P833="","",(($P833+$Q833+$R833)/LOOKUP(2,1/($V$3:$V832&lt;&gt;""),$V$3:$V832)))</f>
        <v/>
      </c>
      <c r="P833" s="54"/>
      <c r="Q833" s="54"/>
      <c r="R833" s="54"/>
      <c r="S833" s="42" t="str">
        <f t="shared" si="27"/>
        <v/>
      </c>
      <c r="T833" s="66"/>
      <c r="U833" s="66"/>
      <c r="V833" s="41" t="str">
        <f>IF($P833="","",$P833+$Q833+LOOKUP(2,1/($V$3:$V832&lt;&gt;""),$V$3:$V832))</f>
        <v/>
      </c>
      <c r="W833" s="42"/>
      <c r="X833" s="42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  <c r="GY833" s="35"/>
      <c r="GZ833" s="35"/>
      <c r="HA833" s="35"/>
      <c r="HB833" s="35"/>
      <c r="HC833" s="35"/>
      <c r="HD833" s="35"/>
      <c r="HE833" s="35"/>
      <c r="HF833" s="35"/>
      <c r="HG833" s="35"/>
      <c r="HH833" s="35"/>
      <c r="HI833" s="35"/>
      <c r="HJ833" s="35"/>
      <c r="HK833" s="35"/>
      <c r="HL833" s="35"/>
      <c r="HM833" s="35"/>
      <c r="HN833" s="35"/>
      <c r="HO833" s="35"/>
      <c r="HP833" s="35"/>
      <c r="HQ833" s="35"/>
      <c r="HR833" s="35"/>
      <c r="HS833" s="35"/>
      <c r="HT833" s="35"/>
      <c r="HU833" s="35"/>
      <c r="HV833" s="35"/>
      <c r="HW833" s="35"/>
      <c r="HX833" s="35"/>
      <c r="HY833" s="35"/>
      <c r="HZ833" s="35"/>
      <c r="IA833" s="35"/>
      <c r="IB833" s="35"/>
      <c r="IC833" s="35"/>
      <c r="ID833" s="35"/>
      <c r="IE833" s="35"/>
      <c r="IF833" s="35"/>
      <c r="IG833" s="35"/>
      <c r="IH833" s="35"/>
      <c r="II833" s="35"/>
      <c r="IJ833" s="35"/>
      <c r="IK833" s="35"/>
      <c r="IL833" s="35"/>
      <c r="IM833" s="35"/>
      <c r="IN833" s="35"/>
      <c r="IO833" s="35"/>
      <c r="IP833" s="35"/>
      <c r="IQ833" s="35"/>
      <c r="IR833" s="35"/>
      <c r="IS833" s="35"/>
      <c r="IT833" s="35"/>
      <c r="IU833" s="35"/>
      <c r="IV833" s="35"/>
      <c r="IW833" s="35"/>
      <c r="IX833" s="35"/>
    </row>
    <row r="834" spans="1:258" x14ac:dyDescent="0.25">
      <c r="A834" s="26">
        <f>LOOKUP(2,1/($A$3:$A833&lt;&gt;""),$A$3:$A833)+1</f>
        <v>827</v>
      </c>
      <c r="B834" s="27"/>
      <c r="C834" s="44"/>
      <c r="D834" s="28" t="str">
        <f ca="1">IFERROR(IF($E834="","",VLOOKUP($E834,'Currency Pairs'!$B$3:$D$1000,3,FALSE)),"")</f>
        <v/>
      </c>
      <c r="E834" s="43" t="str">
        <f ca="1">IFERROR(IF($D834="","",VLOOKUP($D834,'Currency Pairs'!$A$3:$B$1000,2,FALSE)),"")</f>
        <v/>
      </c>
      <c r="F834" s="44"/>
      <c r="G834" s="43"/>
      <c r="H834" s="43"/>
      <c r="I834" s="43"/>
      <c r="J834" s="45" t="str">
        <f t="shared" si="26"/>
        <v/>
      </c>
      <c r="K834" s="78"/>
      <c r="L834" s="43"/>
      <c r="M834" s="46"/>
      <c r="N834" s="47" t="str">
        <f>IF(OR($G834="",$L834=""),"",ROUND(IF($F834="Long",(L834-G834),(G834-L834)) * POWER(10, VLOOKUP($D834,'Currency Pairs'!$A:$C,3,FALSE)),0))</f>
        <v/>
      </c>
      <c r="O834" s="94" t="str">
        <f>IF($P834="","",(($P834+$Q834+$R834)/LOOKUP(2,1/($V$3:$V833&lt;&gt;""),$V$3:$V833)))</f>
        <v/>
      </c>
      <c r="P834" s="48"/>
      <c r="Q834" s="48"/>
      <c r="R834" s="48"/>
      <c r="S834" s="33" t="str">
        <f t="shared" si="27"/>
        <v/>
      </c>
      <c r="T834" s="65"/>
      <c r="U834" s="65"/>
      <c r="V834" s="32" t="str">
        <f>IF($P834="","",$P834+$Q834+LOOKUP(2,1/($V$3:$V833&lt;&gt;""),$V$3:$V833))</f>
        <v/>
      </c>
      <c r="W834" s="33"/>
      <c r="X834" s="33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  <c r="FH834" s="34"/>
      <c r="FI834" s="34"/>
      <c r="FJ834" s="34"/>
      <c r="FK834" s="34"/>
      <c r="FL834" s="34"/>
      <c r="FM834" s="34"/>
      <c r="FN834" s="34"/>
      <c r="FO834" s="34"/>
      <c r="FP834" s="34"/>
      <c r="FQ834" s="34"/>
      <c r="FR834" s="34"/>
      <c r="FS834" s="34"/>
      <c r="FT834" s="34"/>
      <c r="FU834" s="34"/>
      <c r="FV834" s="34"/>
      <c r="FW834" s="34"/>
      <c r="FX834" s="34"/>
      <c r="FY834" s="34"/>
      <c r="FZ834" s="34"/>
      <c r="GA834" s="34"/>
      <c r="GB834" s="34"/>
      <c r="GC834" s="34"/>
      <c r="GD834" s="34"/>
      <c r="GE834" s="34"/>
      <c r="GF834" s="34"/>
      <c r="GG834" s="34"/>
      <c r="GH834" s="34"/>
      <c r="GI834" s="34"/>
      <c r="GJ834" s="34"/>
      <c r="GK834" s="34"/>
      <c r="GL834" s="34"/>
      <c r="GM834" s="34"/>
      <c r="GN834" s="34"/>
      <c r="GO834" s="34"/>
      <c r="GP834" s="34"/>
      <c r="GQ834" s="34"/>
      <c r="GR834" s="34"/>
      <c r="GS834" s="34"/>
      <c r="GT834" s="34"/>
      <c r="GU834" s="34"/>
      <c r="GV834" s="34"/>
      <c r="GW834" s="34"/>
      <c r="GX834" s="34"/>
      <c r="GY834" s="34"/>
      <c r="GZ834" s="34"/>
      <c r="HA834" s="34"/>
      <c r="HB834" s="34"/>
      <c r="HC834" s="34"/>
      <c r="HD834" s="34"/>
      <c r="HE834" s="34"/>
      <c r="HF834" s="34"/>
      <c r="HG834" s="34"/>
      <c r="HH834" s="34"/>
      <c r="HI834" s="34"/>
      <c r="HJ834" s="34"/>
      <c r="HK834" s="34"/>
      <c r="HL834" s="34"/>
      <c r="HM834" s="34"/>
      <c r="HN834" s="34"/>
      <c r="HO834" s="34"/>
      <c r="HP834" s="34"/>
      <c r="HQ834" s="34"/>
      <c r="HR834" s="34"/>
      <c r="HS834" s="34"/>
      <c r="HT834" s="34"/>
      <c r="HU834" s="34"/>
      <c r="HV834" s="34"/>
      <c r="HW834" s="34"/>
      <c r="HX834" s="34"/>
      <c r="HY834" s="34"/>
      <c r="HZ834" s="34"/>
      <c r="IA834" s="34"/>
      <c r="IB834" s="34"/>
      <c r="IC834" s="34"/>
      <c r="ID834" s="34"/>
      <c r="IE834" s="34"/>
      <c r="IF834" s="34"/>
      <c r="IG834" s="34"/>
      <c r="IH834" s="34"/>
      <c r="II834" s="34"/>
      <c r="IJ834" s="34"/>
      <c r="IK834" s="34"/>
      <c r="IL834" s="34"/>
      <c r="IM834" s="34"/>
      <c r="IN834" s="34"/>
      <c r="IO834" s="34"/>
      <c r="IP834" s="34"/>
      <c r="IQ834" s="34"/>
      <c r="IR834" s="34"/>
      <c r="IS834" s="34"/>
      <c r="IT834" s="34"/>
      <c r="IU834" s="34"/>
      <c r="IV834" s="34"/>
      <c r="IW834" s="34"/>
      <c r="IX834" s="34"/>
    </row>
    <row r="835" spans="1:258" x14ac:dyDescent="0.25">
      <c r="A835" s="35">
        <f>LOOKUP(2,1/($A$3:$A834&lt;&gt;""),$A$3:$A834)+1</f>
        <v>828</v>
      </c>
      <c r="B835" s="36"/>
      <c r="C835" s="50"/>
      <c r="D835" s="37" t="str">
        <f ca="1">IFERROR(IF($E835="","",VLOOKUP($E835,'Currency Pairs'!$B$3:$D$1000,3,FALSE)),"")</f>
        <v/>
      </c>
      <c r="E835" s="49" t="str">
        <f ca="1">IFERROR(IF($D835="","",VLOOKUP($D835,'Currency Pairs'!$A$3:$B$1000,2,FALSE)),"")</f>
        <v/>
      </c>
      <c r="F835" s="50"/>
      <c r="G835" s="49"/>
      <c r="H835" s="49"/>
      <c r="I835" s="49"/>
      <c r="J835" s="51" t="str">
        <f t="shared" si="26"/>
        <v/>
      </c>
      <c r="K835" s="79"/>
      <c r="L835" s="49"/>
      <c r="M835" s="52"/>
      <c r="N835" s="53" t="str">
        <f>IF(OR($G835="",$L835=""),"",ROUND(IF($F835="Long",(L835-G835),(G835-L835)) * POWER(10, VLOOKUP($D835,'Currency Pairs'!$A:$C,3,FALSE)),0))</f>
        <v/>
      </c>
      <c r="O835" s="99" t="str">
        <f>IF($P835="","",(($P835+$Q835+$R835)/LOOKUP(2,1/($V$3:$V834&lt;&gt;""),$V$3:$V834)))</f>
        <v/>
      </c>
      <c r="P835" s="54"/>
      <c r="Q835" s="54"/>
      <c r="R835" s="54"/>
      <c r="S835" s="42" t="str">
        <f t="shared" si="27"/>
        <v/>
      </c>
      <c r="T835" s="66"/>
      <c r="U835" s="66"/>
      <c r="V835" s="41" t="str">
        <f>IF($P835="","",$P835+$Q835+LOOKUP(2,1/($V$3:$V834&lt;&gt;""),$V$3:$V834))</f>
        <v/>
      </c>
      <c r="W835" s="42"/>
      <c r="X835" s="42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  <c r="GY835" s="35"/>
      <c r="GZ835" s="35"/>
      <c r="HA835" s="35"/>
      <c r="HB835" s="35"/>
      <c r="HC835" s="35"/>
      <c r="HD835" s="35"/>
      <c r="HE835" s="35"/>
      <c r="HF835" s="35"/>
      <c r="HG835" s="35"/>
      <c r="HH835" s="35"/>
      <c r="HI835" s="35"/>
      <c r="HJ835" s="35"/>
      <c r="HK835" s="35"/>
      <c r="HL835" s="35"/>
      <c r="HM835" s="35"/>
      <c r="HN835" s="35"/>
      <c r="HO835" s="35"/>
      <c r="HP835" s="35"/>
      <c r="HQ835" s="35"/>
      <c r="HR835" s="35"/>
      <c r="HS835" s="35"/>
      <c r="HT835" s="35"/>
      <c r="HU835" s="35"/>
      <c r="HV835" s="35"/>
      <c r="HW835" s="35"/>
      <c r="HX835" s="35"/>
      <c r="HY835" s="35"/>
      <c r="HZ835" s="35"/>
      <c r="IA835" s="35"/>
      <c r="IB835" s="35"/>
      <c r="IC835" s="35"/>
      <c r="ID835" s="35"/>
      <c r="IE835" s="35"/>
      <c r="IF835" s="35"/>
      <c r="IG835" s="35"/>
      <c r="IH835" s="35"/>
      <c r="II835" s="35"/>
      <c r="IJ835" s="35"/>
      <c r="IK835" s="35"/>
      <c r="IL835" s="35"/>
      <c r="IM835" s="35"/>
      <c r="IN835" s="35"/>
      <c r="IO835" s="35"/>
      <c r="IP835" s="35"/>
      <c r="IQ835" s="35"/>
      <c r="IR835" s="35"/>
      <c r="IS835" s="35"/>
      <c r="IT835" s="35"/>
      <c r="IU835" s="35"/>
      <c r="IV835" s="35"/>
      <c r="IW835" s="35"/>
      <c r="IX835" s="35"/>
    </row>
    <row r="836" spans="1:258" x14ac:dyDescent="0.25">
      <c r="A836" s="26">
        <f>LOOKUP(2,1/($A$3:$A835&lt;&gt;""),$A$3:$A835)+1</f>
        <v>829</v>
      </c>
      <c r="B836" s="27"/>
      <c r="C836" s="44"/>
      <c r="D836" s="28" t="str">
        <f ca="1">IFERROR(IF($E836="","",VLOOKUP($E836,'Currency Pairs'!$B$3:$D$1000,3,FALSE)),"")</f>
        <v/>
      </c>
      <c r="E836" s="43" t="str">
        <f ca="1">IFERROR(IF($D836="","",VLOOKUP($D836,'Currency Pairs'!$A$3:$B$1000,2,FALSE)),"")</f>
        <v/>
      </c>
      <c r="F836" s="44"/>
      <c r="G836" s="43"/>
      <c r="H836" s="43"/>
      <c r="I836" s="43"/>
      <c r="J836" s="45" t="str">
        <f t="shared" si="26"/>
        <v/>
      </c>
      <c r="K836" s="78"/>
      <c r="L836" s="43"/>
      <c r="M836" s="46"/>
      <c r="N836" s="47" t="str">
        <f>IF(OR($G836="",$L836=""),"",ROUND(IF($F836="Long",(L836-G836),(G836-L836)) * POWER(10, VLOOKUP($D836,'Currency Pairs'!$A:$C,3,FALSE)),0))</f>
        <v/>
      </c>
      <c r="O836" s="94" t="str">
        <f>IF($P836="","",(($P836+$Q836+$R836)/LOOKUP(2,1/($V$3:$V835&lt;&gt;""),$V$3:$V835)))</f>
        <v/>
      </c>
      <c r="P836" s="48"/>
      <c r="Q836" s="48"/>
      <c r="R836" s="48"/>
      <c r="S836" s="33" t="str">
        <f t="shared" si="27"/>
        <v/>
      </c>
      <c r="T836" s="65"/>
      <c r="U836" s="65"/>
      <c r="V836" s="32" t="str">
        <f>IF($P836="","",$P836+$Q836+LOOKUP(2,1/($V$3:$V835&lt;&gt;""),$V$3:$V835))</f>
        <v/>
      </c>
      <c r="W836" s="33"/>
      <c r="X836" s="33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  <c r="FH836" s="34"/>
      <c r="FI836" s="34"/>
      <c r="FJ836" s="34"/>
      <c r="FK836" s="34"/>
      <c r="FL836" s="34"/>
      <c r="FM836" s="34"/>
      <c r="FN836" s="34"/>
      <c r="FO836" s="34"/>
      <c r="FP836" s="34"/>
      <c r="FQ836" s="34"/>
      <c r="FR836" s="34"/>
      <c r="FS836" s="34"/>
      <c r="FT836" s="34"/>
      <c r="FU836" s="34"/>
      <c r="FV836" s="34"/>
      <c r="FW836" s="34"/>
      <c r="FX836" s="34"/>
      <c r="FY836" s="34"/>
      <c r="FZ836" s="34"/>
      <c r="GA836" s="34"/>
      <c r="GB836" s="34"/>
      <c r="GC836" s="34"/>
      <c r="GD836" s="34"/>
      <c r="GE836" s="34"/>
      <c r="GF836" s="34"/>
      <c r="GG836" s="34"/>
      <c r="GH836" s="34"/>
      <c r="GI836" s="34"/>
      <c r="GJ836" s="34"/>
      <c r="GK836" s="34"/>
      <c r="GL836" s="34"/>
      <c r="GM836" s="34"/>
      <c r="GN836" s="34"/>
      <c r="GO836" s="34"/>
      <c r="GP836" s="34"/>
      <c r="GQ836" s="34"/>
      <c r="GR836" s="34"/>
      <c r="GS836" s="34"/>
      <c r="GT836" s="34"/>
      <c r="GU836" s="34"/>
      <c r="GV836" s="34"/>
      <c r="GW836" s="34"/>
      <c r="GX836" s="34"/>
      <c r="GY836" s="34"/>
      <c r="GZ836" s="34"/>
      <c r="HA836" s="34"/>
      <c r="HB836" s="34"/>
      <c r="HC836" s="34"/>
      <c r="HD836" s="34"/>
      <c r="HE836" s="34"/>
      <c r="HF836" s="34"/>
      <c r="HG836" s="34"/>
      <c r="HH836" s="34"/>
      <c r="HI836" s="34"/>
      <c r="HJ836" s="34"/>
      <c r="HK836" s="34"/>
      <c r="HL836" s="34"/>
      <c r="HM836" s="34"/>
      <c r="HN836" s="34"/>
      <c r="HO836" s="34"/>
      <c r="HP836" s="34"/>
      <c r="HQ836" s="34"/>
      <c r="HR836" s="34"/>
      <c r="HS836" s="34"/>
      <c r="HT836" s="34"/>
      <c r="HU836" s="34"/>
      <c r="HV836" s="34"/>
      <c r="HW836" s="34"/>
      <c r="HX836" s="34"/>
      <c r="HY836" s="34"/>
      <c r="HZ836" s="34"/>
      <c r="IA836" s="34"/>
      <c r="IB836" s="34"/>
      <c r="IC836" s="34"/>
      <c r="ID836" s="34"/>
      <c r="IE836" s="34"/>
      <c r="IF836" s="34"/>
      <c r="IG836" s="34"/>
      <c r="IH836" s="34"/>
      <c r="II836" s="34"/>
      <c r="IJ836" s="34"/>
      <c r="IK836" s="34"/>
      <c r="IL836" s="34"/>
      <c r="IM836" s="34"/>
      <c r="IN836" s="34"/>
      <c r="IO836" s="34"/>
      <c r="IP836" s="34"/>
      <c r="IQ836" s="34"/>
      <c r="IR836" s="34"/>
      <c r="IS836" s="34"/>
      <c r="IT836" s="34"/>
      <c r="IU836" s="34"/>
      <c r="IV836" s="34"/>
      <c r="IW836" s="34"/>
      <c r="IX836" s="34"/>
    </row>
    <row r="837" spans="1:258" x14ac:dyDescent="0.25">
      <c r="A837" s="35">
        <f>LOOKUP(2,1/($A$3:$A836&lt;&gt;""),$A$3:$A836)+1</f>
        <v>830</v>
      </c>
      <c r="B837" s="36"/>
      <c r="C837" s="50"/>
      <c r="D837" s="37" t="str">
        <f ca="1">IFERROR(IF($E837="","",VLOOKUP($E837,'Currency Pairs'!$B$3:$D$1000,3,FALSE)),"")</f>
        <v/>
      </c>
      <c r="E837" s="49" t="str">
        <f ca="1">IFERROR(IF($D837="","",VLOOKUP($D837,'Currency Pairs'!$A$3:$B$1000,2,FALSE)),"")</f>
        <v/>
      </c>
      <c r="F837" s="50"/>
      <c r="G837" s="49"/>
      <c r="H837" s="49"/>
      <c r="I837" s="49"/>
      <c r="J837" s="51" t="str">
        <f t="shared" si="26"/>
        <v/>
      </c>
      <c r="K837" s="79"/>
      <c r="L837" s="49"/>
      <c r="M837" s="52"/>
      <c r="N837" s="53" t="str">
        <f>IF(OR($G837="",$L837=""),"",ROUND(IF($F837="Long",(L837-G837),(G837-L837)) * POWER(10, VLOOKUP($D837,'Currency Pairs'!$A:$C,3,FALSE)),0))</f>
        <v/>
      </c>
      <c r="O837" s="99" t="str">
        <f>IF($P837="","",(($P837+$Q837+$R837)/LOOKUP(2,1/($V$3:$V836&lt;&gt;""),$V$3:$V836)))</f>
        <v/>
      </c>
      <c r="P837" s="54"/>
      <c r="Q837" s="54"/>
      <c r="R837" s="54"/>
      <c r="S837" s="42" t="str">
        <f t="shared" si="27"/>
        <v/>
      </c>
      <c r="T837" s="66"/>
      <c r="U837" s="66"/>
      <c r="V837" s="41" t="str">
        <f>IF($P837="","",$P837+$Q837+LOOKUP(2,1/($V$3:$V836&lt;&gt;""),$V$3:$V836))</f>
        <v/>
      </c>
      <c r="W837" s="42"/>
      <c r="X837" s="42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  <c r="GY837" s="35"/>
      <c r="GZ837" s="35"/>
      <c r="HA837" s="35"/>
      <c r="HB837" s="35"/>
      <c r="HC837" s="35"/>
      <c r="HD837" s="35"/>
      <c r="HE837" s="35"/>
      <c r="HF837" s="35"/>
      <c r="HG837" s="35"/>
      <c r="HH837" s="35"/>
      <c r="HI837" s="35"/>
      <c r="HJ837" s="35"/>
      <c r="HK837" s="35"/>
      <c r="HL837" s="35"/>
      <c r="HM837" s="35"/>
      <c r="HN837" s="35"/>
      <c r="HO837" s="35"/>
      <c r="HP837" s="35"/>
      <c r="HQ837" s="35"/>
      <c r="HR837" s="35"/>
      <c r="HS837" s="35"/>
      <c r="HT837" s="35"/>
      <c r="HU837" s="35"/>
      <c r="HV837" s="35"/>
      <c r="HW837" s="35"/>
      <c r="HX837" s="35"/>
      <c r="HY837" s="35"/>
      <c r="HZ837" s="35"/>
      <c r="IA837" s="35"/>
      <c r="IB837" s="35"/>
      <c r="IC837" s="35"/>
      <c r="ID837" s="35"/>
      <c r="IE837" s="35"/>
      <c r="IF837" s="35"/>
      <c r="IG837" s="35"/>
      <c r="IH837" s="35"/>
      <c r="II837" s="35"/>
      <c r="IJ837" s="35"/>
      <c r="IK837" s="35"/>
      <c r="IL837" s="35"/>
      <c r="IM837" s="35"/>
      <c r="IN837" s="35"/>
      <c r="IO837" s="35"/>
      <c r="IP837" s="35"/>
      <c r="IQ837" s="35"/>
      <c r="IR837" s="35"/>
      <c r="IS837" s="35"/>
      <c r="IT837" s="35"/>
      <c r="IU837" s="35"/>
      <c r="IV837" s="35"/>
      <c r="IW837" s="35"/>
      <c r="IX837" s="35"/>
    </row>
    <row r="838" spans="1:258" x14ac:dyDescent="0.25">
      <c r="A838" s="26">
        <f>LOOKUP(2,1/($A$3:$A837&lt;&gt;""),$A$3:$A837)+1</f>
        <v>831</v>
      </c>
      <c r="B838" s="27"/>
      <c r="C838" s="44"/>
      <c r="D838" s="28" t="str">
        <f ca="1">IFERROR(IF($E838="","",VLOOKUP($E838,'Currency Pairs'!$B$3:$D$1000,3,FALSE)),"")</f>
        <v/>
      </c>
      <c r="E838" s="43" t="str">
        <f ca="1">IFERROR(IF($D838="","",VLOOKUP($D838,'Currency Pairs'!$A$3:$B$1000,2,FALSE)),"")</f>
        <v/>
      </c>
      <c r="F838" s="44"/>
      <c r="G838" s="43"/>
      <c r="H838" s="43"/>
      <c r="I838" s="43"/>
      <c r="J838" s="45" t="str">
        <f t="shared" si="26"/>
        <v/>
      </c>
      <c r="K838" s="78"/>
      <c r="L838" s="43"/>
      <c r="M838" s="46"/>
      <c r="N838" s="47" t="str">
        <f>IF(OR($G838="",$L838=""),"",ROUND(IF($F838="Long",(L838-G838),(G838-L838)) * POWER(10, VLOOKUP($D838,'Currency Pairs'!$A:$C,3,FALSE)),0))</f>
        <v/>
      </c>
      <c r="O838" s="94" t="str">
        <f>IF($P838="","",(($P838+$Q838+$R838)/LOOKUP(2,1/($V$3:$V837&lt;&gt;""),$V$3:$V837)))</f>
        <v/>
      </c>
      <c r="P838" s="48"/>
      <c r="Q838" s="48"/>
      <c r="R838" s="48"/>
      <c r="S838" s="33" t="str">
        <f t="shared" si="27"/>
        <v/>
      </c>
      <c r="T838" s="65"/>
      <c r="U838" s="65"/>
      <c r="V838" s="32" t="str">
        <f>IF($P838="","",$P838+$Q838+LOOKUP(2,1/($V$3:$V837&lt;&gt;""),$V$3:$V837))</f>
        <v/>
      </c>
      <c r="W838" s="33"/>
      <c r="X838" s="33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  <c r="FH838" s="34"/>
      <c r="FI838" s="34"/>
      <c r="FJ838" s="34"/>
      <c r="FK838" s="34"/>
      <c r="FL838" s="34"/>
      <c r="FM838" s="34"/>
      <c r="FN838" s="34"/>
      <c r="FO838" s="34"/>
      <c r="FP838" s="34"/>
      <c r="FQ838" s="34"/>
      <c r="FR838" s="34"/>
      <c r="FS838" s="34"/>
      <c r="FT838" s="34"/>
      <c r="FU838" s="34"/>
      <c r="FV838" s="34"/>
      <c r="FW838" s="34"/>
      <c r="FX838" s="34"/>
      <c r="FY838" s="34"/>
      <c r="FZ838" s="34"/>
      <c r="GA838" s="34"/>
      <c r="GB838" s="34"/>
      <c r="GC838" s="34"/>
      <c r="GD838" s="34"/>
      <c r="GE838" s="34"/>
      <c r="GF838" s="34"/>
      <c r="GG838" s="34"/>
      <c r="GH838" s="34"/>
      <c r="GI838" s="34"/>
      <c r="GJ838" s="34"/>
      <c r="GK838" s="34"/>
      <c r="GL838" s="34"/>
      <c r="GM838" s="34"/>
      <c r="GN838" s="34"/>
      <c r="GO838" s="34"/>
      <c r="GP838" s="34"/>
      <c r="GQ838" s="34"/>
      <c r="GR838" s="34"/>
      <c r="GS838" s="34"/>
      <c r="GT838" s="34"/>
      <c r="GU838" s="34"/>
      <c r="GV838" s="34"/>
      <c r="GW838" s="34"/>
      <c r="GX838" s="34"/>
      <c r="GY838" s="34"/>
      <c r="GZ838" s="34"/>
      <c r="HA838" s="34"/>
      <c r="HB838" s="34"/>
      <c r="HC838" s="34"/>
      <c r="HD838" s="34"/>
      <c r="HE838" s="34"/>
      <c r="HF838" s="34"/>
      <c r="HG838" s="34"/>
      <c r="HH838" s="34"/>
      <c r="HI838" s="34"/>
      <c r="HJ838" s="34"/>
      <c r="HK838" s="34"/>
      <c r="HL838" s="34"/>
      <c r="HM838" s="34"/>
      <c r="HN838" s="34"/>
      <c r="HO838" s="34"/>
      <c r="HP838" s="34"/>
      <c r="HQ838" s="34"/>
      <c r="HR838" s="34"/>
      <c r="HS838" s="34"/>
      <c r="HT838" s="34"/>
      <c r="HU838" s="34"/>
      <c r="HV838" s="34"/>
      <c r="HW838" s="34"/>
      <c r="HX838" s="34"/>
      <c r="HY838" s="34"/>
      <c r="HZ838" s="34"/>
      <c r="IA838" s="34"/>
      <c r="IB838" s="34"/>
      <c r="IC838" s="34"/>
      <c r="ID838" s="34"/>
      <c r="IE838" s="34"/>
      <c r="IF838" s="34"/>
      <c r="IG838" s="34"/>
      <c r="IH838" s="34"/>
      <c r="II838" s="34"/>
      <c r="IJ838" s="34"/>
      <c r="IK838" s="34"/>
      <c r="IL838" s="34"/>
      <c r="IM838" s="34"/>
      <c r="IN838" s="34"/>
      <c r="IO838" s="34"/>
      <c r="IP838" s="34"/>
      <c r="IQ838" s="34"/>
      <c r="IR838" s="34"/>
      <c r="IS838" s="34"/>
      <c r="IT838" s="34"/>
      <c r="IU838" s="34"/>
      <c r="IV838" s="34"/>
      <c r="IW838" s="34"/>
      <c r="IX838" s="34"/>
    </row>
    <row r="839" spans="1:258" x14ac:dyDescent="0.25">
      <c r="A839" s="35">
        <f>LOOKUP(2,1/($A$3:$A838&lt;&gt;""),$A$3:$A838)+1</f>
        <v>832</v>
      </c>
      <c r="B839" s="36"/>
      <c r="C839" s="50"/>
      <c r="D839" s="37" t="str">
        <f ca="1">IFERROR(IF($E839="","",VLOOKUP($E839,'Currency Pairs'!$B$3:$D$1000,3,FALSE)),"")</f>
        <v/>
      </c>
      <c r="E839" s="49" t="str">
        <f ca="1">IFERROR(IF($D839="","",VLOOKUP($D839,'Currency Pairs'!$A$3:$B$1000,2,FALSE)),"")</f>
        <v/>
      </c>
      <c r="F839" s="50"/>
      <c r="G839" s="49"/>
      <c r="H839" s="49"/>
      <c r="I839" s="49"/>
      <c r="J839" s="51" t="str">
        <f t="shared" si="26"/>
        <v/>
      </c>
      <c r="K839" s="79"/>
      <c r="L839" s="49"/>
      <c r="M839" s="52"/>
      <c r="N839" s="53" t="str">
        <f>IF(OR($G839="",$L839=""),"",ROUND(IF($F839="Long",(L839-G839),(G839-L839)) * POWER(10, VLOOKUP($D839,'Currency Pairs'!$A:$C,3,FALSE)),0))</f>
        <v/>
      </c>
      <c r="O839" s="99" t="str">
        <f>IF($P839="","",(($P839+$Q839+$R839)/LOOKUP(2,1/($V$3:$V838&lt;&gt;""),$V$3:$V838)))</f>
        <v/>
      </c>
      <c r="P839" s="54"/>
      <c r="Q839" s="54"/>
      <c r="R839" s="54"/>
      <c r="S839" s="42" t="str">
        <f t="shared" si="27"/>
        <v/>
      </c>
      <c r="T839" s="66"/>
      <c r="U839" s="66"/>
      <c r="V839" s="41" t="str">
        <f>IF($P839="","",$P839+$Q839+LOOKUP(2,1/($V$3:$V838&lt;&gt;""),$V$3:$V838))</f>
        <v/>
      </c>
      <c r="W839" s="42"/>
      <c r="X839" s="42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  <c r="GY839" s="35"/>
      <c r="GZ839" s="35"/>
      <c r="HA839" s="35"/>
      <c r="HB839" s="35"/>
      <c r="HC839" s="35"/>
      <c r="HD839" s="35"/>
      <c r="HE839" s="35"/>
      <c r="HF839" s="35"/>
      <c r="HG839" s="35"/>
      <c r="HH839" s="35"/>
      <c r="HI839" s="35"/>
      <c r="HJ839" s="35"/>
      <c r="HK839" s="35"/>
      <c r="HL839" s="35"/>
      <c r="HM839" s="35"/>
      <c r="HN839" s="35"/>
      <c r="HO839" s="35"/>
      <c r="HP839" s="35"/>
      <c r="HQ839" s="35"/>
      <c r="HR839" s="35"/>
      <c r="HS839" s="35"/>
      <c r="HT839" s="35"/>
      <c r="HU839" s="35"/>
      <c r="HV839" s="35"/>
      <c r="HW839" s="35"/>
      <c r="HX839" s="35"/>
      <c r="HY839" s="35"/>
      <c r="HZ839" s="35"/>
      <c r="IA839" s="35"/>
      <c r="IB839" s="35"/>
      <c r="IC839" s="35"/>
      <c r="ID839" s="35"/>
      <c r="IE839" s="35"/>
      <c r="IF839" s="35"/>
      <c r="IG839" s="35"/>
      <c r="IH839" s="35"/>
      <c r="II839" s="35"/>
      <c r="IJ839" s="35"/>
      <c r="IK839" s="35"/>
      <c r="IL839" s="35"/>
      <c r="IM839" s="35"/>
      <c r="IN839" s="35"/>
      <c r="IO839" s="35"/>
      <c r="IP839" s="35"/>
      <c r="IQ839" s="35"/>
      <c r="IR839" s="35"/>
      <c r="IS839" s="35"/>
      <c r="IT839" s="35"/>
      <c r="IU839" s="35"/>
      <c r="IV839" s="35"/>
      <c r="IW839" s="35"/>
      <c r="IX839" s="35"/>
    </row>
    <row r="840" spans="1:258" x14ac:dyDescent="0.25">
      <c r="A840" s="26">
        <f>LOOKUP(2,1/($A$3:$A839&lt;&gt;""),$A$3:$A839)+1</f>
        <v>833</v>
      </c>
      <c r="B840" s="27"/>
      <c r="C840" s="44"/>
      <c r="D840" s="28" t="str">
        <f ca="1">IFERROR(IF($E840="","",VLOOKUP($E840,'Currency Pairs'!$B$3:$D$1000,3,FALSE)),"")</f>
        <v/>
      </c>
      <c r="E840" s="43" t="str">
        <f ca="1">IFERROR(IF($D840="","",VLOOKUP($D840,'Currency Pairs'!$A$3:$B$1000,2,FALSE)),"")</f>
        <v/>
      </c>
      <c r="F840" s="44"/>
      <c r="G840" s="43"/>
      <c r="H840" s="43"/>
      <c r="I840" s="43"/>
      <c r="J840" s="45" t="str">
        <f t="shared" si="26"/>
        <v/>
      </c>
      <c r="K840" s="78"/>
      <c r="L840" s="43"/>
      <c r="M840" s="46"/>
      <c r="N840" s="47" t="str">
        <f>IF(OR($G840="",$L840=""),"",ROUND(IF($F840="Long",(L840-G840),(G840-L840)) * POWER(10, VLOOKUP($D840,'Currency Pairs'!$A:$C,3,FALSE)),0))</f>
        <v/>
      </c>
      <c r="O840" s="94" t="str">
        <f>IF($P840="","",(($P840+$Q840+$R840)/LOOKUP(2,1/($V$3:$V839&lt;&gt;""),$V$3:$V839)))</f>
        <v/>
      </c>
      <c r="P840" s="48"/>
      <c r="Q840" s="48"/>
      <c r="R840" s="48"/>
      <c r="S840" s="33" t="str">
        <f t="shared" si="27"/>
        <v/>
      </c>
      <c r="T840" s="65"/>
      <c r="U840" s="65"/>
      <c r="V840" s="32" t="str">
        <f>IF($P840="","",$P840+$Q840+LOOKUP(2,1/($V$3:$V839&lt;&gt;""),$V$3:$V839))</f>
        <v/>
      </c>
      <c r="W840" s="33"/>
      <c r="X840" s="33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  <c r="DN840" s="34"/>
      <c r="DO840" s="34"/>
      <c r="DP840" s="34"/>
      <c r="DQ840" s="34"/>
      <c r="DR840" s="34"/>
      <c r="DS840" s="34"/>
      <c r="DT840" s="34"/>
      <c r="DU840" s="34"/>
      <c r="DV840" s="34"/>
      <c r="DW840" s="34"/>
      <c r="DX840" s="34"/>
      <c r="DY840" s="34"/>
      <c r="DZ840" s="34"/>
      <c r="EA840" s="34"/>
      <c r="EB840" s="34"/>
      <c r="EC840" s="34"/>
      <c r="ED840" s="34"/>
      <c r="EE840" s="34"/>
      <c r="EF840" s="34"/>
      <c r="EG840" s="34"/>
      <c r="EH840" s="34"/>
      <c r="EI840" s="34"/>
      <c r="EJ840" s="34"/>
      <c r="EK840" s="34"/>
      <c r="EL840" s="34"/>
      <c r="EM840" s="34"/>
      <c r="EN840" s="34"/>
      <c r="EO840" s="34"/>
      <c r="EP840" s="34"/>
      <c r="EQ840" s="34"/>
      <c r="ER840" s="34"/>
      <c r="ES840" s="34"/>
      <c r="ET840" s="34"/>
      <c r="EU840" s="34"/>
      <c r="EV840" s="34"/>
      <c r="EW840" s="34"/>
      <c r="EX840" s="34"/>
      <c r="EY840" s="34"/>
      <c r="EZ840" s="34"/>
      <c r="FA840" s="34"/>
      <c r="FB840" s="34"/>
      <c r="FC840" s="34"/>
      <c r="FD840" s="34"/>
      <c r="FE840" s="34"/>
      <c r="FF840" s="34"/>
      <c r="FG840" s="34"/>
      <c r="FH840" s="34"/>
      <c r="FI840" s="34"/>
      <c r="FJ840" s="34"/>
      <c r="FK840" s="34"/>
      <c r="FL840" s="34"/>
      <c r="FM840" s="34"/>
      <c r="FN840" s="34"/>
      <c r="FO840" s="34"/>
      <c r="FP840" s="34"/>
      <c r="FQ840" s="34"/>
      <c r="FR840" s="34"/>
      <c r="FS840" s="34"/>
      <c r="FT840" s="34"/>
      <c r="FU840" s="34"/>
      <c r="FV840" s="34"/>
      <c r="FW840" s="34"/>
      <c r="FX840" s="34"/>
      <c r="FY840" s="34"/>
      <c r="FZ840" s="34"/>
      <c r="GA840" s="34"/>
      <c r="GB840" s="34"/>
      <c r="GC840" s="34"/>
      <c r="GD840" s="34"/>
      <c r="GE840" s="34"/>
      <c r="GF840" s="34"/>
      <c r="GG840" s="34"/>
      <c r="GH840" s="34"/>
      <c r="GI840" s="34"/>
      <c r="GJ840" s="34"/>
      <c r="GK840" s="34"/>
      <c r="GL840" s="34"/>
      <c r="GM840" s="34"/>
      <c r="GN840" s="34"/>
      <c r="GO840" s="34"/>
      <c r="GP840" s="34"/>
      <c r="GQ840" s="34"/>
      <c r="GR840" s="34"/>
      <c r="GS840" s="34"/>
      <c r="GT840" s="34"/>
      <c r="GU840" s="34"/>
      <c r="GV840" s="34"/>
      <c r="GW840" s="34"/>
      <c r="GX840" s="34"/>
      <c r="GY840" s="34"/>
      <c r="GZ840" s="34"/>
      <c r="HA840" s="34"/>
      <c r="HB840" s="34"/>
      <c r="HC840" s="34"/>
      <c r="HD840" s="34"/>
      <c r="HE840" s="34"/>
      <c r="HF840" s="34"/>
      <c r="HG840" s="34"/>
      <c r="HH840" s="34"/>
      <c r="HI840" s="34"/>
      <c r="HJ840" s="34"/>
      <c r="HK840" s="34"/>
      <c r="HL840" s="34"/>
      <c r="HM840" s="34"/>
      <c r="HN840" s="34"/>
      <c r="HO840" s="34"/>
      <c r="HP840" s="34"/>
      <c r="HQ840" s="34"/>
      <c r="HR840" s="34"/>
      <c r="HS840" s="34"/>
      <c r="HT840" s="34"/>
      <c r="HU840" s="34"/>
      <c r="HV840" s="34"/>
      <c r="HW840" s="34"/>
      <c r="HX840" s="34"/>
      <c r="HY840" s="34"/>
      <c r="HZ840" s="34"/>
      <c r="IA840" s="34"/>
      <c r="IB840" s="34"/>
      <c r="IC840" s="34"/>
      <c r="ID840" s="34"/>
      <c r="IE840" s="34"/>
      <c r="IF840" s="34"/>
      <c r="IG840" s="34"/>
      <c r="IH840" s="34"/>
      <c r="II840" s="34"/>
      <c r="IJ840" s="34"/>
      <c r="IK840" s="34"/>
      <c r="IL840" s="34"/>
      <c r="IM840" s="34"/>
      <c r="IN840" s="34"/>
      <c r="IO840" s="34"/>
      <c r="IP840" s="34"/>
      <c r="IQ840" s="34"/>
      <c r="IR840" s="34"/>
      <c r="IS840" s="34"/>
      <c r="IT840" s="34"/>
      <c r="IU840" s="34"/>
      <c r="IV840" s="34"/>
      <c r="IW840" s="34"/>
      <c r="IX840" s="34"/>
    </row>
    <row r="841" spans="1:258" x14ac:dyDescent="0.25">
      <c r="A841" s="35">
        <f>LOOKUP(2,1/($A$3:$A840&lt;&gt;""),$A$3:$A840)+1</f>
        <v>834</v>
      </c>
      <c r="B841" s="36"/>
      <c r="C841" s="50"/>
      <c r="D841" s="37" t="str">
        <f ca="1">IFERROR(IF($E841="","",VLOOKUP($E841,'Currency Pairs'!$B$3:$D$1000,3,FALSE)),"")</f>
        <v/>
      </c>
      <c r="E841" s="49" t="str">
        <f ca="1">IFERROR(IF($D841="","",VLOOKUP($D841,'Currency Pairs'!$A$3:$B$1000,2,FALSE)),"")</f>
        <v/>
      </c>
      <c r="F841" s="50"/>
      <c r="G841" s="49"/>
      <c r="H841" s="49"/>
      <c r="I841" s="49"/>
      <c r="J841" s="51" t="str">
        <f t="shared" si="26"/>
        <v/>
      </c>
      <c r="K841" s="79"/>
      <c r="L841" s="49"/>
      <c r="M841" s="52"/>
      <c r="N841" s="53" t="str">
        <f>IF(OR($G841="",$L841=""),"",ROUND(IF($F841="Long",(L841-G841),(G841-L841)) * POWER(10, VLOOKUP($D841,'Currency Pairs'!$A:$C,3,FALSE)),0))</f>
        <v/>
      </c>
      <c r="O841" s="99" t="str">
        <f>IF($P841="","",(($P841+$Q841+$R841)/LOOKUP(2,1/($V$3:$V840&lt;&gt;""),$V$3:$V840)))</f>
        <v/>
      </c>
      <c r="P841" s="54"/>
      <c r="Q841" s="54"/>
      <c r="R841" s="54"/>
      <c r="S841" s="42" t="str">
        <f t="shared" si="27"/>
        <v/>
      </c>
      <c r="T841" s="66"/>
      <c r="U841" s="66"/>
      <c r="V841" s="41" t="str">
        <f>IF($P841="","",$P841+$Q841+LOOKUP(2,1/($V$3:$V840&lt;&gt;""),$V$3:$V840))</f>
        <v/>
      </c>
      <c r="W841" s="42"/>
      <c r="X841" s="42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  <c r="GY841" s="35"/>
      <c r="GZ841" s="35"/>
      <c r="HA841" s="35"/>
      <c r="HB841" s="35"/>
      <c r="HC841" s="35"/>
      <c r="HD841" s="35"/>
      <c r="HE841" s="35"/>
      <c r="HF841" s="35"/>
      <c r="HG841" s="35"/>
      <c r="HH841" s="35"/>
      <c r="HI841" s="35"/>
      <c r="HJ841" s="35"/>
      <c r="HK841" s="35"/>
      <c r="HL841" s="35"/>
      <c r="HM841" s="35"/>
      <c r="HN841" s="35"/>
      <c r="HO841" s="35"/>
      <c r="HP841" s="35"/>
      <c r="HQ841" s="35"/>
      <c r="HR841" s="35"/>
      <c r="HS841" s="35"/>
      <c r="HT841" s="35"/>
      <c r="HU841" s="35"/>
      <c r="HV841" s="35"/>
      <c r="HW841" s="35"/>
      <c r="HX841" s="35"/>
      <c r="HY841" s="35"/>
      <c r="HZ841" s="35"/>
      <c r="IA841" s="35"/>
      <c r="IB841" s="35"/>
      <c r="IC841" s="35"/>
      <c r="ID841" s="35"/>
      <c r="IE841" s="35"/>
      <c r="IF841" s="35"/>
      <c r="IG841" s="35"/>
      <c r="IH841" s="35"/>
      <c r="II841" s="35"/>
      <c r="IJ841" s="35"/>
      <c r="IK841" s="35"/>
      <c r="IL841" s="35"/>
      <c r="IM841" s="35"/>
      <c r="IN841" s="35"/>
      <c r="IO841" s="35"/>
      <c r="IP841" s="35"/>
      <c r="IQ841" s="35"/>
      <c r="IR841" s="35"/>
      <c r="IS841" s="35"/>
      <c r="IT841" s="35"/>
      <c r="IU841" s="35"/>
      <c r="IV841" s="35"/>
      <c r="IW841" s="35"/>
      <c r="IX841" s="35"/>
    </row>
    <row r="842" spans="1:258" x14ac:dyDescent="0.25">
      <c r="A842" s="26">
        <f>LOOKUP(2,1/($A$3:$A841&lt;&gt;""),$A$3:$A841)+1</f>
        <v>835</v>
      </c>
      <c r="B842" s="27"/>
      <c r="C842" s="44"/>
      <c r="D842" s="28" t="str">
        <f ca="1">IFERROR(IF($E842="","",VLOOKUP($E842,'Currency Pairs'!$B$3:$D$1000,3,FALSE)),"")</f>
        <v/>
      </c>
      <c r="E842" s="43" t="str">
        <f ca="1">IFERROR(IF($D842="","",VLOOKUP($D842,'Currency Pairs'!$A$3:$B$1000,2,FALSE)),"")</f>
        <v/>
      </c>
      <c r="F842" s="44"/>
      <c r="G842" s="43"/>
      <c r="H842" s="43"/>
      <c r="I842" s="43"/>
      <c r="J842" s="45" t="str">
        <f t="shared" si="26"/>
        <v/>
      </c>
      <c r="K842" s="78"/>
      <c r="L842" s="43"/>
      <c r="M842" s="46"/>
      <c r="N842" s="47" t="str">
        <f>IF(OR($G842="",$L842=""),"",ROUND(IF($F842="Long",(L842-G842),(G842-L842)) * POWER(10, VLOOKUP($D842,'Currency Pairs'!$A:$C,3,FALSE)),0))</f>
        <v/>
      </c>
      <c r="O842" s="94" t="str">
        <f>IF($P842="","",(($P842+$Q842+$R842)/LOOKUP(2,1/($V$3:$V841&lt;&gt;""),$V$3:$V841)))</f>
        <v/>
      </c>
      <c r="P842" s="48"/>
      <c r="Q842" s="48"/>
      <c r="R842" s="48"/>
      <c r="S842" s="33" t="str">
        <f t="shared" si="27"/>
        <v/>
      </c>
      <c r="T842" s="65"/>
      <c r="U842" s="65"/>
      <c r="V842" s="32" t="str">
        <f>IF($P842="","",$P842+$Q842+LOOKUP(2,1/($V$3:$V841&lt;&gt;""),$V$3:$V841))</f>
        <v/>
      </c>
      <c r="W842" s="33"/>
      <c r="X842" s="33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  <c r="FH842" s="34"/>
      <c r="FI842" s="34"/>
      <c r="FJ842" s="34"/>
      <c r="FK842" s="34"/>
      <c r="FL842" s="34"/>
      <c r="FM842" s="34"/>
      <c r="FN842" s="34"/>
      <c r="FO842" s="34"/>
      <c r="FP842" s="34"/>
      <c r="FQ842" s="34"/>
      <c r="FR842" s="34"/>
      <c r="FS842" s="34"/>
      <c r="FT842" s="34"/>
      <c r="FU842" s="34"/>
      <c r="FV842" s="34"/>
      <c r="FW842" s="34"/>
      <c r="FX842" s="34"/>
      <c r="FY842" s="34"/>
      <c r="FZ842" s="34"/>
      <c r="GA842" s="34"/>
      <c r="GB842" s="34"/>
      <c r="GC842" s="34"/>
      <c r="GD842" s="34"/>
      <c r="GE842" s="34"/>
      <c r="GF842" s="34"/>
      <c r="GG842" s="34"/>
      <c r="GH842" s="34"/>
      <c r="GI842" s="34"/>
      <c r="GJ842" s="34"/>
      <c r="GK842" s="34"/>
      <c r="GL842" s="34"/>
      <c r="GM842" s="34"/>
      <c r="GN842" s="34"/>
      <c r="GO842" s="34"/>
      <c r="GP842" s="34"/>
      <c r="GQ842" s="34"/>
      <c r="GR842" s="34"/>
      <c r="GS842" s="34"/>
      <c r="GT842" s="34"/>
      <c r="GU842" s="34"/>
      <c r="GV842" s="34"/>
      <c r="GW842" s="34"/>
      <c r="GX842" s="34"/>
      <c r="GY842" s="34"/>
      <c r="GZ842" s="34"/>
      <c r="HA842" s="34"/>
      <c r="HB842" s="34"/>
      <c r="HC842" s="34"/>
      <c r="HD842" s="34"/>
      <c r="HE842" s="34"/>
      <c r="HF842" s="34"/>
      <c r="HG842" s="34"/>
      <c r="HH842" s="34"/>
      <c r="HI842" s="34"/>
      <c r="HJ842" s="34"/>
      <c r="HK842" s="34"/>
      <c r="HL842" s="34"/>
      <c r="HM842" s="34"/>
      <c r="HN842" s="34"/>
      <c r="HO842" s="34"/>
      <c r="HP842" s="34"/>
      <c r="HQ842" s="34"/>
      <c r="HR842" s="34"/>
      <c r="HS842" s="34"/>
      <c r="HT842" s="34"/>
      <c r="HU842" s="34"/>
      <c r="HV842" s="34"/>
      <c r="HW842" s="34"/>
      <c r="HX842" s="34"/>
      <c r="HY842" s="34"/>
      <c r="HZ842" s="34"/>
      <c r="IA842" s="34"/>
      <c r="IB842" s="34"/>
      <c r="IC842" s="34"/>
      <c r="ID842" s="34"/>
      <c r="IE842" s="34"/>
      <c r="IF842" s="34"/>
      <c r="IG842" s="34"/>
      <c r="IH842" s="34"/>
      <c r="II842" s="34"/>
      <c r="IJ842" s="34"/>
      <c r="IK842" s="34"/>
      <c r="IL842" s="34"/>
      <c r="IM842" s="34"/>
      <c r="IN842" s="34"/>
      <c r="IO842" s="34"/>
      <c r="IP842" s="34"/>
      <c r="IQ842" s="34"/>
      <c r="IR842" s="34"/>
      <c r="IS842" s="34"/>
      <c r="IT842" s="34"/>
      <c r="IU842" s="34"/>
      <c r="IV842" s="34"/>
      <c r="IW842" s="34"/>
      <c r="IX842" s="34"/>
    </row>
    <row r="843" spans="1:258" x14ac:dyDescent="0.25">
      <c r="A843" s="35">
        <f>LOOKUP(2,1/($A$3:$A842&lt;&gt;""),$A$3:$A842)+1</f>
        <v>836</v>
      </c>
      <c r="B843" s="36"/>
      <c r="C843" s="50"/>
      <c r="D843" s="37" t="str">
        <f ca="1">IFERROR(IF($E843="","",VLOOKUP($E843,'Currency Pairs'!$B$3:$D$1000,3,FALSE)),"")</f>
        <v/>
      </c>
      <c r="E843" s="49" t="str">
        <f ca="1">IFERROR(IF($D843="","",VLOOKUP($D843,'Currency Pairs'!$A$3:$B$1000,2,FALSE)),"")</f>
        <v/>
      </c>
      <c r="F843" s="50"/>
      <c r="G843" s="49"/>
      <c r="H843" s="49"/>
      <c r="I843" s="49"/>
      <c r="J843" s="51" t="str">
        <f t="shared" ref="J843:J906" si="28">IF(OR($G843="",$H843="",$I843=""),"",ROUND(ABS(($G843-$I843)/($G843-$H843)),2))</f>
        <v/>
      </c>
      <c r="K843" s="79"/>
      <c r="L843" s="49"/>
      <c r="M843" s="52"/>
      <c r="N843" s="53" t="str">
        <f>IF(OR($G843="",$L843=""),"",ROUND(IF($F843="Long",(L843-G843),(G843-L843)) * POWER(10, VLOOKUP($D843,'Currency Pairs'!$A:$C,3,FALSE)),0))</f>
        <v/>
      </c>
      <c r="O843" s="99" t="str">
        <f>IF($P843="","",(($P843+$Q843+$R843)/LOOKUP(2,1/($V$3:$V842&lt;&gt;""),$V$3:$V842)))</f>
        <v/>
      </c>
      <c r="P843" s="54"/>
      <c r="Q843" s="54"/>
      <c r="R843" s="54"/>
      <c r="S843" s="42" t="str">
        <f t="shared" si="27"/>
        <v/>
      </c>
      <c r="T843" s="66"/>
      <c r="U843" s="66"/>
      <c r="V843" s="41" t="str">
        <f>IF($P843="","",$P843+$Q843+LOOKUP(2,1/($V$3:$V842&lt;&gt;""),$V$3:$V842))</f>
        <v/>
      </c>
      <c r="W843" s="42"/>
      <c r="X843" s="42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  <c r="GY843" s="35"/>
      <c r="GZ843" s="35"/>
      <c r="HA843" s="35"/>
      <c r="HB843" s="35"/>
      <c r="HC843" s="35"/>
      <c r="HD843" s="35"/>
      <c r="HE843" s="35"/>
      <c r="HF843" s="35"/>
      <c r="HG843" s="35"/>
      <c r="HH843" s="35"/>
      <c r="HI843" s="35"/>
      <c r="HJ843" s="35"/>
      <c r="HK843" s="35"/>
      <c r="HL843" s="35"/>
      <c r="HM843" s="35"/>
      <c r="HN843" s="35"/>
      <c r="HO843" s="35"/>
      <c r="HP843" s="35"/>
      <c r="HQ843" s="35"/>
      <c r="HR843" s="35"/>
      <c r="HS843" s="35"/>
      <c r="HT843" s="35"/>
      <c r="HU843" s="35"/>
      <c r="HV843" s="35"/>
      <c r="HW843" s="35"/>
      <c r="HX843" s="35"/>
      <c r="HY843" s="35"/>
      <c r="HZ843" s="35"/>
      <c r="IA843" s="35"/>
      <c r="IB843" s="35"/>
      <c r="IC843" s="35"/>
      <c r="ID843" s="35"/>
      <c r="IE843" s="35"/>
      <c r="IF843" s="35"/>
      <c r="IG843" s="35"/>
      <c r="IH843" s="35"/>
      <c r="II843" s="35"/>
      <c r="IJ843" s="35"/>
      <c r="IK843" s="35"/>
      <c r="IL843" s="35"/>
      <c r="IM843" s="35"/>
      <c r="IN843" s="35"/>
      <c r="IO843" s="35"/>
      <c r="IP843" s="35"/>
      <c r="IQ843" s="35"/>
      <c r="IR843" s="35"/>
      <c r="IS843" s="35"/>
      <c r="IT843" s="35"/>
      <c r="IU843" s="35"/>
      <c r="IV843" s="35"/>
      <c r="IW843" s="35"/>
      <c r="IX843" s="35"/>
    </row>
    <row r="844" spans="1:258" x14ac:dyDescent="0.25">
      <c r="A844" s="26">
        <f>LOOKUP(2,1/($A$3:$A843&lt;&gt;""),$A$3:$A843)+1</f>
        <v>837</v>
      </c>
      <c r="B844" s="27"/>
      <c r="C844" s="44"/>
      <c r="D844" s="28" t="str">
        <f ca="1">IFERROR(IF($E844="","",VLOOKUP($E844,'Currency Pairs'!$B$3:$D$1000,3,FALSE)),"")</f>
        <v/>
      </c>
      <c r="E844" s="43" t="str">
        <f ca="1">IFERROR(IF($D844="","",VLOOKUP($D844,'Currency Pairs'!$A$3:$B$1000,2,FALSE)),"")</f>
        <v/>
      </c>
      <c r="F844" s="44"/>
      <c r="G844" s="43"/>
      <c r="H844" s="43"/>
      <c r="I844" s="43"/>
      <c r="J844" s="45" t="str">
        <f t="shared" si="28"/>
        <v/>
      </c>
      <c r="K844" s="78"/>
      <c r="L844" s="43"/>
      <c r="M844" s="46"/>
      <c r="N844" s="47" t="str">
        <f>IF(OR($G844="",$L844=""),"",ROUND(IF($F844="Long",(L844-G844),(G844-L844)) * POWER(10, VLOOKUP($D844,'Currency Pairs'!$A:$C,3,FALSE)),0))</f>
        <v/>
      </c>
      <c r="O844" s="94" t="str">
        <f>IF($P844="","",(($P844+$Q844+$R844)/LOOKUP(2,1/($V$3:$V843&lt;&gt;""),$V$3:$V843)))</f>
        <v/>
      </c>
      <c r="P844" s="48"/>
      <c r="Q844" s="48"/>
      <c r="R844" s="48"/>
      <c r="S844" s="33" t="str">
        <f t="shared" si="27"/>
        <v/>
      </c>
      <c r="T844" s="65"/>
      <c r="U844" s="65"/>
      <c r="V844" s="32" t="str">
        <f>IF($P844="","",$P844+$Q844+LOOKUP(2,1/($V$3:$V843&lt;&gt;""),$V$3:$V843))</f>
        <v/>
      </c>
      <c r="W844" s="33"/>
      <c r="X844" s="33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34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34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34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34"/>
      <c r="FH844" s="34"/>
      <c r="FI844" s="34"/>
      <c r="FJ844" s="34"/>
      <c r="FK844" s="34"/>
      <c r="FL844" s="34"/>
      <c r="FM844" s="34"/>
      <c r="FN844" s="34"/>
      <c r="FO844" s="34"/>
      <c r="FP844" s="34"/>
      <c r="FQ844" s="34"/>
      <c r="FR844" s="34"/>
      <c r="FS844" s="34"/>
      <c r="FT844" s="34"/>
      <c r="FU844" s="34"/>
      <c r="FV844" s="34"/>
      <c r="FW844" s="34"/>
      <c r="FX844" s="34"/>
      <c r="FY844" s="34"/>
      <c r="FZ844" s="34"/>
      <c r="GA844" s="34"/>
      <c r="GB844" s="34"/>
      <c r="GC844" s="34"/>
      <c r="GD844" s="34"/>
      <c r="GE844" s="34"/>
      <c r="GF844" s="34"/>
      <c r="GG844" s="34"/>
      <c r="GH844" s="34"/>
      <c r="GI844" s="34"/>
      <c r="GJ844" s="34"/>
      <c r="GK844" s="34"/>
      <c r="GL844" s="34"/>
      <c r="GM844" s="34"/>
      <c r="GN844" s="34"/>
      <c r="GO844" s="34"/>
      <c r="GP844" s="34"/>
      <c r="GQ844" s="34"/>
      <c r="GR844" s="34"/>
      <c r="GS844" s="34"/>
      <c r="GT844" s="34"/>
      <c r="GU844" s="34"/>
      <c r="GV844" s="34"/>
      <c r="GW844" s="34"/>
      <c r="GX844" s="34"/>
      <c r="GY844" s="34"/>
      <c r="GZ844" s="34"/>
      <c r="HA844" s="34"/>
      <c r="HB844" s="34"/>
      <c r="HC844" s="34"/>
      <c r="HD844" s="34"/>
      <c r="HE844" s="34"/>
      <c r="HF844" s="34"/>
      <c r="HG844" s="34"/>
      <c r="HH844" s="34"/>
      <c r="HI844" s="34"/>
      <c r="HJ844" s="34"/>
      <c r="HK844" s="34"/>
      <c r="HL844" s="34"/>
      <c r="HM844" s="34"/>
      <c r="HN844" s="34"/>
      <c r="HO844" s="34"/>
      <c r="HP844" s="34"/>
      <c r="HQ844" s="34"/>
      <c r="HR844" s="34"/>
      <c r="HS844" s="34"/>
      <c r="HT844" s="34"/>
      <c r="HU844" s="34"/>
      <c r="HV844" s="34"/>
      <c r="HW844" s="34"/>
      <c r="HX844" s="34"/>
      <c r="HY844" s="34"/>
      <c r="HZ844" s="34"/>
      <c r="IA844" s="34"/>
      <c r="IB844" s="34"/>
      <c r="IC844" s="34"/>
      <c r="ID844" s="34"/>
      <c r="IE844" s="34"/>
      <c r="IF844" s="34"/>
      <c r="IG844" s="34"/>
      <c r="IH844" s="34"/>
      <c r="II844" s="34"/>
      <c r="IJ844" s="34"/>
      <c r="IK844" s="34"/>
      <c r="IL844" s="34"/>
      <c r="IM844" s="34"/>
      <c r="IN844" s="34"/>
      <c r="IO844" s="34"/>
      <c r="IP844" s="34"/>
      <c r="IQ844" s="34"/>
      <c r="IR844" s="34"/>
      <c r="IS844" s="34"/>
      <c r="IT844" s="34"/>
      <c r="IU844" s="34"/>
      <c r="IV844" s="34"/>
      <c r="IW844" s="34"/>
      <c r="IX844" s="34"/>
    </row>
    <row r="845" spans="1:258" x14ac:dyDescent="0.25">
      <c r="A845" s="35">
        <f>LOOKUP(2,1/($A$3:$A844&lt;&gt;""),$A$3:$A844)+1</f>
        <v>838</v>
      </c>
      <c r="B845" s="36"/>
      <c r="C845" s="50"/>
      <c r="D845" s="37" t="str">
        <f ca="1">IFERROR(IF($E845="","",VLOOKUP($E845,'Currency Pairs'!$B$3:$D$1000,3,FALSE)),"")</f>
        <v/>
      </c>
      <c r="E845" s="49" t="str">
        <f ca="1">IFERROR(IF($D845="","",VLOOKUP($D845,'Currency Pairs'!$A$3:$B$1000,2,FALSE)),"")</f>
        <v/>
      </c>
      <c r="F845" s="50"/>
      <c r="G845" s="49"/>
      <c r="H845" s="49"/>
      <c r="I845" s="49"/>
      <c r="J845" s="51" t="str">
        <f t="shared" si="28"/>
        <v/>
      </c>
      <c r="K845" s="79"/>
      <c r="L845" s="49"/>
      <c r="M845" s="52"/>
      <c r="N845" s="53" t="str">
        <f>IF(OR($G845="",$L845=""),"",ROUND(IF($F845="Long",(L845-G845),(G845-L845)) * POWER(10, VLOOKUP($D845,'Currency Pairs'!$A:$C,3,FALSE)),0))</f>
        <v/>
      </c>
      <c r="O845" s="99" t="str">
        <f>IF($P845="","",(($P845+$Q845+$R845)/LOOKUP(2,1/($V$3:$V844&lt;&gt;""),$V$3:$V844)))</f>
        <v/>
      </c>
      <c r="P845" s="54"/>
      <c r="Q845" s="54"/>
      <c r="R845" s="54"/>
      <c r="S845" s="42" t="str">
        <f t="shared" si="27"/>
        <v/>
      </c>
      <c r="T845" s="66"/>
      <c r="U845" s="66"/>
      <c r="V845" s="41" t="str">
        <f>IF($P845="","",$P845+$Q845+LOOKUP(2,1/($V$3:$V844&lt;&gt;""),$V$3:$V844))</f>
        <v/>
      </c>
      <c r="W845" s="42"/>
      <c r="X845" s="42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  <c r="GY845" s="35"/>
      <c r="GZ845" s="35"/>
      <c r="HA845" s="35"/>
      <c r="HB845" s="35"/>
      <c r="HC845" s="35"/>
      <c r="HD845" s="35"/>
      <c r="HE845" s="35"/>
      <c r="HF845" s="35"/>
      <c r="HG845" s="35"/>
      <c r="HH845" s="35"/>
      <c r="HI845" s="35"/>
      <c r="HJ845" s="35"/>
      <c r="HK845" s="35"/>
      <c r="HL845" s="35"/>
      <c r="HM845" s="35"/>
      <c r="HN845" s="35"/>
      <c r="HO845" s="35"/>
      <c r="HP845" s="35"/>
      <c r="HQ845" s="35"/>
      <c r="HR845" s="35"/>
      <c r="HS845" s="35"/>
      <c r="HT845" s="35"/>
      <c r="HU845" s="35"/>
      <c r="HV845" s="35"/>
      <c r="HW845" s="35"/>
      <c r="HX845" s="35"/>
      <c r="HY845" s="35"/>
      <c r="HZ845" s="35"/>
      <c r="IA845" s="35"/>
      <c r="IB845" s="35"/>
      <c r="IC845" s="35"/>
      <c r="ID845" s="35"/>
      <c r="IE845" s="35"/>
      <c r="IF845" s="35"/>
      <c r="IG845" s="35"/>
      <c r="IH845" s="35"/>
      <c r="II845" s="35"/>
      <c r="IJ845" s="35"/>
      <c r="IK845" s="35"/>
      <c r="IL845" s="35"/>
      <c r="IM845" s="35"/>
      <c r="IN845" s="35"/>
      <c r="IO845" s="35"/>
      <c r="IP845" s="35"/>
      <c r="IQ845" s="35"/>
      <c r="IR845" s="35"/>
      <c r="IS845" s="35"/>
      <c r="IT845" s="35"/>
      <c r="IU845" s="35"/>
      <c r="IV845" s="35"/>
      <c r="IW845" s="35"/>
      <c r="IX845" s="35"/>
    </row>
    <row r="846" spans="1:258" x14ac:dyDescent="0.25">
      <c r="A846" s="26">
        <f>LOOKUP(2,1/($A$3:$A845&lt;&gt;""),$A$3:$A845)+1</f>
        <v>839</v>
      </c>
      <c r="B846" s="27"/>
      <c r="C846" s="44"/>
      <c r="D846" s="28" t="str">
        <f ca="1">IFERROR(IF($E846="","",VLOOKUP($E846,'Currency Pairs'!$B$3:$D$1000,3,FALSE)),"")</f>
        <v/>
      </c>
      <c r="E846" s="43" t="str">
        <f ca="1">IFERROR(IF($D846="","",VLOOKUP($D846,'Currency Pairs'!$A$3:$B$1000,2,FALSE)),"")</f>
        <v/>
      </c>
      <c r="F846" s="44"/>
      <c r="G846" s="43"/>
      <c r="H846" s="43"/>
      <c r="I846" s="43"/>
      <c r="J846" s="45" t="str">
        <f t="shared" si="28"/>
        <v/>
      </c>
      <c r="K846" s="78"/>
      <c r="L846" s="43"/>
      <c r="M846" s="46"/>
      <c r="N846" s="47" t="str">
        <f>IF(OR($G846="",$L846=""),"",ROUND(IF($F846="Long",(L846-G846),(G846-L846)) * POWER(10, VLOOKUP($D846,'Currency Pairs'!$A:$C,3,FALSE)),0))</f>
        <v/>
      </c>
      <c r="O846" s="94" t="str">
        <f>IF($P846="","",(($P846+$Q846+$R846)/LOOKUP(2,1/($V$3:$V845&lt;&gt;""),$V$3:$V845)))</f>
        <v/>
      </c>
      <c r="P846" s="48"/>
      <c r="Q846" s="48"/>
      <c r="R846" s="48"/>
      <c r="S846" s="33" t="str">
        <f t="shared" si="27"/>
        <v/>
      </c>
      <c r="T846" s="65"/>
      <c r="U846" s="65"/>
      <c r="V846" s="32" t="str">
        <f>IF($P846="","",$P846+$Q846+LOOKUP(2,1/($V$3:$V845&lt;&gt;""),$V$3:$V845))</f>
        <v/>
      </c>
      <c r="W846" s="33"/>
      <c r="X846" s="33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  <c r="EX846" s="34"/>
      <c r="EY846" s="34"/>
      <c r="EZ846" s="34"/>
      <c r="FA846" s="34"/>
      <c r="FB846" s="34"/>
      <c r="FC846" s="34"/>
      <c r="FD846" s="34"/>
      <c r="FE846" s="34"/>
      <c r="FF846" s="34"/>
      <c r="FG846" s="34"/>
      <c r="FH846" s="34"/>
      <c r="FI846" s="34"/>
      <c r="FJ846" s="34"/>
      <c r="FK846" s="34"/>
      <c r="FL846" s="34"/>
      <c r="FM846" s="34"/>
      <c r="FN846" s="34"/>
      <c r="FO846" s="34"/>
      <c r="FP846" s="34"/>
      <c r="FQ846" s="34"/>
      <c r="FR846" s="34"/>
      <c r="FS846" s="34"/>
      <c r="FT846" s="34"/>
      <c r="FU846" s="34"/>
      <c r="FV846" s="34"/>
      <c r="FW846" s="34"/>
      <c r="FX846" s="34"/>
      <c r="FY846" s="34"/>
      <c r="FZ846" s="34"/>
      <c r="GA846" s="34"/>
      <c r="GB846" s="34"/>
      <c r="GC846" s="34"/>
      <c r="GD846" s="34"/>
      <c r="GE846" s="34"/>
      <c r="GF846" s="34"/>
      <c r="GG846" s="34"/>
      <c r="GH846" s="34"/>
      <c r="GI846" s="34"/>
      <c r="GJ846" s="34"/>
      <c r="GK846" s="34"/>
      <c r="GL846" s="34"/>
      <c r="GM846" s="34"/>
      <c r="GN846" s="34"/>
      <c r="GO846" s="34"/>
      <c r="GP846" s="34"/>
      <c r="GQ846" s="34"/>
      <c r="GR846" s="34"/>
      <c r="GS846" s="34"/>
      <c r="GT846" s="34"/>
      <c r="GU846" s="34"/>
      <c r="GV846" s="34"/>
      <c r="GW846" s="34"/>
      <c r="GX846" s="34"/>
      <c r="GY846" s="34"/>
      <c r="GZ846" s="34"/>
      <c r="HA846" s="34"/>
      <c r="HB846" s="34"/>
      <c r="HC846" s="34"/>
      <c r="HD846" s="34"/>
      <c r="HE846" s="34"/>
      <c r="HF846" s="34"/>
      <c r="HG846" s="34"/>
      <c r="HH846" s="34"/>
      <c r="HI846" s="34"/>
      <c r="HJ846" s="34"/>
      <c r="HK846" s="34"/>
      <c r="HL846" s="34"/>
      <c r="HM846" s="34"/>
      <c r="HN846" s="34"/>
      <c r="HO846" s="34"/>
      <c r="HP846" s="34"/>
      <c r="HQ846" s="34"/>
      <c r="HR846" s="34"/>
      <c r="HS846" s="34"/>
      <c r="HT846" s="34"/>
      <c r="HU846" s="34"/>
      <c r="HV846" s="34"/>
      <c r="HW846" s="34"/>
      <c r="HX846" s="34"/>
      <c r="HY846" s="34"/>
      <c r="HZ846" s="34"/>
      <c r="IA846" s="34"/>
      <c r="IB846" s="34"/>
      <c r="IC846" s="34"/>
      <c r="ID846" s="34"/>
      <c r="IE846" s="34"/>
      <c r="IF846" s="34"/>
      <c r="IG846" s="34"/>
      <c r="IH846" s="34"/>
      <c r="II846" s="34"/>
      <c r="IJ846" s="34"/>
      <c r="IK846" s="34"/>
      <c r="IL846" s="34"/>
      <c r="IM846" s="34"/>
      <c r="IN846" s="34"/>
      <c r="IO846" s="34"/>
      <c r="IP846" s="34"/>
      <c r="IQ846" s="34"/>
      <c r="IR846" s="34"/>
      <c r="IS846" s="34"/>
      <c r="IT846" s="34"/>
      <c r="IU846" s="34"/>
      <c r="IV846" s="34"/>
      <c r="IW846" s="34"/>
      <c r="IX846" s="34"/>
    </row>
    <row r="847" spans="1:258" x14ac:dyDescent="0.25">
      <c r="A847" s="35">
        <f>LOOKUP(2,1/($A$3:$A846&lt;&gt;""),$A$3:$A846)+1</f>
        <v>840</v>
      </c>
      <c r="B847" s="36"/>
      <c r="C847" s="50"/>
      <c r="D847" s="37" t="str">
        <f ca="1">IFERROR(IF($E847="","",VLOOKUP($E847,'Currency Pairs'!$B$3:$D$1000,3,FALSE)),"")</f>
        <v/>
      </c>
      <c r="E847" s="49" t="str">
        <f ca="1">IFERROR(IF($D847="","",VLOOKUP($D847,'Currency Pairs'!$A$3:$B$1000,2,FALSE)),"")</f>
        <v/>
      </c>
      <c r="F847" s="50"/>
      <c r="G847" s="49"/>
      <c r="H847" s="49"/>
      <c r="I847" s="49"/>
      <c r="J847" s="51" t="str">
        <f t="shared" si="28"/>
        <v/>
      </c>
      <c r="K847" s="79"/>
      <c r="L847" s="49"/>
      <c r="M847" s="52"/>
      <c r="N847" s="53" t="str">
        <f>IF(OR($G847="",$L847=""),"",ROUND(IF($F847="Long",(L847-G847),(G847-L847)) * POWER(10, VLOOKUP($D847,'Currency Pairs'!$A:$C,3,FALSE)),0))</f>
        <v/>
      </c>
      <c r="O847" s="99" t="str">
        <f>IF($P847="","",(($P847+$Q847+$R847)/LOOKUP(2,1/($V$3:$V846&lt;&gt;""),$V$3:$V846)))</f>
        <v/>
      </c>
      <c r="P847" s="54"/>
      <c r="Q847" s="54"/>
      <c r="R847" s="54"/>
      <c r="S847" s="42" t="str">
        <f t="shared" si="27"/>
        <v/>
      </c>
      <c r="T847" s="66"/>
      <c r="U847" s="66"/>
      <c r="V847" s="41" t="str">
        <f>IF($P847="","",$P847+$Q847+LOOKUP(2,1/($V$3:$V846&lt;&gt;""),$V$3:$V846))</f>
        <v/>
      </c>
      <c r="W847" s="42"/>
      <c r="X847" s="42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  <c r="GY847" s="35"/>
      <c r="GZ847" s="35"/>
      <c r="HA847" s="35"/>
      <c r="HB847" s="35"/>
      <c r="HC847" s="35"/>
      <c r="HD847" s="35"/>
      <c r="HE847" s="35"/>
      <c r="HF847" s="35"/>
      <c r="HG847" s="35"/>
      <c r="HH847" s="35"/>
      <c r="HI847" s="35"/>
      <c r="HJ847" s="35"/>
      <c r="HK847" s="35"/>
      <c r="HL847" s="35"/>
      <c r="HM847" s="35"/>
      <c r="HN847" s="35"/>
      <c r="HO847" s="35"/>
      <c r="HP847" s="35"/>
      <c r="HQ847" s="35"/>
      <c r="HR847" s="35"/>
      <c r="HS847" s="35"/>
      <c r="HT847" s="35"/>
      <c r="HU847" s="35"/>
      <c r="HV847" s="35"/>
      <c r="HW847" s="35"/>
      <c r="HX847" s="35"/>
      <c r="HY847" s="35"/>
      <c r="HZ847" s="35"/>
      <c r="IA847" s="35"/>
      <c r="IB847" s="35"/>
      <c r="IC847" s="35"/>
      <c r="ID847" s="35"/>
      <c r="IE847" s="35"/>
      <c r="IF847" s="35"/>
      <c r="IG847" s="35"/>
      <c r="IH847" s="35"/>
      <c r="II847" s="35"/>
      <c r="IJ847" s="35"/>
      <c r="IK847" s="35"/>
      <c r="IL847" s="35"/>
      <c r="IM847" s="35"/>
      <c r="IN847" s="35"/>
      <c r="IO847" s="35"/>
      <c r="IP847" s="35"/>
      <c r="IQ847" s="35"/>
      <c r="IR847" s="35"/>
      <c r="IS847" s="35"/>
      <c r="IT847" s="35"/>
      <c r="IU847" s="35"/>
      <c r="IV847" s="35"/>
      <c r="IW847" s="35"/>
      <c r="IX847" s="35"/>
    </row>
    <row r="848" spans="1:258" x14ac:dyDescent="0.25">
      <c r="A848" s="26">
        <f>LOOKUP(2,1/($A$3:$A847&lt;&gt;""),$A$3:$A847)+1</f>
        <v>841</v>
      </c>
      <c r="B848" s="27"/>
      <c r="C848" s="44"/>
      <c r="D848" s="28" t="str">
        <f ca="1">IFERROR(IF($E848="","",VLOOKUP($E848,'Currency Pairs'!$B$3:$D$1000,3,FALSE)),"")</f>
        <v/>
      </c>
      <c r="E848" s="43" t="str">
        <f ca="1">IFERROR(IF($D848="","",VLOOKUP($D848,'Currency Pairs'!$A$3:$B$1000,2,FALSE)),"")</f>
        <v/>
      </c>
      <c r="F848" s="44"/>
      <c r="G848" s="43"/>
      <c r="H848" s="43"/>
      <c r="I848" s="43"/>
      <c r="J848" s="45" t="str">
        <f t="shared" si="28"/>
        <v/>
      </c>
      <c r="K848" s="78"/>
      <c r="L848" s="43"/>
      <c r="M848" s="46"/>
      <c r="N848" s="47" t="str">
        <f>IF(OR($G848="",$L848=""),"",ROUND(IF($F848="Long",(L848-G848),(G848-L848)) * POWER(10, VLOOKUP($D848,'Currency Pairs'!$A:$C,3,FALSE)),0))</f>
        <v/>
      </c>
      <c r="O848" s="94" t="str">
        <f>IF($P848="","",(($P848+$Q848+$R848)/LOOKUP(2,1/($V$3:$V847&lt;&gt;""),$V$3:$V847)))</f>
        <v/>
      </c>
      <c r="P848" s="48"/>
      <c r="Q848" s="48"/>
      <c r="R848" s="48"/>
      <c r="S848" s="33" t="str">
        <f t="shared" si="27"/>
        <v/>
      </c>
      <c r="T848" s="65"/>
      <c r="U848" s="65"/>
      <c r="V848" s="32" t="str">
        <f>IF($P848="","",$P848+$Q848+LOOKUP(2,1/($V$3:$V847&lt;&gt;""),$V$3:$V847))</f>
        <v/>
      </c>
      <c r="W848" s="33"/>
      <c r="X848" s="33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  <c r="DN848" s="34"/>
      <c r="DO848" s="34"/>
      <c r="DP848" s="34"/>
      <c r="DQ848" s="34"/>
      <c r="DR848" s="34"/>
      <c r="DS848" s="34"/>
      <c r="DT848" s="34"/>
      <c r="DU848" s="34"/>
      <c r="DV848" s="34"/>
      <c r="DW848" s="34"/>
      <c r="DX848" s="34"/>
      <c r="DY848" s="34"/>
      <c r="DZ848" s="34"/>
      <c r="EA848" s="34"/>
      <c r="EB848" s="34"/>
      <c r="EC848" s="34"/>
      <c r="ED848" s="34"/>
      <c r="EE848" s="34"/>
      <c r="EF848" s="34"/>
      <c r="EG848" s="34"/>
      <c r="EH848" s="34"/>
      <c r="EI848" s="34"/>
      <c r="EJ848" s="34"/>
      <c r="EK848" s="34"/>
      <c r="EL848" s="34"/>
      <c r="EM848" s="34"/>
      <c r="EN848" s="34"/>
      <c r="EO848" s="34"/>
      <c r="EP848" s="34"/>
      <c r="EQ848" s="34"/>
      <c r="ER848" s="34"/>
      <c r="ES848" s="34"/>
      <c r="ET848" s="34"/>
      <c r="EU848" s="34"/>
      <c r="EV848" s="34"/>
      <c r="EW848" s="34"/>
      <c r="EX848" s="34"/>
      <c r="EY848" s="34"/>
      <c r="EZ848" s="34"/>
      <c r="FA848" s="34"/>
      <c r="FB848" s="34"/>
      <c r="FC848" s="34"/>
      <c r="FD848" s="34"/>
      <c r="FE848" s="34"/>
      <c r="FF848" s="34"/>
      <c r="FG848" s="34"/>
      <c r="FH848" s="34"/>
      <c r="FI848" s="34"/>
      <c r="FJ848" s="34"/>
      <c r="FK848" s="34"/>
      <c r="FL848" s="34"/>
      <c r="FM848" s="34"/>
      <c r="FN848" s="34"/>
      <c r="FO848" s="34"/>
      <c r="FP848" s="34"/>
      <c r="FQ848" s="34"/>
      <c r="FR848" s="34"/>
      <c r="FS848" s="34"/>
      <c r="FT848" s="34"/>
      <c r="FU848" s="34"/>
      <c r="FV848" s="34"/>
      <c r="FW848" s="34"/>
      <c r="FX848" s="34"/>
      <c r="FY848" s="34"/>
      <c r="FZ848" s="34"/>
      <c r="GA848" s="34"/>
      <c r="GB848" s="34"/>
      <c r="GC848" s="34"/>
      <c r="GD848" s="34"/>
      <c r="GE848" s="34"/>
      <c r="GF848" s="34"/>
      <c r="GG848" s="34"/>
      <c r="GH848" s="34"/>
      <c r="GI848" s="34"/>
      <c r="GJ848" s="34"/>
      <c r="GK848" s="34"/>
      <c r="GL848" s="34"/>
      <c r="GM848" s="34"/>
      <c r="GN848" s="34"/>
      <c r="GO848" s="34"/>
      <c r="GP848" s="34"/>
      <c r="GQ848" s="34"/>
      <c r="GR848" s="34"/>
      <c r="GS848" s="34"/>
      <c r="GT848" s="34"/>
      <c r="GU848" s="34"/>
      <c r="GV848" s="34"/>
      <c r="GW848" s="34"/>
      <c r="GX848" s="34"/>
      <c r="GY848" s="34"/>
      <c r="GZ848" s="34"/>
      <c r="HA848" s="34"/>
      <c r="HB848" s="34"/>
      <c r="HC848" s="34"/>
      <c r="HD848" s="34"/>
      <c r="HE848" s="34"/>
      <c r="HF848" s="34"/>
      <c r="HG848" s="34"/>
      <c r="HH848" s="34"/>
      <c r="HI848" s="34"/>
      <c r="HJ848" s="34"/>
      <c r="HK848" s="34"/>
      <c r="HL848" s="34"/>
      <c r="HM848" s="34"/>
      <c r="HN848" s="34"/>
      <c r="HO848" s="34"/>
      <c r="HP848" s="34"/>
      <c r="HQ848" s="34"/>
      <c r="HR848" s="34"/>
      <c r="HS848" s="34"/>
      <c r="HT848" s="34"/>
      <c r="HU848" s="34"/>
      <c r="HV848" s="34"/>
      <c r="HW848" s="34"/>
      <c r="HX848" s="34"/>
      <c r="HY848" s="34"/>
      <c r="HZ848" s="34"/>
      <c r="IA848" s="34"/>
      <c r="IB848" s="34"/>
      <c r="IC848" s="34"/>
      <c r="ID848" s="34"/>
      <c r="IE848" s="34"/>
      <c r="IF848" s="34"/>
      <c r="IG848" s="34"/>
      <c r="IH848" s="34"/>
      <c r="II848" s="34"/>
      <c r="IJ848" s="34"/>
      <c r="IK848" s="34"/>
      <c r="IL848" s="34"/>
      <c r="IM848" s="34"/>
      <c r="IN848" s="34"/>
      <c r="IO848" s="34"/>
      <c r="IP848" s="34"/>
      <c r="IQ848" s="34"/>
      <c r="IR848" s="34"/>
      <c r="IS848" s="34"/>
      <c r="IT848" s="34"/>
      <c r="IU848" s="34"/>
      <c r="IV848" s="34"/>
      <c r="IW848" s="34"/>
      <c r="IX848" s="34"/>
    </row>
    <row r="849" spans="1:258" x14ac:dyDescent="0.25">
      <c r="A849" s="35">
        <f>LOOKUP(2,1/($A$3:$A848&lt;&gt;""),$A$3:$A848)+1</f>
        <v>842</v>
      </c>
      <c r="B849" s="36"/>
      <c r="C849" s="50"/>
      <c r="D849" s="37" t="str">
        <f ca="1">IFERROR(IF($E849="","",VLOOKUP($E849,'Currency Pairs'!$B$3:$D$1000,3,FALSE)),"")</f>
        <v/>
      </c>
      <c r="E849" s="49" t="str">
        <f ca="1">IFERROR(IF($D849="","",VLOOKUP($D849,'Currency Pairs'!$A$3:$B$1000,2,FALSE)),"")</f>
        <v/>
      </c>
      <c r="F849" s="50"/>
      <c r="G849" s="49"/>
      <c r="H849" s="49"/>
      <c r="I849" s="49"/>
      <c r="J849" s="51" t="str">
        <f t="shared" si="28"/>
        <v/>
      </c>
      <c r="K849" s="79"/>
      <c r="L849" s="49"/>
      <c r="M849" s="52"/>
      <c r="N849" s="53" t="str">
        <f>IF(OR($G849="",$L849=""),"",ROUND(IF($F849="Long",(L849-G849),(G849-L849)) * POWER(10, VLOOKUP($D849,'Currency Pairs'!$A:$C,3,FALSE)),0))</f>
        <v/>
      </c>
      <c r="O849" s="99" t="str">
        <f>IF($P849="","",(($P849+$Q849+$R849)/LOOKUP(2,1/($V$3:$V848&lt;&gt;""),$V$3:$V848)))</f>
        <v/>
      </c>
      <c r="P849" s="54"/>
      <c r="Q849" s="54"/>
      <c r="R849" s="54"/>
      <c r="S849" s="42" t="str">
        <f t="shared" si="27"/>
        <v/>
      </c>
      <c r="T849" s="66"/>
      <c r="U849" s="66"/>
      <c r="V849" s="41" t="str">
        <f>IF($P849="","",$P849+$Q849+LOOKUP(2,1/($V$3:$V848&lt;&gt;""),$V$3:$V848))</f>
        <v/>
      </c>
      <c r="W849" s="42"/>
      <c r="X849" s="42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  <c r="GY849" s="35"/>
      <c r="GZ849" s="35"/>
      <c r="HA849" s="35"/>
      <c r="HB849" s="35"/>
      <c r="HC849" s="35"/>
      <c r="HD849" s="35"/>
      <c r="HE849" s="35"/>
      <c r="HF849" s="35"/>
      <c r="HG849" s="35"/>
      <c r="HH849" s="35"/>
      <c r="HI849" s="35"/>
      <c r="HJ849" s="35"/>
      <c r="HK849" s="35"/>
      <c r="HL849" s="35"/>
      <c r="HM849" s="35"/>
      <c r="HN849" s="35"/>
      <c r="HO849" s="35"/>
      <c r="HP849" s="35"/>
      <c r="HQ849" s="35"/>
      <c r="HR849" s="35"/>
      <c r="HS849" s="35"/>
      <c r="HT849" s="35"/>
      <c r="HU849" s="35"/>
      <c r="HV849" s="35"/>
      <c r="HW849" s="35"/>
      <c r="HX849" s="35"/>
      <c r="HY849" s="35"/>
      <c r="HZ849" s="35"/>
      <c r="IA849" s="35"/>
      <c r="IB849" s="35"/>
      <c r="IC849" s="35"/>
      <c r="ID849" s="35"/>
      <c r="IE849" s="35"/>
      <c r="IF849" s="35"/>
      <c r="IG849" s="35"/>
      <c r="IH849" s="35"/>
      <c r="II849" s="35"/>
      <c r="IJ849" s="35"/>
      <c r="IK849" s="35"/>
      <c r="IL849" s="35"/>
      <c r="IM849" s="35"/>
      <c r="IN849" s="35"/>
      <c r="IO849" s="35"/>
      <c r="IP849" s="35"/>
      <c r="IQ849" s="35"/>
      <c r="IR849" s="35"/>
      <c r="IS849" s="35"/>
      <c r="IT849" s="35"/>
      <c r="IU849" s="35"/>
      <c r="IV849" s="35"/>
      <c r="IW849" s="35"/>
      <c r="IX849" s="35"/>
    </row>
    <row r="850" spans="1:258" x14ac:dyDescent="0.25">
      <c r="A850" s="26">
        <f>LOOKUP(2,1/($A$3:$A849&lt;&gt;""),$A$3:$A849)+1</f>
        <v>843</v>
      </c>
      <c r="B850" s="27"/>
      <c r="C850" s="44"/>
      <c r="D850" s="28" t="str">
        <f ca="1">IFERROR(IF($E850="","",VLOOKUP($E850,'Currency Pairs'!$B$3:$D$1000,3,FALSE)),"")</f>
        <v/>
      </c>
      <c r="E850" s="43" t="str">
        <f ca="1">IFERROR(IF($D850="","",VLOOKUP($D850,'Currency Pairs'!$A$3:$B$1000,2,FALSE)),"")</f>
        <v/>
      </c>
      <c r="F850" s="44"/>
      <c r="G850" s="43"/>
      <c r="H850" s="43"/>
      <c r="I850" s="43"/>
      <c r="J850" s="45" t="str">
        <f t="shared" si="28"/>
        <v/>
      </c>
      <c r="K850" s="78"/>
      <c r="L850" s="43"/>
      <c r="M850" s="46"/>
      <c r="N850" s="47" t="str">
        <f>IF(OR($G850="",$L850=""),"",ROUND(IF($F850="Long",(L850-G850),(G850-L850)) * POWER(10, VLOOKUP($D850,'Currency Pairs'!$A:$C,3,FALSE)),0))</f>
        <v/>
      </c>
      <c r="O850" s="94" t="str">
        <f>IF($P850="","",(($P850+$Q850+$R850)/LOOKUP(2,1/($V$3:$V849&lt;&gt;""),$V$3:$V849)))</f>
        <v/>
      </c>
      <c r="P850" s="48"/>
      <c r="Q850" s="48"/>
      <c r="R850" s="48"/>
      <c r="S850" s="33" t="str">
        <f t="shared" ref="S850:S913" si="29">IF(AND(B850&lt;&gt;"",M850&lt;&gt;""),IF(DATEDIF(B850,M850,"d")&gt;0,DATEDIF(B850,M850,"d"),"")&amp;
IF(DATEDIF(B850,M850,"d")=1," day",IF(DATEDIF(B850,M850,"d")=0, "Intraday"," days")),"")</f>
        <v/>
      </c>
      <c r="T850" s="65"/>
      <c r="U850" s="65"/>
      <c r="V850" s="32" t="str">
        <f>IF($P850="","",$P850+$Q850+LOOKUP(2,1/($V$3:$V849&lt;&gt;""),$V$3:$V849))</f>
        <v/>
      </c>
      <c r="W850" s="33"/>
      <c r="X850" s="33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  <c r="EX850" s="34"/>
      <c r="EY850" s="34"/>
      <c r="EZ850" s="34"/>
      <c r="FA850" s="34"/>
      <c r="FB850" s="34"/>
      <c r="FC850" s="34"/>
      <c r="FD850" s="34"/>
      <c r="FE850" s="34"/>
      <c r="FF850" s="34"/>
      <c r="FG850" s="34"/>
      <c r="FH850" s="34"/>
      <c r="FI850" s="34"/>
      <c r="FJ850" s="34"/>
      <c r="FK850" s="34"/>
      <c r="FL850" s="34"/>
      <c r="FM850" s="34"/>
      <c r="FN850" s="34"/>
      <c r="FO850" s="34"/>
      <c r="FP850" s="34"/>
      <c r="FQ850" s="34"/>
      <c r="FR850" s="34"/>
      <c r="FS850" s="34"/>
      <c r="FT850" s="34"/>
      <c r="FU850" s="34"/>
      <c r="FV850" s="34"/>
      <c r="FW850" s="34"/>
      <c r="FX850" s="34"/>
      <c r="FY850" s="34"/>
      <c r="FZ850" s="34"/>
      <c r="GA850" s="34"/>
      <c r="GB850" s="34"/>
      <c r="GC850" s="34"/>
      <c r="GD850" s="34"/>
      <c r="GE850" s="34"/>
      <c r="GF850" s="34"/>
      <c r="GG850" s="34"/>
      <c r="GH850" s="34"/>
      <c r="GI850" s="34"/>
      <c r="GJ850" s="34"/>
      <c r="GK850" s="34"/>
      <c r="GL850" s="34"/>
      <c r="GM850" s="34"/>
      <c r="GN850" s="34"/>
      <c r="GO850" s="34"/>
      <c r="GP850" s="34"/>
      <c r="GQ850" s="34"/>
      <c r="GR850" s="34"/>
      <c r="GS850" s="34"/>
      <c r="GT850" s="34"/>
      <c r="GU850" s="34"/>
      <c r="GV850" s="34"/>
      <c r="GW850" s="34"/>
      <c r="GX850" s="34"/>
      <c r="GY850" s="34"/>
      <c r="GZ850" s="34"/>
      <c r="HA850" s="34"/>
      <c r="HB850" s="34"/>
      <c r="HC850" s="34"/>
      <c r="HD850" s="34"/>
      <c r="HE850" s="34"/>
      <c r="HF850" s="34"/>
      <c r="HG850" s="34"/>
      <c r="HH850" s="34"/>
      <c r="HI850" s="34"/>
      <c r="HJ850" s="34"/>
      <c r="HK850" s="34"/>
      <c r="HL850" s="34"/>
      <c r="HM850" s="34"/>
      <c r="HN850" s="34"/>
      <c r="HO850" s="34"/>
      <c r="HP850" s="34"/>
      <c r="HQ850" s="34"/>
      <c r="HR850" s="34"/>
      <c r="HS850" s="34"/>
      <c r="HT850" s="34"/>
      <c r="HU850" s="34"/>
      <c r="HV850" s="34"/>
      <c r="HW850" s="34"/>
      <c r="HX850" s="34"/>
      <c r="HY850" s="34"/>
      <c r="HZ850" s="34"/>
      <c r="IA850" s="34"/>
      <c r="IB850" s="34"/>
      <c r="IC850" s="34"/>
      <c r="ID850" s="34"/>
      <c r="IE850" s="34"/>
      <c r="IF850" s="34"/>
      <c r="IG850" s="34"/>
      <c r="IH850" s="34"/>
      <c r="II850" s="34"/>
      <c r="IJ850" s="34"/>
      <c r="IK850" s="34"/>
      <c r="IL850" s="34"/>
      <c r="IM850" s="34"/>
      <c r="IN850" s="34"/>
      <c r="IO850" s="34"/>
      <c r="IP850" s="34"/>
      <c r="IQ850" s="34"/>
      <c r="IR850" s="34"/>
      <c r="IS850" s="34"/>
      <c r="IT850" s="34"/>
      <c r="IU850" s="34"/>
      <c r="IV850" s="34"/>
      <c r="IW850" s="34"/>
      <c r="IX850" s="34"/>
    </row>
    <row r="851" spans="1:258" x14ac:dyDescent="0.25">
      <c r="A851" s="35">
        <f>LOOKUP(2,1/($A$3:$A850&lt;&gt;""),$A$3:$A850)+1</f>
        <v>844</v>
      </c>
      <c r="B851" s="36"/>
      <c r="C851" s="50"/>
      <c r="D851" s="37" t="str">
        <f ca="1">IFERROR(IF($E851="","",VLOOKUP($E851,'Currency Pairs'!$B$3:$D$1000,3,FALSE)),"")</f>
        <v/>
      </c>
      <c r="E851" s="49" t="str">
        <f ca="1">IFERROR(IF($D851="","",VLOOKUP($D851,'Currency Pairs'!$A$3:$B$1000,2,FALSE)),"")</f>
        <v/>
      </c>
      <c r="F851" s="50"/>
      <c r="G851" s="49"/>
      <c r="H851" s="49"/>
      <c r="I851" s="49"/>
      <c r="J851" s="51" t="str">
        <f t="shared" si="28"/>
        <v/>
      </c>
      <c r="K851" s="79"/>
      <c r="L851" s="49"/>
      <c r="M851" s="52"/>
      <c r="N851" s="53" t="str">
        <f>IF(OR($G851="",$L851=""),"",ROUND(IF($F851="Long",(L851-G851),(G851-L851)) * POWER(10, VLOOKUP($D851,'Currency Pairs'!$A:$C,3,FALSE)),0))</f>
        <v/>
      </c>
      <c r="O851" s="99" t="str">
        <f>IF($P851="","",(($P851+$Q851+$R851)/LOOKUP(2,1/($V$3:$V850&lt;&gt;""),$V$3:$V850)))</f>
        <v/>
      </c>
      <c r="P851" s="54"/>
      <c r="Q851" s="54"/>
      <c r="R851" s="54"/>
      <c r="S851" s="42" t="str">
        <f t="shared" si="29"/>
        <v/>
      </c>
      <c r="T851" s="66"/>
      <c r="U851" s="66"/>
      <c r="V851" s="41" t="str">
        <f>IF($P851="","",$P851+$Q851+LOOKUP(2,1/($V$3:$V850&lt;&gt;""),$V$3:$V850))</f>
        <v/>
      </c>
      <c r="W851" s="42"/>
      <c r="X851" s="42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  <c r="GY851" s="35"/>
      <c r="GZ851" s="35"/>
      <c r="HA851" s="35"/>
      <c r="HB851" s="35"/>
      <c r="HC851" s="35"/>
      <c r="HD851" s="35"/>
      <c r="HE851" s="35"/>
      <c r="HF851" s="35"/>
      <c r="HG851" s="35"/>
      <c r="HH851" s="35"/>
      <c r="HI851" s="35"/>
      <c r="HJ851" s="35"/>
      <c r="HK851" s="35"/>
      <c r="HL851" s="35"/>
      <c r="HM851" s="35"/>
      <c r="HN851" s="35"/>
      <c r="HO851" s="35"/>
      <c r="HP851" s="35"/>
      <c r="HQ851" s="35"/>
      <c r="HR851" s="35"/>
      <c r="HS851" s="35"/>
      <c r="HT851" s="35"/>
      <c r="HU851" s="35"/>
      <c r="HV851" s="35"/>
      <c r="HW851" s="35"/>
      <c r="HX851" s="35"/>
      <c r="HY851" s="35"/>
      <c r="HZ851" s="35"/>
      <c r="IA851" s="35"/>
      <c r="IB851" s="35"/>
      <c r="IC851" s="35"/>
      <c r="ID851" s="35"/>
      <c r="IE851" s="35"/>
      <c r="IF851" s="35"/>
      <c r="IG851" s="35"/>
      <c r="IH851" s="35"/>
      <c r="II851" s="35"/>
      <c r="IJ851" s="35"/>
      <c r="IK851" s="35"/>
      <c r="IL851" s="35"/>
      <c r="IM851" s="35"/>
      <c r="IN851" s="35"/>
      <c r="IO851" s="35"/>
      <c r="IP851" s="35"/>
      <c r="IQ851" s="35"/>
      <c r="IR851" s="35"/>
      <c r="IS851" s="35"/>
      <c r="IT851" s="35"/>
      <c r="IU851" s="35"/>
      <c r="IV851" s="35"/>
      <c r="IW851" s="35"/>
      <c r="IX851" s="35"/>
    </row>
    <row r="852" spans="1:258" x14ac:dyDescent="0.25">
      <c r="A852" s="26">
        <f>LOOKUP(2,1/($A$3:$A851&lt;&gt;""),$A$3:$A851)+1</f>
        <v>845</v>
      </c>
      <c r="B852" s="27"/>
      <c r="C852" s="44"/>
      <c r="D852" s="28" t="str">
        <f ca="1">IFERROR(IF($E852="","",VLOOKUP($E852,'Currency Pairs'!$B$3:$D$1000,3,FALSE)),"")</f>
        <v/>
      </c>
      <c r="E852" s="43" t="str">
        <f ca="1">IFERROR(IF($D852="","",VLOOKUP($D852,'Currency Pairs'!$A$3:$B$1000,2,FALSE)),"")</f>
        <v/>
      </c>
      <c r="F852" s="44"/>
      <c r="G852" s="43"/>
      <c r="H852" s="43"/>
      <c r="I852" s="43"/>
      <c r="J852" s="45" t="str">
        <f t="shared" si="28"/>
        <v/>
      </c>
      <c r="K852" s="78"/>
      <c r="L852" s="43"/>
      <c r="M852" s="46"/>
      <c r="N852" s="47" t="str">
        <f>IF(OR($G852="",$L852=""),"",ROUND(IF($F852="Long",(L852-G852),(G852-L852)) * POWER(10, VLOOKUP($D852,'Currency Pairs'!$A:$C,3,FALSE)),0))</f>
        <v/>
      </c>
      <c r="O852" s="94" t="str">
        <f>IF($P852="","",(($P852+$Q852+$R852)/LOOKUP(2,1/($V$3:$V851&lt;&gt;""),$V$3:$V851)))</f>
        <v/>
      </c>
      <c r="P852" s="48"/>
      <c r="Q852" s="48"/>
      <c r="R852" s="48"/>
      <c r="S852" s="33" t="str">
        <f t="shared" si="29"/>
        <v/>
      </c>
      <c r="T852" s="65"/>
      <c r="U852" s="65"/>
      <c r="V852" s="32" t="str">
        <f>IF($P852="","",$P852+$Q852+LOOKUP(2,1/($V$3:$V851&lt;&gt;""),$V$3:$V851))</f>
        <v/>
      </c>
      <c r="W852" s="33"/>
      <c r="X852" s="33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  <c r="EX852" s="34"/>
      <c r="EY852" s="34"/>
      <c r="EZ852" s="34"/>
      <c r="FA852" s="34"/>
      <c r="FB852" s="34"/>
      <c r="FC852" s="34"/>
      <c r="FD852" s="34"/>
      <c r="FE852" s="34"/>
      <c r="FF852" s="34"/>
      <c r="FG852" s="34"/>
      <c r="FH852" s="34"/>
      <c r="FI852" s="34"/>
      <c r="FJ852" s="34"/>
      <c r="FK852" s="34"/>
      <c r="FL852" s="34"/>
      <c r="FM852" s="34"/>
      <c r="FN852" s="34"/>
      <c r="FO852" s="34"/>
      <c r="FP852" s="34"/>
      <c r="FQ852" s="34"/>
      <c r="FR852" s="34"/>
      <c r="FS852" s="34"/>
      <c r="FT852" s="34"/>
      <c r="FU852" s="34"/>
      <c r="FV852" s="34"/>
      <c r="FW852" s="34"/>
      <c r="FX852" s="34"/>
      <c r="FY852" s="34"/>
      <c r="FZ852" s="34"/>
      <c r="GA852" s="34"/>
      <c r="GB852" s="34"/>
      <c r="GC852" s="34"/>
      <c r="GD852" s="34"/>
      <c r="GE852" s="34"/>
      <c r="GF852" s="34"/>
      <c r="GG852" s="34"/>
      <c r="GH852" s="34"/>
      <c r="GI852" s="34"/>
      <c r="GJ852" s="34"/>
      <c r="GK852" s="34"/>
      <c r="GL852" s="34"/>
      <c r="GM852" s="34"/>
      <c r="GN852" s="34"/>
      <c r="GO852" s="34"/>
      <c r="GP852" s="34"/>
      <c r="GQ852" s="34"/>
      <c r="GR852" s="34"/>
      <c r="GS852" s="34"/>
      <c r="GT852" s="34"/>
      <c r="GU852" s="34"/>
      <c r="GV852" s="34"/>
      <c r="GW852" s="34"/>
      <c r="GX852" s="34"/>
      <c r="GY852" s="34"/>
      <c r="GZ852" s="34"/>
      <c r="HA852" s="34"/>
      <c r="HB852" s="34"/>
      <c r="HC852" s="34"/>
      <c r="HD852" s="34"/>
      <c r="HE852" s="34"/>
      <c r="HF852" s="34"/>
      <c r="HG852" s="34"/>
      <c r="HH852" s="34"/>
      <c r="HI852" s="34"/>
      <c r="HJ852" s="34"/>
      <c r="HK852" s="34"/>
      <c r="HL852" s="34"/>
      <c r="HM852" s="34"/>
      <c r="HN852" s="34"/>
      <c r="HO852" s="34"/>
      <c r="HP852" s="34"/>
      <c r="HQ852" s="34"/>
      <c r="HR852" s="34"/>
      <c r="HS852" s="34"/>
      <c r="HT852" s="34"/>
      <c r="HU852" s="34"/>
      <c r="HV852" s="34"/>
      <c r="HW852" s="34"/>
      <c r="HX852" s="34"/>
      <c r="HY852" s="34"/>
      <c r="HZ852" s="34"/>
      <c r="IA852" s="34"/>
      <c r="IB852" s="34"/>
      <c r="IC852" s="34"/>
      <c r="ID852" s="34"/>
      <c r="IE852" s="34"/>
      <c r="IF852" s="34"/>
      <c r="IG852" s="34"/>
      <c r="IH852" s="34"/>
      <c r="II852" s="34"/>
      <c r="IJ852" s="34"/>
      <c r="IK852" s="34"/>
      <c r="IL852" s="34"/>
      <c r="IM852" s="34"/>
      <c r="IN852" s="34"/>
      <c r="IO852" s="34"/>
      <c r="IP852" s="34"/>
      <c r="IQ852" s="34"/>
      <c r="IR852" s="34"/>
      <c r="IS852" s="34"/>
      <c r="IT852" s="34"/>
      <c r="IU852" s="34"/>
      <c r="IV852" s="34"/>
      <c r="IW852" s="34"/>
      <c r="IX852" s="34"/>
    </row>
    <row r="853" spans="1:258" x14ac:dyDescent="0.25">
      <c r="A853" s="35">
        <f>LOOKUP(2,1/($A$3:$A852&lt;&gt;""),$A$3:$A852)+1</f>
        <v>846</v>
      </c>
      <c r="B853" s="36"/>
      <c r="C853" s="50"/>
      <c r="D853" s="37" t="str">
        <f ca="1">IFERROR(IF($E853="","",VLOOKUP($E853,'Currency Pairs'!$B$3:$D$1000,3,FALSE)),"")</f>
        <v/>
      </c>
      <c r="E853" s="49" t="str">
        <f ca="1">IFERROR(IF($D853="","",VLOOKUP($D853,'Currency Pairs'!$A$3:$B$1000,2,FALSE)),"")</f>
        <v/>
      </c>
      <c r="F853" s="50"/>
      <c r="G853" s="49"/>
      <c r="H853" s="49"/>
      <c r="I853" s="49"/>
      <c r="J853" s="51" t="str">
        <f t="shared" si="28"/>
        <v/>
      </c>
      <c r="K853" s="79"/>
      <c r="L853" s="49"/>
      <c r="M853" s="52"/>
      <c r="N853" s="53" t="str">
        <f>IF(OR($G853="",$L853=""),"",ROUND(IF($F853="Long",(L853-G853),(G853-L853)) * POWER(10, VLOOKUP($D853,'Currency Pairs'!$A:$C,3,FALSE)),0))</f>
        <v/>
      </c>
      <c r="O853" s="99" t="str">
        <f>IF($P853="","",(($P853+$Q853+$R853)/LOOKUP(2,1/($V$3:$V852&lt;&gt;""),$V$3:$V852)))</f>
        <v/>
      </c>
      <c r="P853" s="54"/>
      <c r="Q853" s="54"/>
      <c r="R853" s="54"/>
      <c r="S853" s="42" t="str">
        <f t="shared" si="29"/>
        <v/>
      </c>
      <c r="T853" s="66"/>
      <c r="U853" s="66"/>
      <c r="V853" s="41" t="str">
        <f>IF($P853="","",$P853+$Q853+LOOKUP(2,1/($V$3:$V852&lt;&gt;""),$V$3:$V852))</f>
        <v/>
      </c>
      <c r="W853" s="42"/>
      <c r="X853" s="42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  <c r="GY853" s="35"/>
      <c r="GZ853" s="35"/>
      <c r="HA853" s="35"/>
      <c r="HB853" s="35"/>
      <c r="HC853" s="35"/>
      <c r="HD853" s="35"/>
      <c r="HE853" s="35"/>
      <c r="HF853" s="35"/>
      <c r="HG853" s="35"/>
      <c r="HH853" s="35"/>
      <c r="HI853" s="35"/>
      <c r="HJ853" s="35"/>
      <c r="HK853" s="35"/>
      <c r="HL853" s="35"/>
      <c r="HM853" s="35"/>
      <c r="HN853" s="35"/>
      <c r="HO853" s="35"/>
      <c r="HP853" s="35"/>
      <c r="HQ853" s="35"/>
      <c r="HR853" s="35"/>
      <c r="HS853" s="35"/>
      <c r="HT853" s="35"/>
      <c r="HU853" s="35"/>
      <c r="HV853" s="35"/>
      <c r="HW853" s="35"/>
      <c r="HX853" s="35"/>
      <c r="HY853" s="35"/>
      <c r="HZ853" s="35"/>
      <c r="IA853" s="35"/>
      <c r="IB853" s="35"/>
      <c r="IC853" s="35"/>
      <c r="ID853" s="35"/>
      <c r="IE853" s="35"/>
      <c r="IF853" s="35"/>
      <c r="IG853" s="35"/>
      <c r="IH853" s="35"/>
      <c r="II853" s="35"/>
      <c r="IJ853" s="35"/>
      <c r="IK853" s="35"/>
      <c r="IL853" s="35"/>
      <c r="IM853" s="35"/>
      <c r="IN853" s="35"/>
      <c r="IO853" s="35"/>
      <c r="IP853" s="35"/>
      <c r="IQ853" s="35"/>
      <c r="IR853" s="35"/>
      <c r="IS853" s="35"/>
      <c r="IT853" s="35"/>
      <c r="IU853" s="35"/>
      <c r="IV853" s="35"/>
      <c r="IW853" s="35"/>
      <c r="IX853" s="35"/>
    </row>
    <row r="854" spans="1:258" x14ac:dyDescent="0.25">
      <c r="A854" s="26">
        <f>LOOKUP(2,1/($A$3:$A853&lt;&gt;""),$A$3:$A853)+1</f>
        <v>847</v>
      </c>
      <c r="B854" s="27"/>
      <c r="C854" s="44"/>
      <c r="D854" s="28" t="str">
        <f ca="1">IFERROR(IF($E854="","",VLOOKUP($E854,'Currency Pairs'!$B$3:$D$1000,3,FALSE)),"")</f>
        <v/>
      </c>
      <c r="E854" s="43" t="str">
        <f ca="1">IFERROR(IF($D854="","",VLOOKUP($D854,'Currency Pairs'!$A$3:$B$1000,2,FALSE)),"")</f>
        <v/>
      </c>
      <c r="F854" s="44"/>
      <c r="G854" s="43"/>
      <c r="H854" s="43"/>
      <c r="I854" s="43"/>
      <c r="J854" s="45" t="str">
        <f t="shared" si="28"/>
        <v/>
      </c>
      <c r="K854" s="78"/>
      <c r="L854" s="43"/>
      <c r="M854" s="46"/>
      <c r="N854" s="47" t="str">
        <f>IF(OR($G854="",$L854=""),"",ROUND(IF($F854="Long",(L854-G854),(G854-L854)) * POWER(10, VLOOKUP($D854,'Currency Pairs'!$A:$C,3,FALSE)),0))</f>
        <v/>
      </c>
      <c r="O854" s="94" t="str">
        <f>IF($P854="","",(($P854+$Q854+$R854)/LOOKUP(2,1/($V$3:$V853&lt;&gt;""),$V$3:$V853)))</f>
        <v/>
      </c>
      <c r="P854" s="48"/>
      <c r="Q854" s="48"/>
      <c r="R854" s="48"/>
      <c r="S854" s="33" t="str">
        <f t="shared" si="29"/>
        <v/>
      </c>
      <c r="T854" s="65"/>
      <c r="U854" s="65"/>
      <c r="V854" s="32" t="str">
        <f>IF($P854="","",$P854+$Q854+LOOKUP(2,1/($V$3:$V853&lt;&gt;""),$V$3:$V853))</f>
        <v/>
      </c>
      <c r="W854" s="33"/>
      <c r="X854" s="33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  <c r="FH854" s="34"/>
      <c r="FI854" s="34"/>
      <c r="FJ854" s="34"/>
      <c r="FK854" s="34"/>
      <c r="FL854" s="34"/>
      <c r="FM854" s="34"/>
      <c r="FN854" s="34"/>
      <c r="FO854" s="34"/>
      <c r="FP854" s="34"/>
      <c r="FQ854" s="34"/>
      <c r="FR854" s="34"/>
      <c r="FS854" s="34"/>
      <c r="FT854" s="34"/>
      <c r="FU854" s="34"/>
      <c r="FV854" s="34"/>
      <c r="FW854" s="34"/>
      <c r="FX854" s="34"/>
      <c r="FY854" s="34"/>
      <c r="FZ854" s="34"/>
      <c r="GA854" s="34"/>
      <c r="GB854" s="34"/>
      <c r="GC854" s="34"/>
      <c r="GD854" s="34"/>
      <c r="GE854" s="34"/>
      <c r="GF854" s="34"/>
      <c r="GG854" s="34"/>
      <c r="GH854" s="34"/>
      <c r="GI854" s="34"/>
      <c r="GJ854" s="34"/>
      <c r="GK854" s="34"/>
      <c r="GL854" s="34"/>
      <c r="GM854" s="34"/>
      <c r="GN854" s="34"/>
      <c r="GO854" s="34"/>
      <c r="GP854" s="34"/>
      <c r="GQ854" s="34"/>
      <c r="GR854" s="34"/>
      <c r="GS854" s="34"/>
      <c r="GT854" s="34"/>
      <c r="GU854" s="34"/>
      <c r="GV854" s="34"/>
      <c r="GW854" s="34"/>
      <c r="GX854" s="34"/>
      <c r="GY854" s="34"/>
      <c r="GZ854" s="34"/>
      <c r="HA854" s="34"/>
      <c r="HB854" s="34"/>
      <c r="HC854" s="34"/>
      <c r="HD854" s="34"/>
      <c r="HE854" s="34"/>
      <c r="HF854" s="34"/>
      <c r="HG854" s="34"/>
      <c r="HH854" s="34"/>
      <c r="HI854" s="34"/>
      <c r="HJ854" s="34"/>
      <c r="HK854" s="34"/>
      <c r="HL854" s="34"/>
      <c r="HM854" s="34"/>
      <c r="HN854" s="34"/>
      <c r="HO854" s="34"/>
      <c r="HP854" s="34"/>
      <c r="HQ854" s="34"/>
      <c r="HR854" s="34"/>
      <c r="HS854" s="34"/>
      <c r="HT854" s="34"/>
      <c r="HU854" s="34"/>
      <c r="HV854" s="34"/>
      <c r="HW854" s="34"/>
      <c r="HX854" s="34"/>
      <c r="HY854" s="34"/>
      <c r="HZ854" s="34"/>
      <c r="IA854" s="34"/>
      <c r="IB854" s="34"/>
      <c r="IC854" s="34"/>
      <c r="ID854" s="34"/>
      <c r="IE854" s="34"/>
      <c r="IF854" s="34"/>
      <c r="IG854" s="34"/>
      <c r="IH854" s="34"/>
      <c r="II854" s="34"/>
      <c r="IJ854" s="34"/>
      <c r="IK854" s="34"/>
      <c r="IL854" s="34"/>
      <c r="IM854" s="34"/>
      <c r="IN854" s="34"/>
      <c r="IO854" s="34"/>
      <c r="IP854" s="34"/>
      <c r="IQ854" s="34"/>
      <c r="IR854" s="34"/>
      <c r="IS854" s="34"/>
      <c r="IT854" s="34"/>
      <c r="IU854" s="34"/>
      <c r="IV854" s="34"/>
      <c r="IW854" s="34"/>
      <c r="IX854" s="34"/>
    </row>
    <row r="855" spans="1:258" x14ac:dyDescent="0.25">
      <c r="A855" s="35">
        <f>LOOKUP(2,1/($A$3:$A854&lt;&gt;""),$A$3:$A854)+1</f>
        <v>848</v>
      </c>
      <c r="B855" s="36"/>
      <c r="C855" s="50"/>
      <c r="D855" s="37" t="str">
        <f ca="1">IFERROR(IF($E855="","",VLOOKUP($E855,'Currency Pairs'!$B$3:$D$1000,3,FALSE)),"")</f>
        <v/>
      </c>
      <c r="E855" s="49" t="str">
        <f ca="1">IFERROR(IF($D855="","",VLOOKUP($D855,'Currency Pairs'!$A$3:$B$1000,2,FALSE)),"")</f>
        <v/>
      </c>
      <c r="F855" s="50"/>
      <c r="G855" s="49"/>
      <c r="H855" s="49"/>
      <c r="I855" s="49"/>
      <c r="J855" s="51" t="str">
        <f t="shared" si="28"/>
        <v/>
      </c>
      <c r="K855" s="79"/>
      <c r="L855" s="49"/>
      <c r="M855" s="52"/>
      <c r="N855" s="53" t="str">
        <f>IF(OR($G855="",$L855=""),"",ROUND(IF($F855="Long",(L855-G855),(G855-L855)) * POWER(10, VLOOKUP($D855,'Currency Pairs'!$A:$C,3,FALSE)),0))</f>
        <v/>
      </c>
      <c r="O855" s="99" t="str">
        <f>IF($P855="","",(($P855+$Q855+$R855)/LOOKUP(2,1/($V$3:$V854&lt;&gt;""),$V$3:$V854)))</f>
        <v/>
      </c>
      <c r="P855" s="54"/>
      <c r="Q855" s="54"/>
      <c r="R855" s="54"/>
      <c r="S855" s="42" t="str">
        <f t="shared" si="29"/>
        <v/>
      </c>
      <c r="T855" s="66"/>
      <c r="U855" s="66"/>
      <c r="V855" s="41" t="str">
        <f>IF($P855="","",$P855+$Q855+LOOKUP(2,1/($V$3:$V854&lt;&gt;""),$V$3:$V854))</f>
        <v/>
      </c>
      <c r="W855" s="42"/>
      <c r="X855" s="42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  <c r="GY855" s="35"/>
      <c r="GZ855" s="35"/>
      <c r="HA855" s="35"/>
      <c r="HB855" s="35"/>
      <c r="HC855" s="35"/>
      <c r="HD855" s="35"/>
      <c r="HE855" s="35"/>
      <c r="HF855" s="35"/>
      <c r="HG855" s="35"/>
      <c r="HH855" s="35"/>
      <c r="HI855" s="35"/>
      <c r="HJ855" s="35"/>
      <c r="HK855" s="35"/>
      <c r="HL855" s="35"/>
      <c r="HM855" s="35"/>
      <c r="HN855" s="35"/>
      <c r="HO855" s="35"/>
      <c r="HP855" s="35"/>
      <c r="HQ855" s="35"/>
      <c r="HR855" s="35"/>
      <c r="HS855" s="35"/>
      <c r="HT855" s="35"/>
      <c r="HU855" s="35"/>
      <c r="HV855" s="35"/>
      <c r="HW855" s="35"/>
      <c r="HX855" s="35"/>
      <c r="HY855" s="35"/>
      <c r="HZ855" s="35"/>
      <c r="IA855" s="35"/>
      <c r="IB855" s="35"/>
      <c r="IC855" s="35"/>
      <c r="ID855" s="35"/>
      <c r="IE855" s="35"/>
      <c r="IF855" s="35"/>
      <c r="IG855" s="35"/>
      <c r="IH855" s="35"/>
      <c r="II855" s="35"/>
      <c r="IJ855" s="35"/>
      <c r="IK855" s="35"/>
      <c r="IL855" s="35"/>
      <c r="IM855" s="35"/>
      <c r="IN855" s="35"/>
      <c r="IO855" s="35"/>
      <c r="IP855" s="35"/>
      <c r="IQ855" s="35"/>
      <c r="IR855" s="35"/>
      <c r="IS855" s="35"/>
      <c r="IT855" s="35"/>
      <c r="IU855" s="35"/>
      <c r="IV855" s="35"/>
      <c r="IW855" s="35"/>
      <c r="IX855" s="35"/>
    </row>
    <row r="856" spans="1:258" x14ac:dyDescent="0.25">
      <c r="A856" s="26">
        <f>LOOKUP(2,1/($A$3:$A855&lt;&gt;""),$A$3:$A855)+1</f>
        <v>849</v>
      </c>
      <c r="B856" s="27"/>
      <c r="C856" s="44"/>
      <c r="D856" s="28" t="str">
        <f ca="1">IFERROR(IF($E856="","",VLOOKUP($E856,'Currency Pairs'!$B$3:$D$1000,3,FALSE)),"")</f>
        <v/>
      </c>
      <c r="E856" s="43" t="str">
        <f ca="1">IFERROR(IF($D856="","",VLOOKUP($D856,'Currency Pairs'!$A$3:$B$1000,2,FALSE)),"")</f>
        <v/>
      </c>
      <c r="F856" s="44"/>
      <c r="G856" s="43"/>
      <c r="H856" s="43"/>
      <c r="I856" s="43"/>
      <c r="J856" s="45" t="str">
        <f t="shared" si="28"/>
        <v/>
      </c>
      <c r="K856" s="78"/>
      <c r="L856" s="43"/>
      <c r="M856" s="46"/>
      <c r="N856" s="47" t="str">
        <f>IF(OR($G856="",$L856=""),"",ROUND(IF($F856="Long",(L856-G856),(G856-L856)) * POWER(10, VLOOKUP($D856,'Currency Pairs'!$A:$C,3,FALSE)),0))</f>
        <v/>
      </c>
      <c r="O856" s="94" t="str">
        <f>IF($P856="","",(($P856+$Q856+$R856)/LOOKUP(2,1/($V$3:$V855&lt;&gt;""),$V$3:$V855)))</f>
        <v/>
      </c>
      <c r="P856" s="48"/>
      <c r="Q856" s="48"/>
      <c r="R856" s="48"/>
      <c r="S856" s="33" t="str">
        <f t="shared" si="29"/>
        <v/>
      </c>
      <c r="T856" s="65"/>
      <c r="U856" s="65"/>
      <c r="V856" s="32" t="str">
        <f>IF($P856="","",$P856+$Q856+LOOKUP(2,1/($V$3:$V855&lt;&gt;""),$V$3:$V855))</f>
        <v/>
      </c>
      <c r="W856" s="33"/>
      <c r="X856" s="33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  <c r="FH856" s="34"/>
      <c r="FI856" s="34"/>
      <c r="FJ856" s="34"/>
      <c r="FK856" s="34"/>
      <c r="FL856" s="34"/>
      <c r="FM856" s="34"/>
      <c r="FN856" s="34"/>
      <c r="FO856" s="34"/>
      <c r="FP856" s="34"/>
      <c r="FQ856" s="34"/>
      <c r="FR856" s="34"/>
      <c r="FS856" s="34"/>
      <c r="FT856" s="34"/>
      <c r="FU856" s="34"/>
      <c r="FV856" s="34"/>
      <c r="FW856" s="34"/>
      <c r="FX856" s="34"/>
      <c r="FY856" s="34"/>
      <c r="FZ856" s="34"/>
      <c r="GA856" s="34"/>
      <c r="GB856" s="34"/>
      <c r="GC856" s="34"/>
      <c r="GD856" s="34"/>
      <c r="GE856" s="34"/>
      <c r="GF856" s="34"/>
      <c r="GG856" s="34"/>
      <c r="GH856" s="34"/>
      <c r="GI856" s="34"/>
      <c r="GJ856" s="34"/>
      <c r="GK856" s="34"/>
      <c r="GL856" s="34"/>
      <c r="GM856" s="34"/>
      <c r="GN856" s="34"/>
      <c r="GO856" s="34"/>
      <c r="GP856" s="34"/>
      <c r="GQ856" s="34"/>
      <c r="GR856" s="34"/>
      <c r="GS856" s="34"/>
      <c r="GT856" s="34"/>
      <c r="GU856" s="34"/>
      <c r="GV856" s="34"/>
      <c r="GW856" s="34"/>
      <c r="GX856" s="34"/>
      <c r="GY856" s="34"/>
      <c r="GZ856" s="34"/>
      <c r="HA856" s="34"/>
      <c r="HB856" s="34"/>
      <c r="HC856" s="34"/>
      <c r="HD856" s="34"/>
      <c r="HE856" s="34"/>
      <c r="HF856" s="34"/>
      <c r="HG856" s="34"/>
      <c r="HH856" s="34"/>
      <c r="HI856" s="34"/>
      <c r="HJ856" s="34"/>
      <c r="HK856" s="34"/>
      <c r="HL856" s="34"/>
      <c r="HM856" s="34"/>
      <c r="HN856" s="34"/>
      <c r="HO856" s="34"/>
      <c r="HP856" s="34"/>
      <c r="HQ856" s="34"/>
      <c r="HR856" s="34"/>
      <c r="HS856" s="34"/>
      <c r="HT856" s="34"/>
      <c r="HU856" s="34"/>
      <c r="HV856" s="34"/>
      <c r="HW856" s="34"/>
      <c r="HX856" s="34"/>
      <c r="HY856" s="34"/>
      <c r="HZ856" s="34"/>
      <c r="IA856" s="34"/>
      <c r="IB856" s="34"/>
      <c r="IC856" s="34"/>
      <c r="ID856" s="34"/>
      <c r="IE856" s="34"/>
      <c r="IF856" s="34"/>
      <c r="IG856" s="34"/>
      <c r="IH856" s="34"/>
      <c r="II856" s="34"/>
      <c r="IJ856" s="34"/>
      <c r="IK856" s="34"/>
      <c r="IL856" s="34"/>
      <c r="IM856" s="34"/>
      <c r="IN856" s="34"/>
      <c r="IO856" s="34"/>
      <c r="IP856" s="34"/>
      <c r="IQ856" s="34"/>
      <c r="IR856" s="34"/>
      <c r="IS856" s="34"/>
      <c r="IT856" s="34"/>
      <c r="IU856" s="34"/>
      <c r="IV856" s="34"/>
      <c r="IW856" s="34"/>
      <c r="IX856" s="34"/>
    </row>
    <row r="857" spans="1:258" x14ac:dyDescent="0.25">
      <c r="A857" s="35">
        <f>LOOKUP(2,1/($A$3:$A856&lt;&gt;""),$A$3:$A856)+1</f>
        <v>850</v>
      </c>
      <c r="B857" s="36"/>
      <c r="C857" s="50"/>
      <c r="D857" s="37" t="str">
        <f ca="1">IFERROR(IF($E857="","",VLOOKUP($E857,'Currency Pairs'!$B$3:$D$1000,3,FALSE)),"")</f>
        <v/>
      </c>
      <c r="E857" s="49" t="str">
        <f ca="1">IFERROR(IF($D857="","",VLOOKUP($D857,'Currency Pairs'!$A$3:$B$1000,2,FALSE)),"")</f>
        <v/>
      </c>
      <c r="F857" s="50"/>
      <c r="G857" s="49"/>
      <c r="H857" s="49"/>
      <c r="I857" s="49"/>
      <c r="J857" s="51" t="str">
        <f t="shared" si="28"/>
        <v/>
      </c>
      <c r="K857" s="79"/>
      <c r="L857" s="49"/>
      <c r="M857" s="52"/>
      <c r="N857" s="53" t="str">
        <f>IF(OR($G857="",$L857=""),"",ROUND(IF($F857="Long",(L857-G857),(G857-L857)) * POWER(10, VLOOKUP($D857,'Currency Pairs'!$A:$C,3,FALSE)),0))</f>
        <v/>
      </c>
      <c r="O857" s="99" t="str">
        <f>IF($P857="","",(($P857+$Q857+$R857)/LOOKUP(2,1/($V$3:$V856&lt;&gt;""),$V$3:$V856)))</f>
        <v/>
      </c>
      <c r="P857" s="54"/>
      <c r="Q857" s="54"/>
      <c r="R857" s="54"/>
      <c r="S857" s="42" t="str">
        <f t="shared" si="29"/>
        <v/>
      </c>
      <c r="T857" s="66"/>
      <c r="U857" s="66"/>
      <c r="V857" s="41" t="str">
        <f>IF($P857="","",$P857+$Q857+LOOKUP(2,1/($V$3:$V856&lt;&gt;""),$V$3:$V856))</f>
        <v/>
      </c>
      <c r="W857" s="42"/>
      <c r="X857" s="42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  <c r="GY857" s="35"/>
      <c r="GZ857" s="35"/>
      <c r="HA857" s="35"/>
      <c r="HB857" s="35"/>
      <c r="HC857" s="35"/>
      <c r="HD857" s="35"/>
      <c r="HE857" s="35"/>
      <c r="HF857" s="35"/>
      <c r="HG857" s="35"/>
      <c r="HH857" s="35"/>
      <c r="HI857" s="35"/>
      <c r="HJ857" s="35"/>
      <c r="HK857" s="35"/>
      <c r="HL857" s="35"/>
      <c r="HM857" s="35"/>
      <c r="HN857" s="35"/>
      <c r="HO857" s="35"/>
      <c r="HP857" s="35"/>
      <c r="HQ857" s="35"/>
      <c r="HR857" s="35"/>
      <c r="HS857" s="35"/>
      <c r="HT857" s="35"/>
      <c r="HU857" s="35"/>
      <c r="HV857" s="35"/>
      <c r="HW857" s="35"/>
      <c r="HX857" s="35"/>
      <c r="HY857" s="35"/>
      <c r="HZ857" s="35"/>
      <c r="IA857" s="35"/>
      <c r="IB857" s="35"/>
      <c r="IC857" s="35"/>
      <c r="ID857" s="35"/>
      <c r="IE857" s="35"/>
      <c r="IF857" s="35"/>
      <c r="IG857" s="35"/>
      <c r="IH857" s="35"/>
      <c r="II857" s="35"/>
      <c r="IJ857" s="35"/>
      <c r="IK857" s="35"/>
      <c r="IL857" s="35"/>
      <c r="IM857" s="35"/>
      <c r="IN857" s="35"/>
      <c r="IO857" s="35"/>
      <c r="IP857" s="35"/>
      <c r="IQ857" s="35"/>
      <c r="IR857" s="35"/>
      <c r="IS857" s="35"/>
      <c r="IT857" s="35"/>
      <c r="IU857" s="35"/>
      <c r="IV857" s="35"/>
      <c r="IW857" s="35"/>
      <c r="IX857" s="35"/>
    </row>
    <row r="858" spans="1:258" x14ac:dyDescent="0.25">
      <c r="A858" s="26">
        <f>LOOKUP(2,1/($A$3:$A857&lt;&gt;""),$A$3:$A857)+1</f>
        <v>851</v>
      </c>
      <c r="B858" s="27"/>
      <c r="C858" s="44"/>
      <c r="D858" s="28" t="str">
        <f ca="1">IFERROR(IF($E858="","",VLOOKUP($E858,'Currency Pairs'!$B$3:$D$1000,3,FALSE)),"")</f>
        <v/>
      </c>
      <c r="E858" s="43" t="str">
        <f ca="1">IFERROR(IF($D858="","",VLOOKUP($D858,'Currency Pairs'!$A$3:$B$1000,2,FALSE)),"")</f>
        <v/>
      </c>
      <c r="F858" s="44"/>
      <c r="G858" s="43"/>
      <c r="H858" s="43"/>
      <c r="I858" s="43"/>
      <c r="J858" s="45" t="str">
        <f t="shared" si="28"/>
        <v/>
      </c>
      <c r="K858" s="78"/>
      <c r="L858" s="43"/>
      <c r="M858" s="46"/>
      <c r="N858" s="47" t="str">
        <f>IF(OR($G858="",$L858=""),"",ROUND(IF($F858="Long",(L858-G858),(G858-L858)) * POWER(10, VLOOKUP($D858,'Currency Pairs'!$A:$C,3,FALSE)),0))</f>
        <v/>
      </c>
      <c r="O858" s="94" t="str">
        <f>IF($P858="","",(($P858+$Q858+$R858)/LOOKUP(2,1/($V$3:$V857&lt;&gt;""),$V$3:$V857)))</f>
        <v/>
      </c>
      <c r="P858" s="48"/>
      <c r="Q858" s="48"/>
      <c r="R858" s="48"/>
      <c r="S858" s="33" t="str">
        <f t="shared" si="29"/>
        <v/>
      </c>
      <c r="T858" s="65"/>
      <c r="U858" s="65"/>
      <c r="V858" s="32" t="str">
        <f>IF($P858="","",$P858+$Q858+LOOKUP(2,1/($V$3:$V857&lt;&gt;""),$V$3:$V857))</f>
        <v/>
      </c>
      <c r="W858" s="33"/>
      <c r="X858" s="33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  <c r="FH858" s="34"/>
      <c r="FI858" s="34"/>
      <c r="FJ858" s="34"/>
      <c r="FK858" s="34"/>
      <c r="FL858" s="34"/>
      <c r="FM858" s="34"/>
      <c r="FN858" s="34"/>
      <c r="FO858" s="34"/>
      <c r="FP858" s="34"/>
      <c r="FQ858" s="34"/>
      <c r="FR858" s="34"/>
      <c r="FS858" s="34"/>
      <c r="FT858" s="34"/>
      <c r="FU858" s="34"/>
      <c r="FV858" s="34"/>
      <c r="FW858" s="34"/>
      <c r="FX858" s="34"/>
      <c r="FY858" s="34"/>
      <c r="FZ858" s="34"/>
      <c r="GA858" s="34"/>
      <c r="GB858" s="34"/>
      <c r="GC858" s="34"/>
      <c r="GD858" s="34"/>
      <c r="GE858" s="34"/>
      <c r="GF858" s="34"/>
      <c r="GG858" s="34"/>
      <c r="GH858" s="34"/>
      <c r="GI858" s="34"/>
      <c r="GJ858" s="34"/>
      <c r="GK858" s="34"/>
      <c r="GL858" s="34"/>
      <c r="GM858" s="34"/>
      <c r="GN858" s="34"/>
      <c r="GO858" s="34"/>
      <c r="GP858" s="34"/>
      <c r="GQ858" s="34"/>
      <c r="GR858" s="34"/>
      <c r="GS858" s="34"/>
      <c r="GT858" s="34"/>
      <c r="GU858" s="34"/>
      <c r="GV858" s="34"/>
      <c r="GW858" s="34"/>
      <c r="GX858" s="34"/>
      <c r="GY858" s="34"/>
      <c r="GZ858" s="34"/>
      <c r="HA858" s="34"/>
      <c r="HB858" s="34"/>
      <c r="HC858" s="34"/>
      <c r="HD858" s="34"/>
      <c r="HE858" s="34"/>
      <c r="HF858" s="34"/>
      <c r="HG858" s="34"/>
      <c r="HH858" s="34"/>
      <c r="HI858" s="34"/>
      <c r="HJ858" s="34"/>
      <c r="HK858" s="34"/>
      <c r="HL858" s="34"/>
      <c r="HM858" s="34"/>
      <c r="HN858" s="34"/>
      <c r="HO858" s="34"/>
      <c r="HP858" s="34"/>
      <c r="HQ858" s="34"/>
      <c r="HR858" s="34"/>
      <c r="HS858" s="34"/>
      <c r="HT858" s="34"/>
      <c r="HU858" s="34"/>
      <c r="HV858" s="34"/>
      <c r="HW858" s="34"/>
      <c r="HX858" s="34"/>
      <c r="HY858" s="34"/>
      <c r="HZ858" s="34"/>
      <c r="IA858" s="34"/>
      <c r="IB858" s="34"/>
      <c r="IC858" s="34"/>
      <c r="ID858" s="34"/>
      <c r="IE858" s="34"/>
      <c r="IF858" s="34"/>
      <c r="IG858" s="34"/>
      <c r="IH858" s="34"/>
      <c r="II858" s="34"/>
      <c r="IJ858" s="34"/>
      <c r="IK858" s="34"/>
      <c r="IL858" s="34"/>
      <c r="IM858" s="34"/>
      <c r="IN858" s="34"/>
      <c r="IO858" s="34"/>
      <c r="IP858" s="34"/>
      <c r="IQ858" s="34"/>
      <c r="IR858" s="34"/>
      <c r="IS858" s="34"/>
      <c r="IT858" s="34"/>
      <c r="IU858" s="34"/>
      <c r="IV858" s="34"/>
      <c r="IW858" s="34"/>
      <c r="IX858" s="34"/>
    </row>
    <row r="859" spans="1:258" x14ac:dyDescent="0.25">
      <c r="A859" s="35">
        <f>LOOKUP(2,1/($A$3:$A858&lt;&gt;""),$A$3:$A858)+1</f>
        <v>852</v>
      </c>
      <c r="B859" s="36"/>
      <c r="C859" s="50"/>
      <c r="D859" s="37" t="str">
        <f ca="1">IFERROR(IF($E859="","",VLOOKUP($E859,'Currency Pairs'!$B$3:$D$1000,3,FALSE)),"")</f>
        <v/>
      </c>
      <c r="E859" s="49" t="str">
        <f ca="1">IFERROR(IF($D859="","",VLOOKUP($D859,'Currency Pairs'!$A$3:$B$1000,2,FALSE)),"")</f>
        <v/>
      </c>
      <c r="F859" s="50"/>
      <c r="G859" s="49"/>
      <c r="H859" s="49"/>
      <c r="I859" s="49"/>
      <c r="J859" s="51" t="str">
        <f t="shared" si="28"/>
        <v/>
      </c>
      <c r="K859" s="79"/>
      <c r="L859" s="49"/>
      <c r="M859" s="52"/>
      <c r="N859" s="53" t="str">
        <f>IF(OR($G859="",$L859=""),"",ROUND(IF($F859="Long",(L859-G859),(G859-L859)) * POWER(10, VLOOKUP($D859,'Currency Pairs'!$A:$C,3,FALSE)),0))</f>
        <v/>
      </c>
      <c r="O859" s="99" t="str">
        <f>IF($P859="","",(($P859+$Q859+$R859)/LOOKUP(2,1/($V$3:$V858&lt;&gt;""),$V$3:$V858)))</f>
        <v/>
      </c>
      <c r="P859" s="54"/>
      <c r="Q859" s="54"/>
      <c r="R859" s="54"/>
      <c r="S859" s="42" t="str">
        <f t="shared" si="29"/>
        <v/>
      </c>
      <c r="T859" s="66"/>
      <c r="U859" s="66"/>
      <c r="V859" s="41" t="str">
        <f>IF($P859="","",$P859+$Q859+LOOKUP(2,1/($V$3:$V858&lt;&gt;""),$V$3:$V858))</f>
        <v/>
      </c>
      <c r="W859" s="42"/>
      <c r="X859" s="42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  <c r="GY859" s="35"/>
      <c r="GZ859" s="35"/>
      <c r="HA859" s="35"/>
      <c r="HB859" s="35"/>
      <c r="HC859" s="35"/>
      <c r="HD859" s="35"/>
      <c r="HE859" s="35"/>
      <c r="HF859" s="35"/>
      <c r="HG859" s="35"/>
      <c r="HH859" s="35"/>
      <c r="HI859" s="35"/>
      <c r="HJ859" s="35"/>
      <c r="HK859" s="35"/>
      <c r="HL859" s="35"/>
      <c r="HM859" s="35"/>
      <c r="HN859" s="35"/>
      <c r="HO859" s="35"/>
      <c r="HP859" s="35"/>
      <c r="HQ859" s="35"/>
      <c r="HR859" s="35"/>
      <c r="HS859" s="35"/>
      <c r="HT859" s="35"/>
      <c r="HU859" s="35"/>
      <c r="HV859" s="35"/>
      <c r="HW859" s="35"/>
      <c r="HX859" s="35"/>
      <c r="HY859" s="35"/>
      <c r="HZ859" s="35"/>
      <c r="IA859" s="35"/>
      <c r="IB859" s="35"/>
      <c r="IC859" s="35"/>
      <c r="ID859" s="35"/>
      <c r="IE859" s="35"/>
      <c r="IF859" s="35"/>
      <c r="IG859" s="35"/>
      <c r="IH859" s="35"/>
      <c r="II859" s="35"/>
      <c r="IJ859" s="35"/>
      <c r="IK859" s="35"/>
      <c r="IL859" s="35"/>
      <c r="IM859" s="35"/>
      <c r="IN859" s="35"/>
      <c r="IO859" s="35"/>
      <c r="IP859" s="35"/>
      <c r="IQ859" s="35"/>
      <c r="IR859" s="35"/>
      <c r="IS859" s="35"/>
      <c r="IT859" s="35"/>
      <c r="IU859" s="35"/>
      <c r="IV859" s="35"/>
      <c r="IW859" s="35"/>
      <c r="IX859" s="35"/>
    </row>
    <row r="860" spans="1:258" x14ac:dyDescent="0.25">
      <c r="A860" s="26">
        <f>LOOKUP(2,1/($A$3:$A859&lt;&gt;""),$A$3:$A859)+1</f>
        <v>853</v>
      </c>
      <c r="B860" s="27"/>
      <c r="C860" s="44"/>
      <c r="D860" s="28" t="str">
        <f ca="1">IFERROR(IF($E860="","",VLOOKUP($E860,'Currency Pairs'!$B$3:$D$1000,3,FALSE)),"")</f>
        <v/>
      </c>
      <c r="E860" s="43" t="str">
        <f ca="1">IFERROR(IF($D860="","",VLOOKUP($D860,'Currency Pairs'!$A$3:$B$1000,2,FALSE)),"")</f>
        <v/>
      </c>
      <c r="F860" s="44"/>
      <c r="G860" s="43"/>
      <c r="H860" s="43"/>
      <c r="I860" s="43"/>
      <c r="J860" s="45" t="str">
        <f t="shared" si="28"/>
        <v/>
      </c>
      <c r="K860" s="78"/>
      <c r="L860" s="43"/>
      <c r="M860" s="46"/>
      <c r="N860" s="47" t="str">
        <f>IF(OR($G860="",$L860=""),"",ROUND(IF($F860="Long",(L860-G860),(G860-L860)) * POWER(10, VLOOKUP($D860,'Currency Pairs'!$A:$C,3,FALSE)),0))</f>
        <v/>
      </c>
      <c r="O860" s="94" t="str">
        <f>IF($P860="","",(($P860+$Q860+$R860)/LOOKUP(2,1/($V$3:$V859&lt;&gt;""),$V$3:$V859)))</f>
        <v/>
      </c>
      <c r="P860" s="48"/>
      <c r="Q860" s="48"/>
      <c r="R860" s="48"/>
      <c r="S860" s="33" t="str">
        <f t="shared" si="29"/>
        <v/>
      </c>
      <c r="T860" s="65"/>
      <c r="U860" s="65"/>
      <c r="V860" s="32" t="str">
        <f>IF($P860="","",$P860+$Q860+LOOKUP(2,1/($V$3:$V859&lt;&gt;""),$V$3:$V859))</f>
        <v/>
      </c>
      <c r="W860" s="33"/>
      <c r="X860" s="33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  <c r="FH860" s="34"/>
      <c r="FI860" s="34"/>
      <c r="FJ860" s="34"/>
      <c r="FK860" s="34"/>
      <c r="FL860" s="34"/>
      <c r="FM860" s="34"/>
      <c r="FN860" s="34"/>
      <c r="FO860" s="34"/>
      <c r="FP860" s="34"/>
      <c r="FQ860" s="34"/>
      <c r="FR860" s="34"/>
      <c r="FS860" s="34"/>
      <c r="FT860" s="34"/>
      <c r="FU860" s="34"/>
      <c r="FV860" s="34"/>
      <c r="FW860" s="34"/>
      <c r="FX860" s="34"/>
      <c r="FY860" s="34"/>
      <c r="FZ860" s="34"/>
      <c r="GA860" s="34"/>
      <c r="GB860" s="34"/>
      <c r="GC860" s="34"/>
      <c r="GD860" s="34"/>
      <c r="GE860" s="34"/>
      <c r="GF860" s="34"/>
      <c r="GG860" s="34"/>
      <c r="GH860" s="34"/>
      <c r="GI860" s="34"/>
      <c r="GJ860" s="34"/>
      <c r="GK860" s="34"/>
      <c r="GL860" s="34"/>
      <c r="GM860" s="34"/>
      <c r="GN860" s="34"/>
      <c r="GO860" s="34"/>
      <c r="GP860" s="34"/>
      <c r="GQ860" s="34"/>
      <c r="GR860" s="34"/>
      <c r="GS860" s="34"/>
      <c r="GT860" s="34"/>
      <c r="GU860" s="34"/>
      <c r="GV860" s="34"/>
      <c r="GW860" s="34"/>
      <c r="GX860" s="34"/>
      <c r="GY860" s="34"/>
      <c r="GZ860" s="34"/>
      <c r="HA860" s="34"/>
      <c r="HB860" s="34"/>
      <c r="HC860" s="34"/>
      <c r="HD860" s="34"/>
      <c r="HE860" s="34"/>
      <c r="HF860" s="34"/>
      <c r="HG860" s="34"/>
      <c r="HH860" s="34"/>
      <c r="HI860" s="34"/>
      <c r="HJ860" s="34"/>
      <c r="HK860" s="34"/>
      <c r="HL860" s="34"/>
      <c r="HM860" s="34"/>
      <c r="HN860" s="34"/>
      <c r="HO860" s="34"/>
      <c r="HP860" s="34"/>
      <c r="HQ860" s="34"/>
      <c r="HR860" s="34"/>
      <c r="HS860" s="34"/>
      <c r="HT860" s="34"/>
      <c r="HU860" s="34"/>
      <c r="HV860" s="34"/>
      <c r="HW860" s="34"/>
      <c r="HX860" s="34"/>
      <c r="HY860" s="34"/>
      <c r="HZ860" s="34"/>
      <c r="IA860" s="34"/>
      <c r="IB860" s="34"/>
      <c r="IC860" s="34"/>
      <c r="ID860" s="34"/>
      <c r="IE860" s="34"/>
      <c r="IF860" s="34"/>
      <c r="IG860" s="34"/>
      <c r="IH860" s="34"/>
      <c r="II860" s="34"/>
      <c r="IJ860" s="34"/>
      <c r="IK860" s="34"/>
      <c r="IL860" s="34"/>
      <c r="IM860" s="34"/>
      <c r="IN860" s="34"/>
      <c r="IO860" s="34"/>
      <c r="IP860" s="34"/>
      <c r="IQ860" s="34"/>
      <c r="IR860" s="34"/>
      <c r="IS860" s="34"/>
      <c r="IT860" s="34"/>
      <c r="IU860" s="34"/>
      <c r="IV860" s="34"/>
      <c r="IW860" s="34"/>
      <c r="IX860" s="34"/>
    </row>
    <row r="861" spans="1:258" x14ac:dyDescent="0.25">
      <c r="A861" s="35">
        <f>LOOKUP(2,1/($A$3:$A860&lt;&gt;""),$A$3:$A860)+1</f>
        <v>854</v>
      </c>
      <c r="B861" s="36"/>
      <c r="C861" s="50"/>
      <c r="D861" s="37" t="str">
        <f ca="1">IFERROR(IF($E861="","",VLOOKUP($E861,'Currency Pairs'!$B$3:$D$1000,3,FALSE)),"")</f>
        <v/>
      </c>
      <c r="E861" s="49" t="str">
        <f ca="1">IFERROR(IF($D861="","",VLOOKUP($D861,'Currency Pairs'!$A$3:$B$1000,2,FALSE)),"")</f>
        <v/>
      </c>
      <c r="F861" s="50"/>
      <c r="G861" s="49"/>
      <c r="H861" s="49"/>
      <c r="I861" s="49"/>
      <c r="J861" s="51" t="str">
        <f t="shared" si="28"/>
        <v/>
      </c>
      <c r="K861" s="79"/>
      <c r="L861" s="49"/>
      <c r="M861" s="52"/>
      <c r="N861" s="53" t="str">
        <f>IF(OR($G861="",$L861=""),"",ROUND(IF($F861="Long",(L861-G861),(G861-L861)) * POWER(10, VLOOKUP($D861,'Currency Pairs'!$A:$C,3,FALSE)),0))</f>
        <v/>
      </c>
      <c r="O861" s="99" t="str">
        <f>IF($P861="","",(($P861+$Q861+$R861)/LOOKUP(2,1/($V$3:$V860&lt;&gt;""),$V$3:$V860)))</f>
        <v/>
      </c>
      <c r="P861" s="54"/>
      <c r="Q861" s="54"/>
      <c r="R861" s="54"/>
      <c r="S861" s="42" t="str">
        <f t="shared" si="29"/>
        <v/>
      </c>
      <c r="T861" s="66"/>
      <c r="U861" s="66"/>
      <c r="V861" s="41" t="str">
        <f>IF($P861="","",$P861+$Q861+LOOKUP(2,1/($V$3:$V860&lt;&gt;""),$V$3:$V860))</f>
        <v/>
      </c>
      <c r="W861" s="42"/>
      <c r="X861" s="42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  <c r="GY861" s="35"/>
      <c r="GZ861" s="35"/>
      <c r="HA861" s="35"/>
      <c r="HB861" s="35"/>
      <c r="HC861" s="35"/>
      <c r="HD861" s="35"/>
      <c r="HE861" s="35"/>
      <c r="HF861" s="35"/>
      <c r="HG861" s="35"/>
      <c r="HH861" s="35"/>
      <c r="HI861" s="35"/>
      <c r="HJ861" s="35"/>
      <c r="HK861" s="35"/>
      <c r="HL861" s="35"/>
      <c r="HM861" s="35"/>
      <c r="HN861" s="35"/>
      <c r="HO861" s="35"/>
      <c r="HP861" s="35"/>
      <c r="HQ861" s="35"/>
      <c r="HR861" s="35"/>
      <c r="HS861" s="35"/>
      <c r="HT861" s="35"/>
      <c r="HU861" s="35"/>
      <c r="HV861" s="35"/>
      <c r="HW861" s="35"/>
      <c r="HX861" s="35"/>
      <c r="HY861" s="35"/>
      <c r="HZ861" s="35"/>
      <c r="IA861" s="35"/>
      <c r="IB861" s="35"/>
      <c r="IC861" s="35"/>
      <c r="ID861" s="35"/>
      <c r="IE861" s="35"/>
      <c r="IF861" s="35"/>
      <c r="IG861" s="35"/>
      <c r="IH861" s="35"/>
      <c r="II861" s="35"/>
      <c r="IJ861" s="35"/>
      <c r="IK861" s="35"/>
      <c r="IL861" s="35"/>
      <c r="IM861" s="35"/>
      <c r="IN861" s="35"/>
      <c r="IO861" s="35"/>
      <c r="IP861" s="35"/>
      <c r="IQ861" s="35"/>
      <c r="IR861" s="35"/>
      <c r="IS861" s="35"/>
      <c r="IT861" s="35"/>
      <c r="IU861" s="35"/>
      <c r="IV861" s="35"/>
      <c r="IW861" s="35"/>
      <c r="IX861" s="35"/>
    </row>
    <row r="862" spans="1:258" x14ac:dyDescent="0.25">
      <c r="A862" s="26">
        <f>LOOKUP(2,1/($A$3:$A861&lt;&gt;""),$A$3:$A861)+1</f>
        <v>855</v>
      </c>
      <c r="B862" s="27"/>
      <c r="C862" s="44"/>
      <c r="D862" s="28" t="str">
        <f ca="1">IFERROR(IF($E862="","",VLOOKUP($E862,'Currency Pairs'!$B$3:$D$1000,3,FALSE)),"")</f>
        <v/>
      </c>
      <c r="E862" s="43" t="str">
        <f ca="1">IFERROR(IF($D862="","",VLOOKUP($D862,'Currency Pairs'!$A$3:$B$1000,2,FALSE)),"")</f>
        <v/>
      </c>
      <c r="F862" s="44"/>
      <c r="G862" s="43"/>
      <c r="H862" s="43"/>
      <c r="I862" s="43"/>
      <c r="J862" s="45" t="str">
        <f t="shared" si="28"/>
        <v/>
      </c>
      <c r="K862" s="78"/>
      <c r="L862" s="43"/>
      <c r="M862" s="46"/>
      <c r="N862" s="47" t="str">
        <f>IF(OR($G862="",$L862=""),"",ROUND(IF($F862="Long",(L862-G862),(G862-L862)) * POWER(10, VLOOKUP($D862,'Currency Pairs'!$A:$C,3,FALSE)),0))</f>
        <v/>
      </c>
      <c r="O862" s="94" t="str">
        <f>IF($P862="","",(($P862+$Q862+$R862)/LOOKUP(2,1/($V$3:$V861&lt;&gt;""),$V$3:$V861)))</f>
        <v/>
      </c>
      <c r="P862" s="48"/>
      <c r="Q862" s="48"/>
      <c r="R862" s="48"/>
      <c r="S862" s="33" t="str">
        <f t="shared" si="29"/>
        <v/>
      </c>
      <c r="T862" s="65"/>
      <c r="U862" s="65"/>
      <c r="V862" s="32" t="str">
        <f>IF($P862="","",$P862+$Q862+LOOKUP(2,1/($V$3:$V861&lt;&gt;""),$V$3:$V861))</f>
        <v/>
      </c>
      <c r="W862" s="33"/>
      <c r="X862" s="33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  <c r="EX862" s="34"/>
      <c r="EY862" s="34"/>
      <c r="EZ862" s="34"/>
      <c r="FA862" s="34"/>
      <c r="FB862" s="34"/>
      <c r="FC862" s="34"/>
      <c r="FD862" s="34"/>
      <c r="FE862" s="34"/>
      <c r="FF862" s="34"/>
      <c r="FG862" s="34"/>
      <c r="FH862" s="34"/>
      <c r="FI862" s="34"/>
      <c r="FJ862" s="34"/>
      <c r="FK862" s="34"/>
      <c r="FL862" s="34"/>
      <c r="FM862" s="34"/>
      <c r="FN862" s="34"/>
      <c r="FO862" s="34"/>
      <c r="FP862" s="34"/>
      <c r="FQ862" s="34"/>
      <c r="FR862" s="34"/>
      <c r="FS862" s="34"/>
      <c r="FT862" s="34"/>
      <c r="FU862" s="34"/>
      <c r="FV862" s="34"/>
      <c r="FW862" s="34"/>
      <c r="FX862" s="34"/>
      <c r="FY862" s="34"/>
      <c r="FZ862" s="34"/>
      <c r="GA862" s="34"/>
      <c r="GB862" s="34"/>
      <c r="GC862" s="34"/>
      <c r="GD862" s="34"/>
      <c r="GE862" s="34"/>
      <c r="GF862" s="34"/>
      <c r="GG862" s="34"/>
      <c r="GH862" s="34"/>
      <c r="GI862" s="34"/>
      <c r="GJ862" s="34"/>
      <c r="GK862" s="34"/>
      <c r="GL862" s="34"/>
      <c r="GM862" s="34"/>
      <c r="GN862" s="34"/>
      <c r="GO862" s="34"/>
      <c r="GP862" s="34"/>
      <c r="GQ862" s="34"/>
      <c r="GR862" s="34"/>
      <c r="GS862" s="34"/>
      <c r="GT862" s="34"/>
      <c r="GU862" s="34"/>
      <c r="GV862" s="34"/>
      <c r="GW862" s="34"/>
      <c r="GX862" s="34"/>
      <c r="GY862" s="34"/>
      <c r="GZ862" s="34"/>
      <c r="HA862" s="34"/>
      <c r="HB862" s="34"/>
      <c r="HC862" s="34"/>
      <c r="HD862" s="34"/>
      <c r="HE862" s="34"/>
      <c r="HF862" s="34"/>
      <c r="HG862" s="34"/>
      <c r="HH862" s="34"/>
      <c r="HI862" s="34"/>
      <c r="HJ862" s="34"/>
      <c r="HK862" s="34"/>
      <c r="HL862" s="34"/>
      <c r="HM862" s="34"/>
      <c r="HN862" s="34"/>
      <c r="HO862" s="34"/>
      <c r="HP862" s="34"/>
      <c r="HQ862" s="34"/>
      <c r="HR862" s="34"/>
      <c r="HS862" s="34"/>
      <c r="HT862" s="34"/>
      <c r="HU862" s="34"/>
      <c r="HV862" s="34"/>
      <c r="HW862" s="34"/>
      <c r="HX862" s="34"/>
      <c r="HY862" s="34"/>
      <c r="HZ862" s="34"/>
      <c r="IA862" s="34"/>
      <c r="IB862" s="34"/>
      <c r="IC862" s="34"/>
      <c r="ID862" s="34"/>
      <c r="IE862" s="34"/>
      <c r="IF862" s="34"/>
      <c r="IG862" s="34"/>
      <c r="IH862" s="34"/>
      <c r="II862" s="34"/>
      <c r="IJ862" s="34"/>
      <c r="IK862" s="34"/>
      <c r="IL862" s="34"/>
      <c r="IM862" s="34"/>
      <c r="IN862" s="34"/>
      <c r="IO862" s="34"/>
      <c r="IP862" s="34"/>
      <c r="IQ862" s="34"/>
      <c r="IR862" s="34"/>
      <c r="IS862" s="34"/>
      <c r="IT862" s="34"/>
      <c r="IU862" s="34"/>
      <c r="IV862" s="34"/>
      <c r="IW862" s="34"/>
      <c r="IX862" s="34"/>
    </row>
    <row r="863" spans="1:258" x14ac:dyDescent="0.25">
      <c r="A863" s="35">
        <f>LOOKUP(2,1/($A$3:$A862&lt;&gt;""),$A$3:$A862)+1</f>
        <v>856</v>
      </c>
      <c r="B863" s="36"/>
      <c r="C863" s="50"/>
      <c r="D863" s="37" t="str">
        <f ca="1">IFERROR(IF($E863="","",VLOOKUP($E863,'Currency Pairs'!$B$3:$D$1000,3,FALSE)),"")</f>
        <v/>
      </c>
      <c r="E863" s="49" t="str">
        <f ca="1">IFERROR(IF($D863="","",VLOOKUP($D863,'Currency Pairs'!$A$3:$B$1000,2,FALSE)),"")</f>
        <v/>
      </c>
      <c r="F863" s="50"/>
      <c r="G863" s="49"/>
      <c r="H863" s="49"/>
      <c r="I863" s="49"/>
      <c r="J863" s="51" t="str">
        <f t="shared" si="28"/>
        <v/>
      </c>
      <c r="K863" s="79"/>
      <c r="L863" s="49"/>
      <c r="M863" s="52"/>
      <c r="N863" s="53" t="str">
        <f>IF(OR($G863="",$L863=""),"",ROUND(IF($F863="Long",(L863-G863),(G863-L863)) * POWER(10, VLOOKUP($D863,'Currency Pairs'!$A:$C,3,FALSE)),0))</f>
        <v/>
      </c>
      <c r="O863" s="99" t="str">
        <f>IF($P863="","",(($P863+$Q863+$R863)/LOOKUP(2,1/($V$3:$V862&lt;&gt;""),$V$3:$V862)))</f>
        <v/>
      </c>
      <c r="P863" s="54"/>
      <c r="Q863" s="54"/>
      <c r="R863" s="54"/>
      <c r="S863" s="42" t="str">
        <f t="shared" si="29"/>
        <v/>
      </c>
      <c r="T863" s="66"/>
      <c r="U863" s="66"/>
      <c r="V863" s="41" t="str">
        <f>IF($P863="","",$P863+$Q863+LOOKUP(2,1/($V$3:$V862&lt;&gt;""),$V$3:$V862))</f>
        <v/>
      </c>
      <c r="W863" s="42"/>
      <c r="X863" s="42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  <c r="GY863" s="35"/>
      <c r="GZ863" s="35"/>
      <c r="HA863" s="35"/>
      <c r="HB863" s="35"/>
      <c r="HC863" s="35"/>
      <c r="HD863" s="35"/>
      <c r="HE863" s="35"/>
      <c r="HF863" s="35"/>
      <c r="HG863" s="35"/>
      <c r="HH863" s="35"/>
      <c r="HI863" s="35"/>
      <c r="HJ863" s="35"/>
      <c r="HK863" s="35"/>
      <c r="HL863" s="35"/>
      <c r="HM863" s="35"/>
      <c r="HN863" s="35"/>
      <c r="HO863" s="35"/>
      <c r="HP863" s="35"/>
      <c r="HQ863" s="35"/>
      <c r="HR863" s="35"/>
      <c r="HS863" s="35"/>
      <c r="HT863" s="35"/>
      <c r="HU863" s="35"/>
      <c r="HV863" s="35"/>
      <c r="HW863" s="35"/>
      <c r="HX863" s="35"/>
      <c r="HY863" s="35"/>
      <c r="HZ863" s="35"/>
      <c r="IA863" s="35"/>
      <c r="IB863" s="35"/>
      <c r="IC863" s="35"/>
      <c r="ID863" s="35"/>
      <c r="IE863" s="35"/>
      <c r="IF863" s="35"/>
      <c r="IG863" s="35"/>
      <c r="IH863" s="35"/>
      <c r="II863" s="35"/>
      <c r="IJ863" s="35"/>
      <c r="IK863" s="35"/>
      <c r="IL863" s="35"/>
      <c r="IM863" s="35"/>
      <c r="IN863" s="35"/>
      <c r="IO863" s="35"/>
      <c r="IP863" s="35"/>
      <c r="IQ863" s="35"/>
      <c r="IR863" s="35"/>
      <c r="IS863" s="35"/>
      <c r="IT863" s="35"/>
      <c r="IU863" s="35"/>
      <c r="IV863" s="35"/>
      <c r="IW863" s="35"/>
      <c r="IX863" s="35"/>
    </row>
    <row r="864" spans="1:258" x14ac:dyDescent="0.25">
      <c r="A864" s="26">
        <f>LOOKUP(2,1/($A$3:$A863&lt;&gt;""),$A$3:$A863)+1</f>
        <v>857</v>
      </c>
      <c r="B864" s="27"/>
      <c r="C864" s="44"/>
      <c r="D864" s="28" t="str">
        <f ca="1">IFERROR(IF($E864="","",VLOOKUP($E864,'Currency Pairs'!$B$3:$D$1000,3,FALSE)),"")</f>
        <v/>
      </c>
      <c r="E864" s="43" t="str">
        <f ca="1">IFERROR(IF($D864="","",VLOOKUP($D864,'Currency Pairs'!$A$3:$B$1000,2,FALSE)),"")</f>
        <v/>
      </c>
      <c r="F864" s="44"/>
      <c r="G864" s="43"/>
      <c r="H864" s="43"/>
      <c r="I864" s="43"/>
      <c r="J864" s="45" t="str">
        <f t="shared" si="28"/>
        <v/>
      </c>
      <c r="K864" s="78"/>
      <c r="L864" s="43"/>
      <c r="M864" s="46"/>
      <c r="N864" s="47" t="str">
        <f>IF(OR($G864="",$L864=""),"",ROUND(IF($F864="Long",(L864-G864),(G864-L864)) * POWER(10, VLOOKUP($D864,'Currency Pairs'!$A:$C,3,FALSE)),0))</f>
        <v/>
      </c>
      <c r="O864" s="94" t="str">
        <f>IF($P864="","",(($P864+$Q864+$R864)/LOOKUP(2,1/($V$3:$V863&lt;&gt;""),$V$3:$V863)))</f>
        <v/>
      </c>
      <c r="P864" s="48"/>
      <c r="Q864" s="48"/>
      <c r="R864" s="48"/>
      <c r="S864" s="33" t="str">
        <f t="shared" si="29"/>
        <v/>
      </c>
      <c r="T864" s="65"/>
      <c r="U864" s="65"/>
      <c r="V864" s="32" t="str">
        <f>IF($P864="","",$P864+$Q864+LOOKUP(2,1/($V$3:$V863&lt;&gt;""),$V$3:$V863))</f>
        <v/>
      </c>
      <c r="W864" s="33"/>
      <c r="X864" s="33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  <c r="DN864" s="34"/>
      <c r="DO864" s="34"/>
      <c r="DP864" s="34"/>
      <c r="DQ864" s="34"/>
      <c r="DR864" s="34"/>
      <c r="DS864" s="34"/>
      <c r="DT864" s="34"/>
      <c r="DU864" s="34"/>
      <c r="DV864" s="34"/>
      <c r="DW864" s="34"/>
      <c r="DX864" s="34"/>
      <c r="DY864" s="34"/>
      <c r="DZ864" s="34"/>
      <c r="EA864" s="34"/>
      <c r="EB864" s="34"/>
      <c r="EC864" s="34"/>
      <c r="ED864" s="34"/>
      <c r="EE864" s="34"/>
      <c r="EF864" s="34"/>
      <c r="EG864" s="34"/>
      <c r="EH864" s="34"/>
      <c r="EI864" s="34"/>
      <c r="EJ864" s="34"/>
      <c r="EK864" s="34"/>
      <c r="EL864" s="34"/>
      <c r="EM864" s="34"/>
      <c r="EN864" s="34"/>
      <c r="EO864" s="34"/>
      <c r="EP864" s="34"/>
      <c r="EQ864" s="34"/>
      <c r="ER864" s="34"/>
      <c r="ES864" s="34"/>
      <c r="ET864" s="34"/>
      <c r="EU864" s="34"/>
      <c r="EV864" s="34"/>
      <c r="EW864" s="34"/>
      <c r="EX864" s="34"/>
      <c r="EY864" s="34"/>
      <c r="EZ864" s="34"/>
      <c r="FA864" s="34"/>
      <c r="FB864" s="34"/>
      <c r="FC864" s="34"/>
      <c r="FD864" s="34"/>
      <c r="FE864" s="34"/>
      <c r="FF864" s="34"/>
      <c r="FG864" s="34"/>
      <c r="FH864" s="34"/>
      <c r="FI864" s="34"/>
      <c r="FJ864" s="34"/>
      <c r="FK864" s="34"/>
      <c r="FL864" s="34"/>
      <c r="FM864" s="34"/>
      <c r="FN864" s="34"/>
      <c r="FO864" s="34"/>
      <c r="FP864" s="34"/>
      <c r="FQ864" s="34"/>
      <c r="FR864" s="34"/>
      <c r="FS864" s="34"/>
      <c r="FT864" s="34"/>
      <c r="FU864" s="34"/>
      <c r="FV864" s="34"/>
      <c r="FW864" s="34"/>
      <c r="FX864" s="34"/>
      <c r="FY864" s="34"/>
      <c r="FZ864" s="34"/>
      <c r="GA864" s="34"/>
      <c r="GB864" s="34"/>
      <c r="GC864" s="34"/>
      <c r="GD864" s="34"/>
      <c r="GE864" s="34"/>
      <c r="GF864" s="34"/>
      <c r="GG864" s="34"/>
      <c r="GH864" s="34"/>
      <c r="GI864" s="34"/>
      <c r="GJ864" s="34"/>
      <c r="GK864" s="34"/>
      <c r="GL864" s="34"/>
      <c r="GM864" s="34"/>
      <c r="GN864" s="34"/>
      <c r="GO864" s="34"/>
      <c r="GP864" s="34"/>
      <c r="GQ864" s="34"/>
      <c r="GR864" s="34"/>
      <c r="GS864" s="34"/>
      <c r="GT864" s="34"/>
      <c r="GU864" s="34"/>
      <c r="GV864" s="34"/>
      <c r="GW864" s="34"/>
      <c r="GX864" s="34"/>
      <c r="GY864" s="34"/>
      <c r="GZ864" s="34"/>
      <c r="HA864" s="34"/>
      <c r="HB864" s="34"/>
      <c r="HC864" s="34"/>
      <c r="HD864" s="34"/>
      <c r="HE864" s="34"/>
      <c r="HF864" s="34"/>
      <c r="HG864" s="34"/>
      <c r="HH864" s="34"/>
      <c r="HI864" s="34"/>
      <c r="HJ864" s="34"/>
      <c r="HK864" s="34"/>
      <c r="HL864" s="34"/>
      <c r="HM864" s="34"/>
      <c r="HN864" s="34"/>
      <c r="HO864" s="34"/>
      <c r="HP864" s="34"/>
      <c r="HQ864" s="34"/>
      <c r="HR864" s="34"/>
      <c r="HS864" s="34"/>
      <c r="HT864" s="34"/>
      <c r="HU864" s="34"/>
      <c r="HV864" s="34"/>
      <c r="HW864" s="34"/>
      <c r="HX864" s="34"/>
      <c r="HY864" s="34"/>
      <c r="HZ864" s="34"/>
      <c r="IA864" s="34"/>
      <c r="IB864" s="34"/>
      <c r="IC864" s="34"/>
      <c r="ID864" s="34"/>
      <c r="IE864" s="34"/>
      <c r="IF864" s="34"/>
      <c r="IG864" s="34"/>
      <c r="IH864" s="34"/>
      <c r="II864" s="34"/>
      <c r="IJ864" s="34"/>
      <c r="IK864" s="34"/>
      <c r="IL864" s="34"/>
      <c r="IM864" s="34"/>
      <c r="IN864" s="34"/>
      <c r="IO864" s="34"/>
      <c r="IP864" s="34"/>
      <c r="IQ864" s="34"/>
      <c r="IR864" s="34"/>
      <c r="IS864" s="34"/>
      <c r="IT864" s="34"/>
      <c r="IU864" s="34"/>
      <c r="IV864" s="34"/>
      <c r="IW864" s="34"/>
      <c r="IX864" s="34"/>
    </row>
    <row r="865" spans="1:258" x14ac:dyDescent="0.25">
      <c r="A865" s="35">
        <f>LOOKUP(2,1/($A$3:$A864&lt;&gt;""),$A$3:$A864)+1</f>
        <v>858</v>
      </c>
      <c r="B865" s="36"/>
      <c r="C865" s="50"/>
      <c r="D865" s="37" t="str">
        <f ca="1">IFERROR(IF($E865="","",VLOOKUP($E865,'Currency Pairs'!$B$3:$D$1000,3,FALSE)),"")</f>
        <v/>
      </c>
      <c r="E865" s="49" t="str">
        <f ca="1">IFERROR(IF($D865="","",VLOOKUP($D865,'Currency Pairs'!$A$3:$B$1000,2,FALSE)),"")</f>
        <v/>
      </c>
      <c r="F865" s="50"/>
      <c r="G865" s="49"/>
      <c r="H865" s="49"/>
      <c r="I865" s="49"/>
      <c r="J865" s="51" t="str">
        <f t="shared" si="28"/>
        <v/>
      </c>
      <c r="K865" s="79"/>
      <c r="L865" s="49"/>
      <c r="M865" s="52"/>
      <c r="N865" s="53" t="str">
        <f>IF(OR($G865="",$L865=""),"",ROUND(IF($F865="Long",(L865-G865),(G865-L865)) * POWER(10, VLOOKUP($D865,'Currency Pairs'!$A:$C,3,FALSE)),0))</f>
        <v/>
      </c>
      <c r="O865" s="99" t="str">
        <f>IF($P865="","",(($P865+$Q865+$R865)/LOOKUP(2,1/($V$3:$V864&lt;&gt;""),$V$3:$V864)))</f>
        <v/>
      </c>
      <c r="P865" s="54"/>
      <c r="Q865" s="54"/>
      <c r="R865" s="54"/>
      <c r="S865" s="42" t="str">
        <f t="shared" si="29"/>
        <v/>
      </c>
      <c r="T865" s="66"/>
      <c r="U865" s="66"/>
      <c r="V865" s="41" t="str">
        <f>IF($P865="","",$P865+$Q865+LOOKUP(2,1/($V$3:$V864&lt;&gt;""),$V$3:$V864))</f>
        <v/>
      </c>
      <c r="W865" s="42"/>
      <c r="X865" s="42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  <c r="GY865" s="35"/>
      <c r="GZ865" s="35"/>
      <c r="HA865" s="35"/>
      <c r="HB865" s="35"/>
      <c r="HC865" s="35"/>
      <c r="HD865" s="35"/>
      <c r="HE865" s="35"/>
      <c r="HF865" s="35"/>
      <c r="HG865" s="35"/>
      <c r="HH865" s="35"/>
      <c r="HI865" s="35"/>
      <c r="HJ865" s="35"/>
      <c r="HK865" s="35"/>
      <c r="HL865" s="35"/>
      <c r="HM865" s="35"/>
      <c r="HN865" s="35"/>
      <c r="HO865" s="35"/>
      <c r="HP865" s="35"/>
      <c r="HQ865" s="35"/>
      <c r="HR865" s="35"/>
      <c r="HS865" s="35"/>
      <c r="HT865" s="35"/>
      <c r="HU865" s="35"/>
      <c r="HV865" s="35"/>
      <c r="HW865" s="35"/>
      <c r="HX865" s="35"/>
      <c r="HY865" s="35"/>
      <c r="HZ865" s="35"/>
      <c r="IA865" s="35"/>
      <c r="IB865" s="35"/>
      <c r="IC865" s="35"/>
      <c r="ID865" s="35"/>
      <c r="IE865" s="35"/>
      <c r="IF865" s="35"/>
      <c r="IG865" s="35"/>
      <c r="IH865" s="35"/>
      <c r="II865" s="35"/>
      <c r="IJ865" s="35"/>
      <c r="IK865" s="35"/>
      <c r="IL865" s="35"/>
      <c r="IM865" s="35"/>
      <c r="IN865" s="35"/>
      <c r="IO865" s="35"/>
      <c r="IP865" s="35"/>
      <c r="IQ865" s="35"/>
      <c r="IR865" s="35"/>
      <c r="IS865" s="35"/>
      <c r="IT865" s="35"/>
      <c r="IU865" s="35"/>
      <c r="IV865" s="35"/>
      <c r="IW865" s="35"/>
      <c r="IX865" s="35"/>
    </row>
    <row r="866" spans="1:258" x14ac:dyDescent="0.25">
      <c r="A866" s="26">
        <f>LOOKUP(2,1/($A$3:$A865&lt;&gt;""),$A$3:$A865)+1</f>
        <v>859</v>
      </c>
      <c r="B866" s="27"/>
      <c r="C866" s="44"/>
      <c r="D866" s="28" t="str">
        <f ca="1">IFERROR(IF($E866="","",VLOOKUP($E866,'Currency Pairs'!$B$3:$D$1000,3,FALSE)),"")</f>
        <v/>
      </c>
      <c r="E866" s="43" t="str">
        <f ca="1">IFERROR(IF($D866="","",VLOOKUP($D866,'Currency Pairs'!$A$3:$B$1000,2,FALSE)),"")</f>
        <v/>
      </c>
      <c r="F866" s="44"/>
      <c r="G866" s="43"/>
      <c r="H866" s="43"/>
      <c r="I866" s="43"/>
      <c r="J866" s="45" t="str">
        <f t="shared" si="28"/>
        <v/>
      </c>
      <c r="K866" s="78"/>
      <c r="L866" s="43"/>
      <c r="M866" s="46"/>
      <c r="N866" s="47" t="str">
        <f>IF(OR($G866="",$L866=""),"",ROUND(IF($F866="Long",(L866-G866),(G866-L866)) * POWER(10, VLOOKUP($D866,'Currency Pairs'!$A:$C,3,FALSE)),0))</f>
        <v/>
      </c>
      <c r="O866" s="94" t="str">
        <f>IF($P866="","",(($P866+$Q866+$R866)/LOOKUP(2,1/($V$3:$V865&lt;&gt;""),$V$3:$V865)))</f>
        <v/>
      </c>
      <c r="P866" s="48"/>
      <c r="Q866" s="48"/>
      <c r="R866" s="48"/>
      <c r="S866" s="33" t="str">
        <f t="shared" si="29"/>
        <v/>
      </c>
      <c r="T866" s="65"/>
      <c r="U866" s="65"/>
      <c r="V866" s="32" t="str">
        <f>IF($P866="","",$P866+$Q866+LOOKUP(2,1/($V$3:$V865&lt;&gt;""),$V$3:$V865))</f>
        <v/>
      </c>
      <c r="W866" s="33"/>
      <c r="X866" s="33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  <c r="DN866" s="34"/>
      <c r="DO866" s="34"/>
      <c r="DP866" s="34"/>
      <c r="DQ866" s="34"/>
      <c r="DR866" s="34"/>
      <c r="DS866" s="34"/>
      <c r="DT866" s="34"/>
      <c r="DU866" s="34"/>
      <c r="DV866" s="34"/>
      <c r="DW866" s="34"/>
      <c r="DX866" s="34"/>
      <c r="DY866" s="34"/>
      <c r="DZ866" s="34"/>
      <c r="EA866" s="34"/>
      <c r="EB866" s="34"/>
      <c r="EC866" s="34"/>
      <c r="ED866" s="34"/>
      <c r="EE866" s="34"/>
      <c r="EF866" s="34"/>
      <c r="EG866" s="34"/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  <c r="EX866" s="34"/>
      <c r="EY866" s="34"/>
      <c r="EZ866" s="34"/>
      <c r="FA866" s="34"/>
      <c r="FB866" s="34"/>
      <c r="FC866" s="34"/>
      <c r="FD866" s="34"/>
      <c r="FE866" s="34"/>
      <c r="FF866" s="34"/>
      <c r="FG866" s="34"/>
      <c r="FH866" s="34"/>
      <c r="FI866" s="34"/>
      <c r="FJ866" s="34"/>
      <c r="FK866" s="34"/>
      <c r="FL866" s="34"/>
      <c r="FM866" s="34"/>
      <c r="FN866" s="34"/>
      <c r="FO866" s="34"/>
      <c r="FP866" s="34"/>
      <c r="FQ866" s="34"/>
      <c r="FR866" s="34"/>
      <c r="FS866" s="34"/>
      <c r="FT866" s="34"/>
      <c r="FU866" s="34"/>
      <c r="FV866" s="34"/>
      <c r="FW866" s="34"/>
      <c r="FX866" s="34"/>
      <c r="FY866" s="34"/>
      <c r="FZ866" s="34"/>
      <c r="GA866" s="34"/>
      <c r="GB866" s="34"/>
      <c r="GC866" s="34"/>
      <c r="GD866" s="34"/>
      <c r="GE866" s="34"/>
      <c r="GF866" s="34"/>
      <c r="GG866" s="34"/>
      <c r="GH866" s="34"/>
      <c r="GI866" s="34"/>
      <c r="GJ866" s="34"/>
      <c r="GK866" s="34"/>
      <c r="GL866" s="34"/>
      <c r="GM866" s="34"/>
      <c r="GN866" s="34"/>
      <c r="GO866" s="34"/>
      <c r="GP866" s="34"/>
      <c r="GQ866" s="34"/>
      <c r="GR866" s="34"/>
      <c r="GS866" s="34"/>
      <c r="GT866" s="34"/>
      <c r="GU866" s="34"/>
      <c r="GV866" s="34"/>
      <c r="GW866" s="34"/>
      <c r="GX866" s="34"/>
      <c r="GY866" s="34"/>
      <c r="GZ866" s="34"/>
      <c r="HA866" s="34"/>
      <c r="HB866" s="34"/>
      <c r="HC866" s="34"/>
      <c r="HD866" s="34"/>
      <c r="HE866" s="34"/>
      <c r="HF866" s="34"/>
      <c r="HG866" s="34"/>
      <c r="HH866" s="34"/>
      <c r="HI866" s="34"/>
      <c r="HJ866" s="34"/>
      <c r="HK866" s="34"/>
      <c r="HL866" s="34"/>
      <c r="HM866" s="34"/>
      <c r="HN866" s="34"/>
      <c r="HO866" s="34"/>
      <c r="HP866" s="34"/>
      <c r="HQ866" s="34"/>
      <c r="HR866" s="34"/>
      <c r="HS866" s="34"/>
      <c r="HT866" s="34"/>
      <c r="HU866" s="34"/>
      <c r="HV866" s="34"/>
      <c r="HW866" s="34"/>
      <c r="HX866" s="34"/>
      <c r="HY866" s="34"/>
      <c r="HZ866" s="34"/>
      <c r="IA866" s="34"/>
      <c r="IB866" s="34"/>
      <c r="IC866" s="34"/>
      <c r="ID866" s="34"/>
      <c r="IE866" s="34"/>
      <c r="IF866" s="34"/>
      <c r="IG866" s="34"/>
      <c r="IH866" s="34"/>
      <c r="II866" s="34"/>
      <c r="IJ866" s="34"/>
      <c r="IK866" s="34"/>
      <c r="IL866" s="34"/>
      <c r="IM866" s="34"/>
      <c r="IN866" s="34"/>
      <c r="IO866" s="34"/>
      <c r="IP866" s="34"/>
      <c r="IQ866" s="34"/>
      <c r="IR866" s="34"/>
      <c r="IS866" s="34"/>
      <c r="IT866" s="34"/>
      <c r="IU866" s="34"/>
      <c r="IV866" s="34"/>
      <c r="IW866" s="34"/>
      <c r="IX866" s="34"/>
    </row>
    <row r="867" spans="1:258" x14ac:dyDescent="0.25">
      <c r="A867" s="35">
        <f>LOOKUP(2,1/($A$3:$A866&lt;&gt;""),$A$3:$A866)+1</f>
        <v>860</v>
      </c>
      <c r="B867" s="36"/>
      <c r="C867" s="50"/>
      <c r="D867" s="37" t="str">
        <f ca="1">IFERROR(IF($E867="","",VLOOKUP($E867,'Currency Pairs'!$B$3:$D$1000,3,FALSE)),"")</f>
        <v/>
      </c>
      <c r="E867" s="49" t="str">
        <f ca="1">IFERROR(IF($D867="","",VLOOKUP($D867,'Currency Pairs'!$A$3:$B$1000,2,FALSE)),"")</f>
        <v/>
      </c>
      <c r="F867" s="50"/>
      <c r="G867" s="49"/>
      <c r="H867" s="49"/>
      <c r="I867" s="49"/>
      <c r="J867" s="51" t="str">
        <f t="shared" si="28"/>
        <v/>
      </c>
      <c r="K867" s="79"/>
      <c r="L867" s="49"/>
      <c r="M867" s="52"/>
      <c r="N867" s="53" t="str">
        <f>IF(OR($G867="",$L867=""),"",ROUND(IF($F867="Long",(L867-G867),(G867-L867)) * POWER(10, VLOOKUP($D867,'Currency Pairs'!$A:$C,3,FALSE)),0))</f>
        <v/>
      </c>
      <c r="O867" s="99" t="str">
        <f>IF($P867="","",(($P867+$Q867+$R867)/LOOKUP(2,1/($V$3:$V866&lt;&gt;""),$V$3:$V866)))</f>
        <v/>
      </c>
      <c r="P867" s="54"/>
      <c r="Q867" s="54"/>
      <c r="R867" s="54"/>
      <c r="S867" s="42" t="str">
        <f t="shared" si="29"/>
        <v/>
      </c>
      <c r="T867" s="66"/>
      <c r="U867" s="66"/>
      <c r="V867" s="41" t="str">
        <f>IF($P867="","",$P867+$Q867+LOOKUP(2,1/($V$3:$V866&lt;&gt;""),$V$3:$V866))</f>
        <v/>
      </c>
      <c r="W867" s="42"/>
      <c r="X867" s="42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  <c r="GY867" s="35"/>
      <c r="GZ867" s="35"/>
      <c r="HA867" s="35"/>
      <c r="HB867" s="35"/>
      <c r="HC867" s="35"/>
      <c r="HD867" s="35"/>
      <c r="HE867" s="35"/>
      <c r="HF867" s="35"/>
      <c r="HG867" s="35"/>
      <c r="HH867" s="35"/>
      <c r="HI867" s="35"/>
      <c r="HJ867" s="35"/>
      <c r="HK867" s="35"/>
      <c r="HL867" s="35"/>
      <c r="HM867" s="35"/>
      <c r="HN867" s="35"/>
      <c r="HO867" s="35"/>
      <c r="HP867" s="35"/>
      <c r="HQ867" s="35"/>
      <c r="HR867" s="35"/>
      <c r="HS867" s="35"/>
      <c r="HT867" s="35"/>
      <c r="HU867" s="35"/>
      <c r="HV867" s="35"/>
      <c r="HW867" s="35"/>
      <c r="HX867" s="35"/>
      <c r="HY867" s="35"/>
      <c r="HZ867" s="35"/>
      <c r="IA867" s="35"/>
      <c r="IB867" s="35"/>
      <c r="IC867" s="35"/>
      <c r="ID867" s="35"/>
      <c r="IE867" s="35"/>
      <c r="IF867" s="35"/>
      <c r="IG867" s="35"/>
      <c r="IH867" s="35"/>
      <c r="II867" s="35"/>
      <c r="IJ867" s="35"/>
      <c r="IK867" s="35"/>
      <c r="IL867" s="35"/>
      <c r="IM867" s="35"/>
      <c r="IN867" s="35"/>
      <c r="IO867" s="35"/>
      <c r="IP867" s="35"/>
      <c r="IQ867" s="35"/>
      <c r="IR867" s="35"/>
      <c r="IS867" s="35"/>
      <c r="IT867" s="35"/>
      <c r="IU867" s="35"/>
      <c r="IV867" s="35"/>
      <c r="IW867" s="35"/>
      <c r="IX867" s="35"/>
    </row>
    <row r="868" spans="1:258" x14ac:dyDescent="0.25">
      <c r="A868" s="26">
        <f>LOOKUP(2,1/($A$3:$A867&lt;&gt;""),$A$3:$A867)+1</f>
        <v>861</v>
      </c>
      <c r="B868" s="27"/>
      <c r="C868" s="44"/>
      <c r="D868" s="28" t="str">
        <f ca="1">IFERROR(IF($E868="","",VLOOKUP($E868,'Currency Pairs'!$B$3:$D$1000,3,FALSE)),"")</f>
        <v/>
      </c>
      <c r="E868" s="43" t="str">
        <f ca="1">IFERROR(IF($D868="","",VLOOKUP($D868,'Currency Pairs'!$A$3:$B$1000,2,FALSE)),"")</f>
        <v/>
      </c>
      <c r="F868" s="44"/>
      <c r="G868" s="43"/>
      <c r="H868" s="43"/>
      <c r="I868" s="43"/>
      <c r="J868" s="45" t="str">
        <f t="shared" si="28"/>
        <v/>
      </c>
      <c r="K868" s="78"/>
      <c r="L868" s="43"/>
      <c r="M868" s="46"/>
      <c r="N868" s="47" t="str">
        <f>IF(OR($G868="",$L868=""),"",ROUND(IF($F868="Long",(L868-G868),(G868-L868)) * POWER(10, VLOOKUP($D868,'Currency Pairs'!$A:$C,3,FALSE)),0))</f>
        <v/>
      </c>
      <c r="O868" s="94" t="str">
        <f>IF($P868="","",(($P868+$Q868+$R868)/LOOKUP(2,1/($V$3:$V867&lt;&gt;""),$V$3:$V867)))</f>
        <v/>
      </c>
      <c r="P868" s="48"/>
      <c r="Q868" s="48"/>
      <c r="R868" s="48"/>
      <c r="S868" s="33" t="str">
        <f t="shared" si="29"/>
        <v/>
      </c>
      <c r="T868" s="65"/>
      <c r="U868" s="65"/>
      <c r="V868" s="32" t="str">
        <f>IF($P868="","",$P868+$Q868+LOOKUP(2,1/($V$3:$V867&lt;&gt;""),$V$3:$V867))</f>
        <v/>
      </c>
      <c r="W868" s="33"/>
      <c r="X868" s="33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  <c r="EX868" s="34"/>
      <c r="EY868" s="34"/>
      <c r="EZ868" s="34"/>
      <c r="FA868" s="34"/>
      <c r="FB868" s="34"/>
      <c r="FC868" s="34"/>
      <c r="FD868" s="34"/>
      <c r="FE868" s="34"/>
      <c r="FF868" s="34"/>
      <c r="FG868" s="34"/>
      <c r="FH868" s="34"/>
      <c r="FI868" s="34"/>
      <c r="FJ868" s="34"/>
      <c r="FK868" s="34"/>
      <c r="FL868" s="34"/>
      <c r="FM868" s="34"/>
      <c r="FN868" s="34"/>
      <c r="FO868" s="34"/>
      <c r="FP868" s="34"/>
      <c r="FQ868" s="34"/>
      <c r="FR868" s="34"/>
      <c r="FS868" s="34"/>
      <c r="FT868" s="34"/>
      <c r="FU868" s="34"/>
      <c r="FV868" s="34"/>
      <c r="FW868" s="34"/>
      <c r="FX868" s="34"/>
      <c r="FY868" s="34"/>
      <c r="FZ868" s="34"/>
      <c r="GA868" s="34"/>
      <c r="GB868" s="34"/>
      <c r="GC868" s="34"/>
      <c r="GD868" s="34"/>
      <c r="GE868" s="34"/>
      <c r="GF868" s="34"/>
      <c r="GG868" s="34"/>
      <c r="GH868" s="34"/>
      <c r="GI868" s="34"/>
      <c r="GJ868" s="34"/>
      <c r="GK868" s="34"/>
      <c r="GL868" s="34"/>
      <c r="GM868" s="34"/>
      <c r="GN868" s="34"/>
      <c r="GO868" s="34"/>
      <c r="GP868" s="34"/>
      <c r="GQ868" s="34"/>
      <c r="GR868" s="34"/>
      <c r="GS868" s="34"/>
      <c r="GT868" s="34"/>
      <c r="GU868" s="34"/>
      <c r="GV868" s="34"/>
      <c r="GW868" s="34"/>
      <c r="GX868" s="34"/>
      <c r="GY868" s="34"/>
      <c r="GZ868" s="34"/>
      <c r="HA868" s="34"/>
      <c r="HB868" s="34"/>
      <c r="HC868" s="34"/>
      <c r="HD868" s="34"/>
      <c r="HE868" s="34"/>
      <c r="HF868" s="34"/>
      <c r="HG868" s="34"/>
      <c r="HH868" s="34"/>
      <c r="HI868" s="34"/>
      <c r="HJ868" s="34"/>
      <c r="HK868" s="34"/>
      <c r="HL868" s="34"/>
      <c r="HM868" s="34"/>
      <c r="HN868" s="34"/>
      <c r="HO868" s="34"/>
      <c r="HP868" s="34"/>
      <c r="HQ868" s="34"/>
      <c r="HR868" s="34"/>
      <c r="HS868" s="34"/>
      <c r="HT868" s="34"/>
      <c r="HU868" s="34"/>
      <c r="HV868" s="34"/>
      <c r="HW868" s="34"/>
      <c r="HX868" s="34"/>
      <c r="HY868" s="34"/>
      <c r="HZ868" s="34"/>
      <c r="IA868" s="34"/>
      <c r="IB868" s="34"/>
      <c r="IC868" s="34"/>
      <c r="ID868" s="34"/>
      <c r="IE868" s="34"/>
      <c r="IF868" s="34"/>
      <c r="IG868" s="34"/>
      <c r="IH868" s="34"/>
      <c r="II868" s="34"/>
      <c r="IJ868" s="34"/>
      <c r="IK868" s="34"/>
      <c r="IL868" s="34"/>
      <c r="IM868" s="34"/>
      <c r="IN868" s="34"/>
      <c r="IO868" s="34"/>
      <c r="IP868" s="34"/>
      <c r="IQ868" s="34"/>
      <c r="IR868" s="34"/>
      <c r="IS868" s="34"/>
      <c r="IT868" s="34"/>
      <c r="IU868" s="34"/>
      <c r="IV868" s="34"/>
      <c r="IW868" s="34"/>
      <c r="IX868" s="34"/>
    </row>
    <row r="869" spans="1:258" x14ac:dyDescent="0.25">
      <c r="A869" s="35">
        <f>LOOKUP(2,1/($A$3:$A868&lt;&gt;""),$A$3:$A868)+1</f>
        <v>862</v>
      </c>
      <c r="B869" s="36"/>
      <c r="C869" s="50"/>
      <c r="D869" s="37" t="str">
        <f ca="1">IFERROR(IF($E869="","",VLOOKUP($E869,'Currency Pairs'!$B$3:$D$1000,3,FALSE)),"")</f>
        <v/>
      </c>
      <c r="E869" s="49" t="str">
        <f ca="1">IFERROR(IF($D869="","",VLOOKUP($D869,'Currency Pairs'!$A$3:$B$1000,2,FALSE)),"")</f>
        <v/>
      </c>
      <c r="F869" s="50"/>
      <c r="G869" s="49"/>
      <c r="H869" s="49"/>
      <c r="I869" s="49"/>
      <c r="J869" s="51" t="str">
        <f t="shared" si="28"/>
        <v/>
      </c>
      <c r="K869" s="79"/>
      <c r="L869" s="49"/>
      <c r="M869" s="52"/>
      <c r="N869" s="53" t="str">
        <f>IF(OR($G869="",$L869=""),"",ROUND(IF($F869="Long",(L869-G869),(G869-L869)) * POWER(10, VLOOKUP($D869,'Currency Pairs'!$A:$C,3,FALSE)),0))</f>
        <v/>
      </c>
      <c r="O869" s="99" t="str">
        <f>IF($P869="","",(($P869+$Q869+$R869)/LOOKUP(2,1/($V$3:$V868&lt;&gt;""),$V$3:$V868)))</f>
        <v/>
      </c>
      <c r="P869" s="54"/>
      <c r="Q869" s="54"/>
      <c r="R869" s="54"/>
      <c r="S869" s="42" t="str">
        <f t="shared" si="29"/>
        <v/>
      </c>
      <c r="T869" s="66"/>
      <c r="U869" s="66"/>
      <c r="V869" s="41" t="str">
        <f>IF($P869="","",$P869+$Q869+LOOKUP(2,1/($V$3:$V868&lt;&gt;""),$V$3:$V868))</f>
        <v/>
      </c>
      <c r="W869" s="42"/>
      <c r="X869" s="42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  <c r="GY869" s="35"/>
      <c r="GZ869" s="35"/>
      <c r="HA869" s="35"/>
      <c r="HB869" s="35"/>
      <c r="HC869" s="35"/>
      <c r="HD869" s="35"/>
      <c r="HE869" s="35"/>
      <c r="HF869" s="35"/>
      <c r="HG869" s="35"/>
      <c r="HH869" s="35"/>
      <c r="HI869" s="35"/>
      <c r="HJ869" s="35"/>
      <c r="HK869" s="35"/>
      <c r="HL869" s="35"/>
      <c r="HM869" s="35"/>
      <c r="HN869" s="35"/>
      <c r="HO869" s="35"/>
      <c r="HP869" s="35"/>
      <c r="HQ869" s="35"/>
      <c r="HR869" s="35"/>
      <c r="HS869" s="35"/>
      <c r="HT869" s="35"/>
      <c r="HU869" s="35"/>
      <c r="HV869" s="35"/>
      <c r="HW869" s="35"/>
      <c r="HX869" s="35"/>
      <c r="HY869" s="35"/>
      <c r="HZ869" s="35"/>
      <c r="IA869" s="35"/>
      <c r="IB869" s="35"/>
      <c r="IC869" s="35"/>
      <c r="ID869" s="35"/>
      <c r="IE869" s="35"/>
      <c r="IF869" s="35"/>
      <c r="IG869" s="35"/>
      <c r="IH869" s="35"/>
      <c r="II869" s="35"/>
      <c r="IJ869" s="35"/>
      <c r="IK869" s="35"/>
      <c r="IL869" s="35"/>
      <c r="IM869" s="35"/>
      <c r="IN869" s="35"/>
      <c r="IO869" s="35"/>
      <c r="IP869" s="35"/>
      <c r="IQ869" s="35"/>
      <c r="IR869" s="35"/>
      <c r="IS869" s="35"/>
      <c r="IT869" s="35"/>
      <c r="IU869" s="35"/>
      <c r="IV869" s="35"/>
      <c r="IW869" s="35"/>
      <c r="IX869" s="35"/>
    </row>
    <row r="870" spans="1:258" x14ac:dyDescent="0.25">
      <c r="A870" s="26">
        <f>LOOKUP(2,1/($A$3:$A869&lt;&gt;""),$A$3:$A869)+1</f>
        <v>863</v>
      </c>
      <c r="B870" s="27"/>
      <c r="C870" s="44"/>
      <c r="D870" s="28" t="str">
        <f ca="1">IFERROR(IF($E870="","",VLOOKUP($E870,'Currency Pairs'!$B$3:$D$1000,3,FALSE)),"")</f>
        <v/>
      </c>
      <c r="E870" s="43" t="str">
        <f ca="1">IFERROR(IF($D870="","",VLOOKUP($D870,'Currency Pairs'!$A$3:$B$1000,2,FALSE)),"")</f>
        <v/>
      </c>
      <c r="F870" s="44"/>
      <c r="G870" s="43"/>
      <c r="H870" s="43"/>
      <c r="I870" s="43"/>
      <c r="J870" s="45" t="str">
        <f t="shared" si="28"/>
        <v/>
      </c>
      <c r="K870" s="78"/>
      <c r="L870" s="43"/>
      <c r="M870" s="46"/>
      <c r="N870" s="47" t="str">
        <f>IF(OR($G870="",$L870=""),"",ROUND(IF($F870="Long",(L870-G870),(G870-L870)) * POWER(10, VLOOKUP($D870,'Currency Pairs'!$A:$C,3,FALSE)),0))</f>
        <v/>
      </c>
      <c r="O870" s="94" t="str">
        <f>IF($P870="","",(($P870+$Q870+$R870)/LOOKUP(2,1/($V$3:$V869&lt;&gt;""),$V$3:$V869)))</f>
        <v/>
      </c>
      <c r="P870" s="48"/>
      <c r="Q870" s="48"/>
      <c r="R870" s="48"/>
      <c r="S870" s="33" t="str">
        <f t="shared" si="29"/>
        <v/>
      </c>
      <c r="T870" s="65"/>
      <c r="U870" s="65"/>
      <c r="V870" s="32" t="str">
        <f>IF($P870="","",$P870+$Q870+LOOKUP(2,1/($V$3:$V869&lt;&gt;""),$V$3:$V869))</f>
        <v/>
      </c>
      <c r="W870" s="33"/>
      <c r="X870" s="33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  <c r="EX870" s="34"/>
      <c r="EY870" s="34"/>
      <c r="EZ870" s="34"/>
      <c r="FA870" s="34"/>
      <c r="FB870" s="34"/>
      <c r="FC870" s="34"/>
      <c r="FD870" s="34"/>
      <c r="FE870" s="34"/>
      <c r="FF870" s="34"/>
      <c r="FG870" s="34"/>
      <c r="FH870" s="34"/>
      <c r="FI870" s="34"/>
      <c r="FJ870" s="34"/>
      <c r="FK870" s="34"/>
      <c r="FL870" s="34"/>
      <c r="FM870" s="34"/>
      <c r="FN870" s="34"/>
      <c r="FO870" s="34"/>
      <c r="FP870" s="34"/>
      <c r="FQ870" s="34"/>
      <c r="FR870" s="34"/>
      <c r="FS870" s="34"/>
      <c r="FT870" s="34"/>
      <c r="FU870" s="34"/>
      <c r="FV870" s="34"/>
      <c r="FW870" s="34"/>
      <c r="FX870" s="34"/>
      <c r="FY870" s="34"/>
      <c r="FZ870" s="34"/>
      <c r="GA870" s="34"/>
      <c r="GB870" s="34"/>
      <c r="GC870" s="34"/>
      <c r="GD870" s="34"/>
      <c r="GE870" s="34"/>
      <c r="GF870" s="34"/>
      <c r="GG870" s="34"/>
      <c r="GH870" s="34"/>
      <c r="GI870" s="34"/>
      <c r="GJ870" s="34"/>
      <c r="GK870" s="34"/>
      <c r="GL870" s="34"/>
      <c r="GM870" s="34"/>
      <c r="GN870" s="34"/>
      <c r="GO870" s="34"/>
      <c r="GP870" s="34"/>
      <c r="GQ870" s="34"/>
      <c r="GR870" s="34"/>
      <c r="GS870" s="34"/>
      <c r="GT870" s="34"/>
      <c r="GU870" s="34"/>
      <c r="GV870" s="34"/>
      <c r="GW870" s="34"/>
      <c r="GX870" s="34"/>
      <c r="GY870" s="34"/>
      <c r="GZ870" s="34"/>
      <c r="HA870" s="34"/>
      <c r="HB870" s="34"/>
      <c r="HC870" s="34"/>
      <c r="HD870" s="34"/>
      <c r="HE870" s="34"/>
      <c r="HF870" s="34"/>
      <c r="HG870" s="34"/>
      <c r="HH870" s="34"/>
      <c r="HI870" s="34"/>
      <c r="HJ870" s="34"/>
      <c r="HK870" s="34"/>
      <c r="HL870" s="34"/>
      <c r="HM870" s="34"/>
      <c r="HN870" s="34"/>
      <c r="HO870" s="34"/>
      <c r="HP870" s="34"/>
      <c r="HQ870" s="34"/>
      <c r="HR870" s="34"/>
      <c r="HS870" s="34"/>
      <c r="HT870" s="34"/>
      <c r="HU870" s="34"/>
      <c r="HV870" s="34"/>
      <c r="HW870" s="34"/>
      <c r="HX870" s="34"/>
      <c r="HY870" s="34"/>
      <c r="HZ870" s="34"/>
      <c r="IA870" s="34"/>
      <c r="IB870" s="34"/>
      <c r="IC870" s="34"/>
      <c r="ID870" s="34"/>
      <c r="IE870" s="34"/>
      <c r="IF870" s="34"/>
      <c r="IG870" s="34"/>
      <c r="IH870" s="34"/>
      <c r="II870" s="34"/>
      <c r="IJ870" s="34"/>
      <c r="IK870" s="34"/>
      <c r="IL870" s="34"/>
      <c r="IM870" s="34"/>
      <c r="IN870" s="34"/>
      <c r="IO870" s="34"/>
      <c r="IP870" s="34"/>
      <c r="IQ870" s="34"/>
      <c r="IR870" s="34"/>
      <c r="IS870" s="34"/>
      <c r="IT870" s="34"/>
      <c r="IU870" s="34"/>
      <c r="IV870" s="34"/>
      <c r="IW870" s="34"/>
      <c r="IX870" s="34"/>
    </row>
    <row r="871" spans="1:258" x14ac:dyDescent="0.25">
      <c r="A871" s="35">
        <f>LOOKUP(2,1/($A$3:$A870&lt;&gt;""),$A$3:$A870)+1</f>
        <v>864</v>
      </c>
      <c r="B871" s="36"/>
      <c r="C871" s="50"/>
      <c r="D871" s="37" t="str">
        <f ca="1">IFERROR(IF($E871="","",VLOOKUP($E871,'Currency Pairs'!$B$3:$D$1000,3,FALSE)),"")</f>
        <v/>
      </c>
      <c r="E871" s="49" t="str">
        <f ca="1">IFERROR(IF($D871="","",VLOOKUP($D871,'Currency Pairs'!$A$3:$B$1000,2,FALSE)),"")</f>
        <v/>
      </c>
      <c r="F871" s="50"/>
      <c r="G871" s="49"/>
      <c r="H871" s="49"/>
      <c r="I871" s="49"/>
      <c r="J871" s="51" t="str">
        <f t="shared" si="28"/>
        <v/>
      </c>
      <c r="K871" s="79"/>
      <c r="L871" s="49"/>
      <c r="M871" s="52"/>
      <c r="N871" s="53" t="str">
        <f>IF(OR($G871="",$L871=""),"",ROUND(IF($F871="Long",(L871-G871),(G871-L871)) * POWER(10, VLOOKUP($D871,'Currency Pairs'!$A:$C,3,FALSE)),0))</f>
        <v/>
      </c>
      <c r="O871" s="99" t="str">
        <f>IF($P871="","",(($P871+$Q871+$R871)/LOOKUP(2,1/($V$3:$V870&lt;&gt;""),$V$3:$V870)))</f>
        <v/>
      </c>
      <c r="P871" s="54"/>
      <c r="Q871" s="54"/>
      <c r="R871" s="54"/>
      <c r="S871" s="42" t="str">
        <f t="shared" si="29"/>
        <v/>
      </c>
      <c r="T871" s="66"/>
      <c r="U871" s="66"/>
      <c r="V871" s="41" t="str">
        <f>IF($P871="","",$P871+$Q871+LOOKUP(2,1/($V$3:$V870&lt;&gt;""),$V$3:$V870))</f>
        <v/>
      </c>
      <c r="W871" s="42"/>
      <c r="X871" s="42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  <c r="GY871" s="35"/>
      <c r="GZ871" s="35"/>
      <c r="HA871" s="35"/>
      <c r="HB871" s="35"/>
      <c r="HC871" s="35"/>
      <c r="HD871" s="35"/>
      <c r="HE871" s="35"/>
      <c r="HF871" s="35"/>
      <c r="HG871" s="35"/>
      <c r="HH871" s="35"/>
      <c r="HI871" s="35"/>
      <c r="HJ871" s="35"/>
      <c r="HK871" s="35"/>
      <c r="HL871" s="35"/>
      <c r="HM871" s="35"/>
      <c r="HN871" s="35"/>
      <c r="HO871" s="35"/>
      <c r="HP871" s="35"/>
      <c r="HQ871" s="35"/>
      <c r="HR871" s="35"/>
      <c r="HS871" s="35"/>
      <c r="HT871" s="35"/>
      <c r="HU871" s="35"/>
      <c r="HV871" s="35"/>
      <c r="HW871" s="35"/>
      <c r="HX871" s="35"/>
      <c r="HY871" s="35"/>
      <c r="HZ871" s="35"/>
      <c r="IA871" s="35"/>
      <c r="IB871" s="35"/>
      <c r="IC871" s="35"/>
      <c r="ID871" s="35"/>
      <c r="IE871" s="35"/>
      <c r="IF871" s="35"/>
      <c r="IG871" s="35"/>
      <c r="IH871" s="35"/>
      <c r="II871" s="35"/>
      <c r="IJ871" s="35"/>
      <c r="IK871" s="35"/>
      <c r="IL871" s="35"/>
      <c r="IM871" s="35"/>
      <c r="IN871" s="35"/>
      <c r="IO871" s="35"/>
      <c r="IP871" s="35"/>
      <c r="IQ871" s="35"/>
      <c r="IR871" s="35"/>
      <c r="IS871" s="35"/>
      <c r="IT871" s="35"/>
      <c r="IU871" s="35"/>
      <c r="IV871" s="35"/>
      <c r="IW871" s="35"/>
      <c r="IX871" s="35"/>
    </row>
    <row r="872" spans="1:258" x14ac:dyDescent="0.25">
      <c r="A872" s="26">
        <f>LOOKUP(2,1/($A$3:$A871&lt;&gt;""),$A$3:$A871)+1</f>
        <v>865</v>
      </c>
      <c r="B872" s="27"/>
      <c r="C872" s="44"/>
      <c r="D872" s="28" t="str">
        <f ca="1">IFERROR(IF($E872="","",VLOOKUP($E872,'Currency Pairs'!$B$3:$D$1000,3,FALSE)),"")</f>
        <v/>
      </c>
      <c r="E872" s="43" t="str">
        <f ca="1">IFERROR(IF($D872="","",VLOOKUP($D872,'Currency Pairs'!$A$3:$B$1000,2,FALSE)),"")</f>
        <v/>
      </c>
      <c r="F872" s="44"/>
      <c r="G872" s="43"/>
      <c r="H872" s="43"/>
      <c r="I872" s="43"/>
      <c r="J872" s="45" t="str">
        <f t="shared" si="28"/>
        <v/>
      </c>
      <c r="K872" s="78"/>
      <c r="L872" s="43"/>
      <c r="M872" s="46"/>
      <c r="N872" s="47" t="str">
        <f>IF(OR($G872="",$L872=""),"",ROUND(IF($F872="Long",(L872-G872),(G872-L872)) * POWER(10, VLOOKUP($D872,'Currency Pairs'!$A:$C,3,FALSE)),0))</f>
        <v/>
      </c>
      <c r="O872" s="94" t="str">
        <f>IF($P872="","",(($P872+$Q872+$R872)/LOOKUP(2,1/($V$3:$V871&lt;&gt;""),$V$3:$V871)))</f>
        <v/>
      </c>
      <c r="P872" s="48"/>
      <c r="Q872" s="48"/>
      <c r="R872" s="48"/>
      <c r="S872" s="33" t="str">
        <f t="shared" si="29"/>
        <v/>
      </c>
      <c r="T872" s="65"/>
      <c r="U872" s="65"/>
      <c r="V872" s="32" t="str">
        <f>IF($P872="","",$P872+$Q872+LOOKUP(2,1/($V$3:$V871&lt;&gt;""),$V$3:$V871))</f>
        <v/>
      </c>
      <c r="W872" s="33"/>
      <c r="X872" s="33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  <c r="FH872" s="34"/>
      <c r="FI872" s="34"/>
      <c r="FJ872" s="34"/>
      <c r="FK872" s="34"/>
      <c r="FL872" s="34"/>
      <c r="FM872" s="34"/>
      <c r="FN872" s="34"/>
      <c r="FO872" s="34"/>
      <c r="FP872" s="34"/>
      <c r="FQ872" s="34"/>
      <c r="FR872" s="34"/>
      <c r="FS872" s="34"/>
      <c r="FT872" s="34"/>
      <c r="FU872" s="34"/>
      <c r="FV872" s="34"/>
      <c r="FW872" s="34"/>
      <c r="FX872" s="34"/>
      <c r="FY872" s="34"/>
      <c r="FZ872" s="34"/>
      <c r="GA872" s="34"/>
      <c r="GB872" s="34"/>
      <c r="GC872" s="34"/>
      <c r="GD872" s="34"/>
      <c r="GE872" s="34"/>
      <c r="GF872" s="34"/>
      <c r="GG872" s="34"/>
      <c r="GH872" s="34"/>
      <c r="GI872" s="34"/>
      <c r="GJ872" s="34"/>
      <c r="GK872" s="34"/>
      <c r="GL872" s="34"/>
      <c r="GM872" s="34"/>
      <c r="GN872" s="34"/>
      <c r="GO872" s="34"/>
      <c r="GP872" s="34"/>
      <c r="GQ872" s="34"/>
      <c r="GR872" s="34"/>
      <c r="GS872" s="34"/>
      <c r="GT872" s="34"/>
      <c r="GU872" s="34"/>
      <c r="GV872" s="34"/>
      <c r="GW872" s="34"/>
      <c r="GX872" s="34"/>
      <c r="GY872" s="34"/>
      <c r="GZ872" s="34"/>
      <c r="HA872" s="34"/>
      <c r="HB872" s="34"/>
      <c r="HC872" s="34"/>
      <c r="HD872" s="34"/>
      <c r="HE872" s="34"/>
      <c r="HF872" s="34"/>
      <c r="HG872" s="34"/>
      <c r="HH872" s="34"/>
      <c r="HI872" s="34"/>
      <c r="HJ872" s="34"/>
      <c r="HK872" s="34"/>
      <c r="HL872" s="34"/>
      <c r="HM872" s="34"/>
      <c r="HN872" s="34"/>
      <c r="HO872" s="34"/>
      <c r="HP872" s="34"/>
      <c r="HQ872" s="34"/>
      <c r="HR872" s="34"/>
      <c r="HS872" s="34"/>
      <c r="HT872" s="34"/>
      <c r="HU872" s="34"/>
      <c r="HV872" s="34"/>
      <c r="HW872" s="34"/>
      <c r="HX872" s="34"/>
      <c r="HY872" s="34"/>
      <c r="HZ872" s="34"/>
      <c r="IA872" s="34"/>
      <c r="IB872" s="34"/>
      <c r="IC872" s="34"/>
      <c r="ID872" s="34"/>
      <c r="IE872" s="34"/>
      <c r="IF872" s="34"/>
      <c r="IG872" s="34"/>
      <c r="IH872" s="34"/>
      <c r="II872" s="34"/>
      <c r="IJ872" s="34"/>
      <c r="IK872" s="34"/>
      <c r="IL872" s="34"/>
      <c r="IM872" s="34"/>
      <c r="IN872" s="34"/>
      <c r="IO872" s="34"/>
      <c r="IP872" s="34"/>
      <c r="IQ872" s="34"/>
      <c r="IR872" s="34"/>
      <c r="IS872" s="34"/>
      <c r="IT872" s="34"/>
      <c r="IU872" s="34"/>
      <c r="IV872" s="34"/>
      <c r="IW872" s="34"/>
      <c r="IX872" s="34"/>
    </row>
    <row r="873" spans="1:258" x14ac:dyDescent="0.25">
      <c r="A873" s="35">
        <f>LOOKUP(2,1/($A$3:$A872&lt;&gt;""),$A$3:$A872)+1</f>
        <v>866</v>
      </c>
      <c r="B873" s="36"/>
      <c r="C873" s="50"/>
      <c r="D873" s="37" t="str">
        <f ca="1">IFERROR(IF($E873="","",VLOOKUP($E873,'Currency Pairs'!$B$3:$D$1000,3,FALSE)),"")</f>
        <v/>
      </c>
      <c r="E873" s="49" t="str">
        <f ca="1">IFERROR(IF($D873="","",VLOOKUP($D873,'Currency Pairs'!$A$3:$B$1000,2,FALSE)),"")</f>
        <v/>
      </c>
      <c r="F873" s="50"/>
      <c r="G873" s="49"/>
      <c r="H873" s="49"/>
      <c r="I873" s="49"/>
      <c r="J873" s="51" t="str">
        <f t="shared" si="28"/>
        <v/>
      </c>
      <c r="K873" s="79"/>
      <c r="L873" s="49"/>
      <c r="M873" s="52"/>
      <c r="N873" s="53" t="str">
        <f>IF(OR($G873="",$L873=""),"",ROUND(IF($F873="Long",(L873-G873),(G873-L873)) * POWER(10, VLOOKUP($D873,'Currency Pairs'!$A:$C,3,FALSE)),0))</f>
        <v/>
      </c>
      <c r="O873" s="99" t="str">
        <f>IF($P873="","",(($P873+$Q873+$R873)/LOOKUP(2,1/($V$3:$V872&lt;&gt;""),$V$3:$V872)))</f>
        <v/>
      </c>
      <c r="P873" s="54"/>
      <c r="Q873" s="54"/>
      <c r="R873" s="54"/>
      <c r="S873" s="42" t="str">
        <f t="shared" si="29"/>
        <v/>
      </c>
      <c r="T873" s="66"/>
      <c r="U873" s="66"/>
      <c r="V873" s="41" t="str">
        <f>IF($P873="","",$P873+$Q873+LOOKUP(2,1/($V$3:$V872&lt;&gt;""),$V$3:$V872))</f>
        <v/>
      </c>
      <c r="W873" s="42"/>
      <c r="X873" s="42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  <c r="GY873" s="35"/>
      <c r="GZ873" s="35"/>
      <c r="HA873" s="35"/>
      <c r="HB873" s="35"/>
      <c r="HC873" s="35"/>
      <c r="HD873" s="35"/>
      <c r="HE873" s="35"/>
      <c r="HF873" s="35"/>
      <c r="HG873" s="35"/>
      <c r="HH873" s="35"/>
      <c r="HI873" s="35"/>
      <c r="HJ873" s="35"/>
      <c r="HK873" s="35"/>
      <c r="HL873" s="35"/>
      <c r="HM873" s="35"/>
      <c r="HN873" s="35"/>
      <c r="HO873" s="35"/>
      <c r="HP873" s="35"/>
      <c r="HQ873" s="35"/>
      <c r="HR873" s="35"/>
      <c r="HS873" s="35"/>
      <c r="HT873" s="35"/>
      <c r="HU873" s="35"/>
      <c r="HV873" s="35"/>
      <c r="HW873" s="35"/>
      <c r="HX873" s="35"/>
      <c r="HY873" s="35"/>
      <c r="HZ873" s="35"/>
      <c r="IA873" s="35"/>
      <c r="IB873" s="35"/>
      <c r="IC873" s="35"/>
      <c r="ID873" s="35"/>
      <c r="IE873" s="35"/>
      <c r="IF873" s="35"/>
      <c r="IG873" s="35"/>
      <c r="IH873" s="35"/>
      <c r="II873" s="35"/>
      <c r="IJ873" s="35"/>
      <c r="IK873" s="35"/>
      <c r="IL873" s="35"/>
      <c r="IM873" s="35"/>
      <c r="IN873" s="35"/>
      <c r="IO873" s="35"/>
      <c r="IP873" s="35"/>
      <c r="IQ873" s="35"/>
      <c r="IR873" s="35"/>
      <c r="IS873" s="35"/>
      <c r="IT873" s="35"/>
      <c r="IU873" s="35"/>
      <c r="IV873" s="35"/>
      <c r="IW873" s="35"/>
      <c r="IX873" s="35"/>
    </row>
    <row r="874" spans="1:258" x14ac:dyDescent="0.25">
      <c r="A874" s="26">
        <f>LOOKUP(2,1/($A$3:$A873&lt;&gt;""),$A$3:$A873)+1</f>
        <v>867</v>
      </c>
      <c r="B874" s="27"/>
      <c r="C874" s="44"/>
      <c r="D874" s="28" t="str">
        <f ca="1">IFERROR(IF($E874="","",VLOOKUP($E874,'Currency Pairs'!$B$3:$D$1000,3,FALSE)),"")</f>
        <v/>
      </c>
      <c r="E874" s="43" t="str">
        <f ca="1">IFERROR(IF($D874="","",VLOOKUP($D874,'Currency Pairs'!$A$3:$B$1000,2,FALSE)),"")</f>
        <v/>
      </c>
      <c r="F874" s="44"/>
      <c r="G874" s="43"/>
      <c r="H874" s="43"/>
      <c r="I874" s="43"/>
      <c r="J874" s="45" t="str">
        <f t="shared" si="28"/>
        <v/>
      </c>
      <c r="K874" s="78"/>
      <c r="L874" s="43"/>
      <c r="M874" s="46"/>
      <c r="N874" s="47" t="str">
        <f>IF(OR($G874="",$L874=""),"",ROUND(IF($F874="Long",(L874-G874),(G874-L874)) * POWER(10, VLOOKUP($D874,'Currency Pairs'!$A:$C,3,FALSE)),0))</f>
        <v/>
      </c>
      <c r="O874" s="94" t="str">
        <f>IF($P874="","",(($P874+$Q874+$R874)/LOOKUP(2,1/($V$3:$V873&lt;&gt;""),$V$3:$V873)))</f>
        <v/>
      </c>
      <c r="P874" s="48"/>
      <c r="Q874" s="48"/>
      <c r="R874" s="48"/>
      <c r="S874" s="33" t="str">
        <f t="shared" si="29"/>
        <v/>
      </c>
      <c r="T874" s="65"/>
      <c r="U874" s="65"/>
      <c r="V874" s="32" t="str">
        <f>IF($P874="","",$P874+$Q874+LOOKUP(2,1/($V$3:$V873&lt;&gt;""),$V$3:$V873))</f>
        <v/>
      </c>
      <c r="W874" s="33"/>
      <c r="X874" s="33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  <c r="DN874" s="34"/>
      <c r="DO874" s="34"/>
      <c r="DP874" s="34"/>
      <c r="DQ874" s="34"/>
      <c r="DR874" s="34"/>
      <c r="DS874" s="34"/>
      <c r="DT874" s="34"/>
      <c r="DU874" s="34"/>
      <c r="DV874" s="34"/>
      <c r="DW874" s="34"/>
      <c r="DX874" s="34"/>
      <c r="DY874" s="34"/>
      <c r="DZ874" s="34"/>
      <c r="EA874" s="34"/>
      <c r="EB874" s="34"/>
      <c r="EC874" s="34"/>
      <c r="ED874" s="34"/>
      <c r="EE874" s="34"/>
      <c r="EF874" s="34"/>
      <c r="EG874" s="34"/>
      <c r="EH874" s="34"/>
      <c r="EI874" s="34"/>
      <c r="EJ874" s="34"/>
      <c r="EK874" s="34"/>
      <c r="EL874" s="34"/>
      <c r="EM874" s="34"/>
      <c r="EN874" s="34"/>
      <c r="EO874" s="34"/>
      <c r="EP874" s="34"/>
      <c r="EQ874" s="34"/>
      <c r="ER874" s="34"/>
      <c r="ES874" s="34"/>
      <c r="ET874" s="34"/>
      <c r="EU874" s="34"/>
      <c r="EV874" s="34"/>
      <c r="EW874" s="34"/>
      <c r="EX874" s="34"/>
      <c r="EY874" s="34"/>
      <c r="EZ874" s="34"/>
      <c r="FA874" s="34"/>
      <c r="FB874" s="34"/>
      <c r="FC874" s="34"/>
      <c r="FD874" s="34"/>
      <c r="FE874" s="34"/>
      <c r="FF874" s="34"/>
      <c r="FG874" s="34"/>
      <c r="FH874" s="34"/>
      <c r="FI874" s="34"/>
      <c r="FJ874" s="34"/>
      <c r="FK874" s="34"/>
      <c r="FL874" s="34"/>
      <c r="FM874" s="34"/>
      <c r="FN874" s="34"/>
      <c r="FO874" s="34"/>
      <c r="FP874" s="34"/>
      <c r="FQ874" s="34"/>
      <c r="FR874" s="34"/>
      <c r="FS874" s="34"/>
      <c r="FT874" s="34"/>
      <c r="FU874" s="34"/>
      <c r="FV874" s="34"/>
      <c r="FW874" s="34"/>
      <c r="FX874" s="34"/>
      <c r="FY874" s="34"/>
      <c r="FZ874" s="34"/>
      <c r="GA874" s="34"/>
      <c r="GB874" s="34"/>
      <c r="GC874" s="34"/>
      <c r="GD874" s="34"/>
      <c r="GE874" s="34"/>
      <c r="GF874" s="34"/>
      <c r="GG874" s="34"/>
      <c r="GH874" s="34"/>
      <c r="GI874" s="34"/>
      <c r="GJ874" s="34"/>
      <c r="GK874" s="34"/>
      <c r="GL874" s="34"/>
      <c r="GM874" s="34"/>
      <c r="GN874" s="34"/>
      <c r="GO874" s="34"/>
      <c r="GP874" s="34"/>
      <c r="GQ874" s="34"/>
      <c r="GR874" s="34"/>
      <c r="GS874" s="34"/>
      <c r="GT874" s="34"/>
      <c r="GU874" s="34"/>
      <c r="GV874" s="34"/>
      <c r="GW874" s="34"/>
      <c r="GX874" s="34"/>
      <c r="GY874" s="34"/>
      <c r="GZ874" s="34"/>
      <c r="HA874" s="34"/>
      <c r="HB874" s="34"/>
      <c r="HC874" s="34"/>
      <c r="HD874" s="34"/>
      <c r="HE874" s="34"/>
      <c r="HF874" s="34"/>
      <c r="HG874" s="34"/>
      <c r="HH874" s="34"/>
      <c r="HI874" s="34"/>
      <c r="HJ874" s="34"/>
      <c r="HK874" s="34"/>
      <c r="HL874" s="34"/>
      <c r="HM874" s="34"/>
      <c r="HN874" s="34"/>
      <c r="HO874" s="34"/>
      <c r="HP874" s="34"/>
      <c r="HQ874" s="34"/>
      <c r="HR874" s="34"/>
      <c r="HS874" s="34"/>
      <c r="HT874" s="34"/>
      <c r="HU874" s="34"/>
      <c r="HV874" s="34"/>
      <c r="HW874" s="34"/>
      <c r="HX874" s="34"/>
      <c r="HY874" s="34"/>
      <c r="HZ874" s="34"/>
      <c r="IA874" s="34"/>
      <c r="IB874" s="34"/>
      <c r="IC874" s="34"/>
      <c r="ID874" s="34"/>
      <c r="IE874" s="34"/>
      <c r="IF874" s="34"/>
      <c r="IG874" s="34"/>
      <c r="IH874" s="34"/>
      <c r="II874" s="34"/>
      <c r="IJ874" s="34"/>
      <c r="IK874" s="34"/>
      <c r="IL874" s="34"/>
      <c r="IM874" s="34"/>
      <c r="IN874" s="34"/>
      <c r="IO874" s="34"/>
      <c r="IP874" s="34"/>
      <c r="IQ874" s="34"/>
      <c r="IR874" s="34"/>
      <c r="IS874" s="34"/>
      <c r="IT874" s="34"/>
      <c r="IU874" s="34"/>
      <c r="IV874" s="34"/>
      <c r="IW874" s="34"/>
      <c r="IX874" s="34"/>
    </row>
    <row r="875" spans="1:258" x14ac:dyDescent="0.25">
      <c r="A875" s="35">
        <f>LOOKUP(2,1/($A$3:$A874&lt;&gt;""),$A$3:$A874)+1</f>
        <v>868</v>
      </c>
      <c r="B875" s="36"/>
      <c r="C875" s="50"/>
      <c r="D875" s="37" t="str">
        <f ca="1">IFERROR(IF($E875="","",VLOOKUP($E875,'Currency Pairs'!$B$3:$D$1000,3,FALSE)),"")</f>
        <v/>
      </c>
      <c r="E875" s="49" t="str">
        <f ca="1">IFERROR(IF($D875="","",VLOOKUP($D875,'Currency Pairs'!$A$3:$B$1000,2,FALSE)),"")</f>
        <v/>
      </c>
      <c r="F875" s="50"/>
      <c r="G875" s="49"/>
      <c r="H875" s="49"/>
      <c r="I875" s="49"/>
      <c r="J875" s="51" t="str">
        <f t="shared" si="28"/>
        <v/>
      </c>
      <c r="K875" s="79"/>
      <c r="L875" s="49"/>
      <c r="M875" s="52"/>
      <c r="N875" s="53" t="str">
        <f>IF(OR($G875="",$L875=""),"",ROUND(IF($F875="Long",(L875-G875),(G875-L875)) * POWER(10, VLOOKUP($D875,'Currency Pairs'!$A:$C,3,FALSE)),0))</f>
        <v/>
      </c>
      <c r="O875" s="99" t="str">
        <f>IF($P875="","",(($P875+$Q875+$R875)/LOOKUP(2,1/($V$3:$V874&lt;&gt;""),$V$3:$V874)))</f>
        <v/>
      </c>
      <c r="P875" s="54"/>
      <c r="Q875" s="54"/>
      <c r="R875" s="54"/>
      <c r="S875" s="42" t="str">
        <f t="shared" si="29"/>
        <v/>
      </c>
      <c r="T875" s="66"/>
      <c r="U875" s="66"/>
      <c r="V875" s="41" t="str">
        <f>IF($P875="","",$P875+$Q875+LOOKUP(2,1/($V$3:$V874&lt;&gt;""),$V$3:$V874))</f>
        <v/>
      </c>
      <c r="W875" s="42"/>
      <c r="X875" s="42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  <c r="GY875" s="35"/>
      <c r="GZ875" s="35"/>
      <c r="HA875" s="35"/>
      <c r="HB875" s="35"/>
      <c r="HC875" s="35"/>
      <c r="HD875" s="35"/>
      <c r="HE875" s="35"/>
      <c r="HF875" s="35"/>
      <c r="HG875" s="35"/>
      <c r="HH875" s="35"/>
      <c r="HI875" s="35"/>
      <c r="HJ875" s="35"/>
      <c r="HK875" s="35"/>
      <c r="HL875" s="35"/>
      <c r="HM875" s="35"/>
      <c r="HN875" s="35"/>
      <c r="HO875" s="35"/>
      <c r="HP875" s="35"/>
      <c r="HQ875" s="35"/>
      <c r="HR875" s="35"/>
      <c r="HS875" s="35"/>
      <c r="HT875" s="35"/>
      <c r="HU875" s="35"/>
      <c r="HV875" s="35"/>
      <c r="HW875" s="35"/>
      <c r="HX875" s="35"/>
      <c r="HY875" s="35"/>
      <c r="HZ875" s="35"/>
      <c r="IA875" s="35"/>
      <c r="IB875" s="35"/>
      <c r="IC875" s="35"/>
      <c r="ID875" s="35"/>
      <c r="IE875" s="35"/>
      <c r="IF875" s="35"/>
      <c r="IG875" s="35"/>
      <c r="IH875" s="35"/>
      <c r="II875" s="35"/>
      <c r="IJ875" s="35"/>
      <c r="IK875" s="35"/>
      <c r="IL875" s="35"/>
      <c r="IM875" s="35"/>
      <c r="IN875" s="35"/>
      <c r="IO875" s="35"/>
      <c r="IP875" s="35"/>
      <c r="IQ875" s="35"/>
      <c r="IR875" s="35"/>
      <c r="IS875" s="35"/>
      <c r="IT875" s="35"/>
      <c r="IU875" s="35"/>
      <c r="IV875" s="35"/>
      <c r="IW875" s="35"/>
      <c r="IX875" s="35"/>
    </row>
    <row r="876" spans="1:258" x14ac:dyDescent="0.25">
      <c r="A876" s="26">
        <f>LOOKUP(2,1/($A$3:$A875&lt;&gt;""),$A$3:$A875)+1</f>
        <v>869</v>
      </c>
      <c r="B876" s="27"/>
      <c r="C876" s="44"/>
      <c r="D876" s="28" t="str">
        <f ca="1">IFERROR(IF($E876="","",VLOOKUP($E876,'Currency Pairs'!$B$3:$D$1000,3,FALSE)),"")</f>
        <v/>
      </c>
      <c r="E876" s="43" t="str">
        <f ca="1">IFERROR(IF($D876="","",VLOOKUP($D876,'Currency Pairs'!$A$3:$B$1000,2,FALSE)),"")</f>
        <v/>
      </c>
      <c r="F876" s="44"/>
      <c r="G876" s="43"/>
      <c r="H876" s="43"/>
      <c r="I876" s="43"/>
      <c r="J876" s="45" t="str">
        <f t="shared" si="28"/>
        <v/>
      </c>
      <c r="K876" s="78"/>
      <c r="L876" s="43"/>
      <c r="M876" s="46"/>
      <c r="N876" s="47" t="str">
        <f>IF(OR($G876="",$L876=""),"",ROUND(IF($F876="Long",(L876-G876),(G876-L876)) * POWER(10, VLOOKUP($D876,'Currency Pairs'!$A:$C,3,FALSE)),0))</f>
        <v/>
      </c>
      <c r="O876" s="94" t="str">
        <f>IF($P876="","",(($P876+$Q876+$R876)/LOOKUP(2,1/($V$3:$V875&lt;&gt;""),$V$3:$V875)))</f>
        <v/>
      </c>
      <c r="P876" s="48"/>
      <c r="Q876" s="48"/>
      <c r="R876" s="48"/>
      <c r="S876" s="33" t="str">
        <f t="shared" si="29"/>
        <v/>
      </c>
      <c r="T876" s="65"/>
      <c r="U876" s="65"/>
      <c r="V876" s="32" t="str">
        <f>IF($P876="","",$P876+$Q876+LOOKUP(2,1/($V$3:$V875&lt;&gt;""),$V$3:$V875))</f>
        <v/>
      </c>
      <c r="W876" s="33"/>
      <c r="X876" s="33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  <c r="DN876" s="34"/>
      <c r="DO876" s="34"/>
      <c r="DP876" s="34"/>
      <c r="DQ876" s="34"/>
      <c r="DR876" s="34"/>
      <c r="DS876" s="34"/>
      <c r="DT876" s="34"/>
      <c r="DU876" s="34"/>
      <c r="DV876" s="34"/>
      <c r="DW876" s="34"/>
      <c r="DX876" s="34"/>
      <c r="DY876" s="34"/>
      <c r="DZ876" s="34"/>
      <c r="EA876" s="34"/>
      <c r="EB876" s="34"/>
      <c r="EC876" s="34"/>
      <c r="ED876" s="34"/>
      <c r="EE876" s="34"/>
      <c r="EF876" s="34"/>
      <c r="EG876" s="34"/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  <c r="EX876" s="34"/>
      <c r="EY876" s="34"/>
      <c r="EZ876" s="34"/>
      <c r="FA876" s="34"/>
      <c r="FB876" s="34"/>
      <c r="FC876" s="34"/>
      <c r="FD876" s="34"/>
      <c r="FE876" s="34"/>
      <c r="FF876" s="34"/>
      <c r="FG876" s="34"/>
      <c r="FH876" s="34"/>
      <c r="FI876" s="34"/>
      <c r="FJ876" s="34"/>
      <c r="FK876" s="34"/>
      <c r="FL876" s="34"/>
      <c r="FM876" s="34"/>
      <c r="FN876" s="34"/>
      <c r="FO876" s="34"/>
      <c r="FP876" s="34"/>
      <c r="FQ876" s="34"/>
      <c r="FR876" s="34"/>
      <c r="FS876" s="34"/>
      <c r="FT876" s="34"/>
      <c r="FU876" s="34"/>
      <c r="FV876" s="34"/>
      <c r="FW876" s="34"/>
      <c r="FX876" s="34"/>
      <c r="FY876" s="34"/>
      <c r="FZ876" s="34"/>
      <c r="GA876" s="34"/>
      <c r="GB876" s="34"/>
      <c r="GC876" s="34"/>
      <c r="GD876" s="34"/>
      <c r="GE876" s="34"/>
      <c r="GF876" s="34"/>
      <c r="GG876" s="34"/>
      <c r="GH876" s="34"/>
      <c r="GI876" s="34"/>
      <c r="GJ876" s="34"/>
      <c r="GK876" s="34"/>
      <c r="GL876" s="34"/>
      <c r="GM876" s="34"/>
      <c r="GN876" s="34"/>
      <c r="GO876" s="34"/>
      <c r="GP876" s="34"/>
      <c r="GQ876" s="34"/>
      <c r="GR876" s="34"/>
      <c r="GS876" s="34"/>
      <c r="GT876" s="34"/>
      <c r="GU876" s="34"/>
      <c r="GV876" s="34"/>
      <c r="GW876" s="34"/>
      <c r="GX876" s="34"/>
      <c r="GY876" s="34"/>
      <c r="GZ876" s="34"/>
      <c r="HA876" s="34"/>
      <c r="HB876" s="34"/>
      <c r="HC876" s="34"/>
      <c r="HD876" s="34"/>
      <c r="HE876" s="34"/>
      <c r="HF876" s="34"/>
      <c r="HG876" s="34"/>
      <c r="HH876" s="34"/>
      <c r="HI876" s="34"/>
      <c r="HJ876" s="34"/>
      <c r="HK876" s="34"/>
      <c r="HL876" s="34"/>
      <c r="HM876" s="34"/>
      <c r="HN876" s="34"/>
      <c r="HO876" s="34"/>
      <c r="HP876" s="34"/>
      <c r="HQ876" s="34"/>
      <c r="HR876" s="34"/>
      <c r="HS876" s="34"/>
      <c r="HT876" s="34"/>
      <c r="HU876" s="34"/>
      <c r="HV876" s="34"/>
      <c r="HW876" s="34"/>
      <c r="HX876" s="34"/>
      <c r="HY876" s="34"/>
      <c r="HZ876" s="34"/>
      <c r="IA876" s="34"/>
      <c r="IB876" s="34"/>
      <c r="IC876" s="34"/>
      <c r="ID876" s="34"/>
      <c r="IE876" s="34"/>
      <c r="IF876" s="34"/>
      <c r="IG876" s="34"/>
      <c r="IH876" s="34"/>
      <c r="II876" s="34"/>
      <c r="IJ876" s="34"/>
      <c r="IK876" s="34"/>
      <c r="IL876" s="34"/>
      <c r="IM876" s="34"/>
      <c r="IN876" s="34"/>
      <c r="IO876" s="34"/>
      <c r="IP876" s="34"/>
      <c r="IQ876" s="34"/>
      <c r="IR876" s="34"/>
      <c r="IS876" s="34"/>
      <c r="IT876" s="34"/>
      <c r="IU876" s="34"/>
      <c r="IV876" s="34"/>
      <c r="IW876" s="34"/>
      <c r="IX876" s="34"/>
    </row>
    <row r="877" spans="1:258" x14ac:dyDescent="0.25">
      <c r="A877" s="35">
        <f>LOOKUP(2,1/($A$3:$A876&lt;&gt;""),$A$3:$A876)+1</f>
        <v>870</v>
      </c>
      <c r="B877" s="36"/>
      <c r="C877" s="50"/>
      <c r="D877" s="37" t="str">
        <f ca="1">IFERROR(IF($E877="","",VLOOKUP($E877,'Currency Pairs'!$B$3:$D$1000,3,FALSE)),"")</f>
        <v/>
      </c>
      <c r="E877" s="49" t="str">
        <f ca="1">IFERROR(IF($D877="","",VLOOKUP($D877,'Currency Pairs'!$A$3:$B$1000,2,FALSE)),"")</f>
        <v/>
      </c>
      <c r="F877" s="50"/>
      <c r="G877" s="49"/>
      <c r="H877" s="49"/>
      <c r="I877" s="49"/>
      <c r="J877" s="51" t="str">
        <f t="shared" si="28"/>
        <v/>
      </c>
      <c r="K877" s="79"/>
      <c r="L877" s="49"/>
      <c r="M877" s="52"/>
      <c r="N877" s="53" t="str">
        <f>IF(OR($G877="",$L877=""),"",ROUND(IF($F877="Long",(L877-G877),(G877-L877)) * POWER(10, VLOOKUP($D877,'Currency Pairs'!$A:$C,3,FALSE)),0))</f>
        <v/>
      </c>
      <c r="O877" s="99" t="str">
        <f>IF($P877="","",(($P877+$Q877+$R877)/LOOKUP(2,1/($V$3:$V876&lt;&gt;""),$V$3:$V876)))</f>
        <v/>
      </c>
      <c r="P877" s="54"/>
      <c r="Q877" s="54"/>
      <c r="R877" s="54"/>
      <c r="S877" s="42" t="str">
        <f t="shared" si="29"/>
        <v/>
      </c>
      <c r="T877" s="66"/>
      <c r="U877" s="66"/>
      <c r="V877" s="41" t="str">
        <f>IF($P877="","",$P877+$Q877+LOOKUP(2,1/($V$3:$V876&lt;&gt;""),$V$3:$V876))</f>
        <v/>
      </c>
      <c r="W877" s="42"/>
      <c r="X877" s="42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  <c r="GY877" s="35"/>
      <c r="GZ877" s="35"/>
      <c r="HA877" s="35"/>
      <c r="HB877" s="35"/>
      <c r="HC877" s="35"/>
      <c r="HD877" s="35"/>
      <c r="HE877" s="35"/>
      <c r="HF877" s="35"/>
      <c r="HG877" s="35"/>
      <c r="HH877" s="35"/>
      <c r="HI877" s="35"/>
      <c r="HJ877" s="35"/>
      <c r="HK877" s="35"/>
      <c r="HL877" s="35"/>
      <c r="HM877" s="35"/>
      <c r="HN877" s="35"/>
      <c r="HO877" s="35"/>
      <c r="HP877" s="35"/>
      <c r="HQ877" s="35"/>
      <c r="HR877" s="35"/>
      <c r="HS877" s="35"/>
      <c r="HT877" s="35"/>
      <c r="HU877" s="35"/>
      <c r="HV877" s="35"/>
      <c r="HW877" s="35"/>
      <c r="HX877" s="35"/>
      <c r="HY877" s="35"/>
      <c r="HZ877" s="35"/>
      <c r="IA877" s="35"/>
      <c r="IB877" s="35"/>
      <c r="IC877" s="35"/>
      <c r="ID877" s="35"/>
      <c r="IE877" s="35"/>
      <c r="IF877" s="35"/>
      <c r="IG877" s="35"/>
      <c r="IH877" s="35"/>
      <c r="II877" s="35"/>
      <c r="IJ877" s="35"/>
      <c r="IK877" s="35"/>
      <c r="IL877" s="35"/>
      <c r="IM877" s="35"/>
      <c r="IN877" s="35"/>
      <c r="IO877" s="35"/>
      <c r="IP877" s="35"/>
      <c r="IQ877" s="35"/>
      <c r="IR877" s="35"/>
      <c r="IS877" s="35"/>
      <c r="IT877" s="35"/>
      <c r="IU877" s="35"/>
      <c r="IV877" s="35"/>
      <c r="IW877" s="35"/>
      <c r="IX877" s="35"/>
    </row>
    <row r="878" spans="1:258" x14ac:dyDescent="0.25">
      <c r="A878" s="26">
        <f>LOOKUP(2,1/($A$3:$A877&lt;&gt;""),$A$3:$A877)+1</f>
        <v>871</v>
      </c>
      <c r="B878" s="27"/>
      <c r="C878" s="44"/>
      <c r="D878" s="28" t="str">
        <f ca="1">IFERROR(IF($E878="","",VLOOKUP($E878,'Currency Pairs'!$B$3:$D$1000,3,FALSE)),"")</f>
        <v/>
      </c>
      <c r="E878" s="43" t="str">
        <f ca="1">IFERROR(IF($D878="","",VLOOKUP($D878,'Currency Pairs'!$A$3:$B$1000,2,FALSE)),"")</f>
        <v/>
      </c>
      <c r="F878" s="44"/>
      <c r="G878" s="43"/>
      <c r="H878" s="43"/>
      <c r="I878" s="43"/>
      <c r="J878" s="45" t="str">
        <f t="shared" si="28"/>
        <v/>
      </c>
      <c r="K878" s="78"/>
      <c r="L878" s="43"/>
      <c r="M878" s="46"/>
      <c r="N878" s="47" t="str">
        <f>IF(OR($G878="",$L878=""),"",ROUND(IF($F878="Long",(L878-G878),(G878-L878)) * POWER(10, VLOOKUP($D878,'Currency Pairs'!$A:$C,3,FALSE)),0))</f>
        <v/>
      </c>
      <c r="O878" s="94" t="str">
        <f>IF($P878="","",(($P878+$Q878+$R878)/LOOKUP(2,1/($V$3:$V877&lt;&gt;""),$V$3:$V877)))</f>
        <v/>
      </c>
      <c r="P878" s="48"/>
      <c r="Q878" s="48"/>
      <c r="R878" s="48"/>
      <c r="S878" s="33" t="str">
        <f t="shared" si="29"/>
        <v/>
      </c>
      <c r="T878" s="65"/>
      <c r="U878" s="65"/>
      <c r="V878" s="32" t="str">
        <f>IF($P878="","",$P878+$Q878+LOOKUP(2,1/($V$3:$V877&lt;&gt;""),$V$3:$V877))</f>
        <v/>
      </c>
      <c r="W878" s="33"/>
      <c r="X878" s="33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  <c r="EX878" s="34"/>
      <c r="EY878" s="34"/>
      <c r="EZ878" s="34"/>
      <c r="FA878" s="34"/>
      <c r="FB878" s="34"/>
      <c r="FC878" s="34"/>
      <c r="FD878" s="34"/>
      <c r="FE878" s="34"/>
      <c r="FF878" s="34"/>
      <c r="FG878" s="34"/>
      <c r="FH878" s="34"/>
      <c r="FI878" s="34"/>
      <c r="FJ878" s="34"/>
      <c r="FK878" s="34"/>
      <c r="FL878" s="34"/>
      <c r="FM878" s="34"/>
      <c r="FN878" s="34"/>
      <c r="FO878" s="34"/>
      <c r="FP878" s="34"/>
      <c r="FQ878" s="34"/>
      <c r="FR878" s="34"/>
      <c r="FS878" s="34"/>
      <c r="FT878" s="34"/>
      <c r="FU878" s="34"/>
      <c r="FV878" s="34"/>
      <c r="FW878" s="34"/>
      <c r="FX878" s="34"/>
      <c r="FY878" s="34"/>
      <c r="FZ878" s="34"/>
      <c r="GA878" s="34"/>
      <c r="GB878" s="34"/>
      <c r="GC878" s="34"/>
      <c r="GD878" s="34"/>
      <c r="GE878" s="34"/>
      <c r="GF878" s="34"/>
      <c r="GG878" s="34"/>
      <c r="GH878" s="34"/>
      <c r="GI878" s="34"/>
      <c r="GJ878" s="34"/>
      <c r="GK878" s="34"/>
      <c r="GL878" s="34"/>
      <c r="GM878" s="34"/>
      <c r="GN878" s="34"/>
      <c r="GO878" s="34"/>
      <c r="GP878" s="34"/>
      <c r="GQ878" s="34"/>
      <c r="GR878" s="34"/>
      <c r="GS878" s="34"/>
      <c r="GT878" s="34"/>
      <c r="GU878" s="34"/>
      <c r="GV878" s="34"/>
      <c r="GW878" s="34"/>
      <c r="GX878" s="34"/>
      <c r="GY878" s="34"/>
      <c r="GZ878" s="34"/>
      <c r="HA878" s="34"/>
      <c r="HB878" s="34"/>
      <c r="HC878" s="34"/>
      <c r="HD878" s="34"/>
      <c r="HE878" s="34"/>
      <c r="HF878" s="34"/>
      <c r="HG878" s="34"/>
      <c r="HH878" s="34"/>
      <c r="HI878" s="34"/>
      <c r="HJ878" s="34"/>
      <c r="HK878" s="34"/>
      <c r="HL878" s="34"/>
      <c r="HM878" s="34"/>
      <c r="HN878" s="34"/>
      <c r="HO878" s="34"/>
      <c r="HP878" s="34"/>
      <c r="HQ878" s="34"/>
      <c r="HR878" s="34"/>
      <c r="HS878" s="34"/>
      <c r="HT878" s="34"/>
      <c r="HU878" s="34"/>
      <c r="HV878" s="34"/>
      <c r="HW878" s="34"/>
      <c r="HX878" s="34"/>
      <c r="HY878" s="34"/>
      <c r="HZ878" s="34"/>
      <c r="IA878" s="34"/>
      <c r="IB878" s="34"/>
      <c r="IC878" s="34"/>
      <c r="ID878" s="34"/>
      <c r="IE878" s="34"/>
      <c r="IF878" s="34"/>
      <c r="IG878" s="34"/>
      <c r="IH878" s="34"/>
      <c r="II878" s="34"/>
      <c r="IJ878" s="34"/>
      <c r="IK878" s="34"/>
      <c r="IL878" s="34"/>
      <c r="IM878" s="34"/>
      <c r="IN878" s="34"/>
      <c r="IO878" s="34"/>
      <c r="IP878" s="34"/>
      <c r="IQ878" s="34"/>
      <c r="IR878" s="34"/>
      <c r="IS878" s="34"/>
      <c r="IT878" s="34"/>
      <c r="IU878" s="34"/>
      <c r="IV878" s="34"/>
      <c r="IW878" s="34"/>
      <c r="IX878" s="34"/>
    </row>
    <row r="879" spans="1:258" x14ac:dyDescent="0.25">
      <c r="A879" s="35">
        <f>LOOKUP(2,1/($A$3:$A878&lt;&gt;""),$A$3:$A878)+1</f>
        <v>872</v>
      </c>
      <c r="B879" s="36"/>
      <c r="C879" s="50"/>
      <c r="D879" s="37" t="str">
        <f ca="1">IFERROR(IF($E879="","",VLOOKUP($E879,'Currency Pairs'!$B$3:$D$1000,3,FALSE)),"")</f>
        <v/>
      </c>
      <c r="E879" s="49" t="str">
        <f ca="1">IFERROR(IF($D879="","",VLOOKUP($D879,'Currency Pairs'!$A$3:$B$1000,2,FALSE)),"")</f>
        <v/>
      </c>
      <c r="F879" s="50"/>
      <c r="G879" s="49"/>
      <c r="H879" s="49"/>
      <c r="I879" s="49"/>
      <c r="J879" s="51" t="str">
        <f t="shared" si="28"/>
        <v/>
      </c>
      <c r="K879" s="79"/>
      <c r="L879" s="49"/>
      <c r="M879" s="52"/>
      <c r="N879" s="53" t="str">
        <f>IF(OR($G879="",$L879=""),"",ROUND(IF($F879="Long",(L879-G879),(G879-L879)) * POWER(10, VLOOKUP($D879,'Currency Pairs'!$A:$C,3,FALSE)),0))</f>
        <v/>
      </c>
      <c r="O879" s="99" t="str">
        <f>IF($P879="","",(($P879+$Q879+$R879)/LOOKUP(2,1/($V$3:$V878&lt;&gt;""),$V$3:$V878)))</f>
        <v/>
      </c>
      <c r="P879" s="54"/>
      <c r="Q879" s="54"/>
      <c r="R879" s="54"/>
      <c r="S879" s="42" t="str">
        <f t="shared" si="29"/>
        <v/>
      </c>
      <c r="T879" s="66"/>
      <c r="U879" s="66"/>
      <c r="V879" s="41" t="str">
        <f>IF($P879="","",$P879+$Q879+LOOKUP(2,1/($V$3:$V878&lt;&gt;""),$V$3:$V878))</f>
        <v/>
      </c>
      <c r="W879" s="42"/>
      <c r="X879" s="42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  <c r="GY879" s="35"/>
      <c r="GZ879" s="35"/>
      <c r="HA879" s="35"/>
      <c r="HB879" s="35"/>
      <c r="HC879" s="35"/>
      <c r="HD879" s="35"/>
      <c r="HE879" s="35"/>
      <c r="HF879" s="35"/>
      <c r="HG879" s="35"/>
      <c r="HH879" s="35"/>
      <c r="HI879" s="35"/>
      <c r="HJ879" s="35"/>
      <c r="HK879" s="35"/>
      <c r="HL879" s="35"/>
      <c r="HM879" s="35"/>
      <c r="HN879" s="35"/>
      <c r="HO879" s="35"/>
      <c r="HP879" s="35"/>
      <c r="HQ879" s="35"/>
      <c r="HR879" s="35"/>
      <c r="HS879" s="35"/>
      <c r="HT879" s="35"/>
      <c r="HU879" s="35"/>
      <c r="HV879" s="35"/>
      <c r="HW879" s="35"/>
      <c r="HX879" s="35"/>
      <c r="HY879" s="35"/>
      <c r="HZ879" s="35"/>
      <c r="IA879" s="35"/>
      <c r="IB879" s="35"/>
      <c r="IC879" s="35"/>
      <c r="ID879" s="35"/>
      <c r="IE879" s="35"/>
      <c r="IF879" s="35"/>
      <c r="IG879" s="35"/>
      <c r="IH879" s="35"/>
      <c r="II879" s="35"/>
      <c r="IJ879" s="35"/>
      <c r="IK879" s="35"/>
      <c r="IL879" s="35"/>
      <c r="IM879" s="35"/>
      <c r="IN879" s="35"/>
      <c r="IO879" s="35"/>
      <c r="IP879" s="35"/>
      <c r="IQ879" s="35"/>
      <c r="IR879" s="35"/>
      <c r="IS879" s="35"/>
      <c r="IT879" s="35"/>
      <c r="IU879" s="35"/>
      <c r="IV879" s="35"/>
      <c r="IW879" s="35"/>
      <c r="IX879" s="35"/>
    </row>
    <row r="880" spans="1:258" x14ac:dyDescent="0.25">
      <c r="A880" s="26">
        <f>LOOKUP(2,1/($A$3:$A879&lt;&gt;""),$A$3:$A879)+1</f>
        <v>873</v>
      </c>
      <c r="B880" s="27"/>
      <c r="C880" s="44"/>
      <c r="D880" s="28" t="str">
        <f ca="1">IFERROR(IF($E880="","",VLOOKUP($E880,'Currency Pairs'!$B$3:$D$1000,3,FALSE)),"")</f>
        <v/>
      </c>
      <c r="E880" s="43" t="str">
        <f ca="1">IFERROR(IF($D880="","",VLOOKUP($D880,'Currency Pairs'!$A$3:$B$1000,2,FALSE)),"")</f>
        <v/>
      </c>
      <c r="F880" s="44"/>
      <c r="G880" s="43"/>
      <c r="H880" s="43"/>
      <c r="I880" s="43"/>
      <c r="J880" s="45" t="str">
        <f t="shared" si="28"/>
        <v/>
      </c>
      <c r="K880" s="78"/>
      <c r="L880" s="43"/>
      <c r="M880" s="46"/>
      <c r="N880" s="47" t="str">
        <f>IF(OR($G880="",$L880=""),"",ROUND(IF($F880="Long",(L880-G880),(G880-L880)) * POWER(10, VLOOKUP($D880,'Currency Pairs'!$A:$C,3,FALSE)),0))</f>
        <v/>
      </c>
      <c r="O880" s="94" t="str">
        <f>IF($P880="","",(($P880+$Q880+$R880)/LOOKUP(2,1/($V$3:$V879&lt;&gt;""),$V$3:$V879)))</f>
        <v/>
      </c>
      <c r="P880" s="48"/>
      <c r="Q880" s="48"/>
      <c r="R880" s="48"/>
      <c r="S880" s="33" t="str">
        <f t="shared" si="29"/>
        <v/>
      </c>
      <c r="T880" s="65"/>
      <c r="U880" s="65"/>
      <c r="V880" s="32" t="str">
        <f>IF($P880="","",$P880+$Q880+LOOKUP(2,1/($V$3:$V879&lt;&gt;""),$V$3:$V879))</f>
        <v/>
      </c>
      <c r="W880" s="33"/>
      <c r="X880" s="33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  <c r="EX880" s="34"/>
      <c r="EY880" s="34"/>
      <c r="EZ880" s="34"/>
      <c r="FA880" s="34"/>
      <c r="FB880" s="34"/>
      <c r="FC880" s="34"/>
      <c r="FD880" s="34"/>
      <c r="FE880" s="34"/>
      <c r="FF880" s="34"/>
      <c r="FG880" s="34"/>
      <c r="FH880" s="34"/>
      <c r="FI880" s="34"/>
      <c r="FJ880" s="34"/>
      <c r="FK880" s="34"/>
      <c r="FL880" s="34"/>
      <c r="FM880" s="34"/>
      <c r="FN880" s="34"/>
      <c r="FO880" s="34"/>
      <c r="FP880" s="34"/>
      <c r="FQ880" s="34"/>
      <c r="FR880" s="34"/>
      <c r="FS880" s="34"/>
      <c r="FT880" s="34"/>
      <c r="FU880" s="34"/>
      <c r="FV880" s="34"/>
      <c r="FW880" s="34"/>
      <c r="FX880" s="34"/>
      <c r="FY880" s="34"/>
      <c r="FZ880" s="34"/>
      <c r="GA880" s="34"/>
      <c r="GB880" s="34"/>
      <c r="GC880" s="34"/>
      <c r="GD880" s="34"/>
      <c r="GE880" s="34"/>
      <c r="GF880" s="34"/>
      <c r="GG880" s="34"/>
      <c r="GH880" s="34"/>
      <c r="GI880" s="34"/>
      <c r="GJ880" s="34"/>
      <c r="GK880" s="34"/>
      <c r="GL880" s="34"/>
      <c r="GM880" s="34"/>
      <c r="GN880" s="34"/>
      <c r="GO880" s="34"/>
      <c r="GP880" s="34"/>
      <c r="GQ880" s="34"/>
      <c r="GR880" s="34"/>
      <c r="GS880" s="34"/>
      <c r="GT880" s="34"/>
      <c r="GU880" s="34"/>
      <c r="GV880" s="34"/>
      <c r="GW880" s="34"/>
      <c r="GX880" s="34"/>
      <c r="GY880" s="34"/>
      <c r="GZ880" s="34"/>
      <c r="HA880" s="34"/>
      <c r="HB880" s="34"/>
      <c r="HC880" s="34"/>
      <c r="HD880" s="34"/>
      <c r="HE880" s="34"/>
      <c r="HF880" s="34"/>
      <c r="HG880" s="34"/>
      <c r="HH880" s="34"/>
      <c r="HI880" s="34"/>
      <c r="HJ880" s="34"/>
      <c r="HK880" s="34"/>
      <c r="HL880" s="34"/>
      <c r="HM880" s="34"/>
      <c r="HN880" s="34"/>
      <c r="HO880" s="34"/>
      <c r="HP880" s="34"/>
      <c r="HQ880" s="34"/>
      <c r="HR880" s="34"/>
      <c r="HS880" s="34"/>
      <c r="HT880" s="34"/>
      <c r="HU880" s="34"/>
      <c r="HV880" s="34"/>
      <c r="HW880" s="34"/>
      <c r="HX880" s="34"/>
      <c r="HY880" s="34"/>
      <c r="HZ880" s="34"/>
      <c r="IA880" s="34"/>
      <c r="IB880" s="34"/>
      <c r="IC880" s="34"/>
      <c r="ID880" s="34"/>
      <c r="IE880" s="34"/>
      <c r="IF880" s="34"/>
      <c r="IG880" s="34"/>
      <c r="IH880" s="34"/>
      <c r="II880" s="34"/>
      <c r="IJ880" s="34"/>
      <c r="IK880" s="34"/>
      <c r="IL880" s="34"/>
      <c r="IM880" s="34"/>
      <c r="IN880" s="34"/>
      <c r="IO880" s="34"/>
      <c r="IP880" s="34"/>
      <c r="IQ880" s="34"/>
      <c r="IR880" s="34"/>
      <c r="IS880" s="34"/>
      <c r="IT880" s="34"/>
      <c r="IU880" s="34"/>
      <c r="IV880" s="34"/>
      <c r="IW880" s="34"/>
      <c r="IX880" s="34"/>
    </row>
    <row r="881" spans="1:258" x14ac:dyDescent="0.25">
      <c r="A881" s="35">
        <f>LOOKUP(2,1/($A$3:$A880&lt;&gt;""),$A$3:$A880)+1</f>
        <v>874</v>
      </c>
      <c r="B881" s="36"/>
      <c r="C881" s="50"/>
      <c r="D881" s="37" t="str">
        <f ca="1">IFERROR(IF($E881="","",VLOOKUP($E881,'Currency Pairs'!$B$3:$D$1000,3,FALSE)),"")</f>
        <v/>
      </c>
      <c r="E881" s="49" t="str">
        <f ca="1">IFERROR(IF($D881="","",VLOOKUP($D881,'Currency Pairs'!$A$3:$B$1000,2,FALSE)),"")</f>
        <v/>
      </c>
      <c r="F881" s="50"/>
      <c r="G881" s="49"/>
      <c r="H881" s="49"/>
      <c r="I881" s="49"/>
      <c r="J881" s="51" t="str">
        <f t="shared" si="28"/>
        <v/>
      </c>
      <c r="K881" s="79"/>
      <c r="L881" s="49"/>
      <c r="M881" s="52"/>
      <c r="N881" s="53" t="str">
        <f>IF(OR($G881="",$L881=""),"",ROUND(IF($F881="Long",(L881-G881),(G881-L881)) * POWER(10, VLOOKUP($D881,'Currency Pairs'!$A:$C,3,FALSE)),0))</f>
        <v/>
      </c>
      <c r="O881" s="99" t="str">
        <f>IF($P881="","",(($P881+$Q881+$R881)/LOOKUP(2,1/($V$3:$V880&lt;&gt;""),$V$3:$V880)))</f>
        <v/>
      </c>
      <c r="P881" s="54"/>
      <c r="Q881" s="54"/>
      <c r="R881" s="54"/>
      <c r="S881" s="42" t="str">
        <f t="shared" si="29"/>
        <v/>
      </c>
      <c r="T881" s="66"/>
      <c r="U881" s="66"/>
      <c r="V881" s="41" t="str">
        <f>IF($P881="","",$P881+$Q881+LOOKUP(2,1/($V$3:$V880&lt;&gt;""),$V$3:$V880))</f>
        <v/>
      </c>
      <c r="W881" s="42"/>
      <c r="X881" s="42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  <c r="GY881" s="35"/>
      <c r="GZ881" s="35"/>
      <c r="HA881" s="35"/>
      <c r="HB881" s="35"/>
      <c r="HC881" s="35"/>
      <c r="HD881" s="35"/>
      <c r="HE881" s="35"/>
      <c r="HF881" s="35"/>
      <c r="HG881" s="35"/>
      <c r="HH881" s="35"/>
      <c r="HI881" s="35"/>
      <c r="HJ881" s="35"/>
      <c r="HK881" s="35"/>
      <c r="HL881" s="35"/>
      <c r="HM881" s="35"/>
      <c r="HN881" s="35"/>
      <c r="HO881" s="35"/>
      <c r="HP881" s="35"/>
      <c r="HQ881" s="35"/>
      <c r="HR881" s="35"/>
      <c r="HS881" s="35"/>
      <c r="HT881" s="35"/>
      <c r="HU881" s="35"/>
      <c r="HV881" s="35"/>
      <c r="HW881" s="35"/>
      <c r="HX881" s="35"/>
      <c r="HY881" s="35"/>
      <c r="HZ881" s="35"/>
      <c r="IA881" s="35"/>
      <c r="IB881" s="35"/>
      <c r="IC881" s="35"/>
      <c r="ID881" s="35"/>
      <c r="IE881" s="35"/>
      <c r="IF881" s="35"/>
      <c r="IG881" s="35"/>
      <c r="IH881" s="35"/>
      <c r="II881" s="35"/>
      <c r="IJ881" s="35"/>
      <c r="IK881" s="35"/>
      <c r="IL881" s="35"/>
      <c r="IM881" s="35"/>
      <c r="IN881" s="35"/>
      <c r="IO881" s="35"/>
      <c r="IP881" s="35"/>
      <c r="IQ881" s="35"/>
      <c r="IR881" s="35"/>
      <c r="IS881" s="35"/>
      <c r="IT881" s="35"/>
      <c r="IU881" s="35"/>
      <c r="IV881" s="35"/>
      <c r="IW881" s="35"/>
      <c r="IX881" s="35"/>
    </row>
    <row r="882" spans="1:258" x14ac:dyDescent="0.25">
      <c r="A882" s="26">
        <f>LOOKUP(2,1/($A$3:$A881&lt;&gt;""),$A$3:$A881)+1</f>
        <v>875</v>
      </c>
      <c r="B882" s="27"/>
      <c r="C882" s="44"/>
      <c r="D882" s="28" t="str">
        <f ca="1">IFERROR(IF($E882="","",VLOOKUP($E882,'Currency Pairs'!$B$3:$D$1000,3,FALSE)),"")</f>
        <v/>
      </c>
      <c r="E882" s="43" t="str">
        <f ca="1">IFERROR(IF($D882="","",VLOOKUP($D882,'Currency Pairs'!$A$3:$B$1000,2,FALSE)),"")</f>
        <v/>
      </c>
      <c r="F882" s="44"/>
      <c r="G882" s="43"/>
      <c r="H882" s="43"/>
      <c r="I882" s="43"/>
      <c r="J882" s="45" t="str">
        <f t="shared" si="28"/>
        <v/>
      </c>
      <c r="K882" s="78"/>
      <c r="L882" s="43"/>
      <c r="M882" s="46"/>
      <c r="N882" s="47" t="str">
        <f>IF(OR($G882="",$L882=""),"",ROUND(IF($F882="Long",(L882-G882),(G882-L882)) * POWER(10, VLOOKUP($D882,'Currency Pairs'!$A:$C,3,FALSE)),0))</f>
        <v/>
      </c>
      <c r="O882" s="94" t="str">
        <f>IF($P882="","",(($P882+$Q882+$R882)/LOOKUP(2,1/($V$3:$V881&lt;&gt;""),$V$3:$V881)))</f>
        <v/>
      </c>
      <c r="P882" s="48"/>
      <c r="Q882" s="48"/>
      <c r="R882" s="48"/>
      <c r="S882" s="33" t="str">
        <f t="shared" si="29"/>
        <v/>
      </c>
      <c r="T882" s="65"/>
      <c r="U882" s="65"/>
      <c r="V882" s="32" t="str">
        <f>IF($P882="","",$P882+$Q882+LOOKUP(2,1/($V$3:$V881&lt;&gt;""),$V$3:$V881))</f>
        <v/>
      </c>
      <c r="W882" s="33"/>
      <c r="X882" s="33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/>
      <c r="DZ882" s="34"/>
      <c r="EA882" s="34"/>
      <c r="EB882" s="34"/>
      <c r="EC882" s="34"/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  <c r="EX882" s="34"/>
      <c r="EY882" s="34"/>
      <c r="EZ882" s="34"/>
      <c r="FA882" s="34"/>
      <c r="FB882" s="34"/>
      <c r="FC882" s="34"/>
      <c r="FD882" s="34"/>
      <c r="FE882" s="34"/>
      <c r="FF882" s="34"/>
      <c r="FG882" s="34"/>
      <c r="FH882" s="34"/>
      <c r="FI882" s="34"/>
      <c r="FJ882" s="34"/>
      <c r="FK882" s="34"/>
      <c r="FL882" s="34"/>
      <c r="FM882" s="34"/>
      <c r="FN882" s="34"/>
      <c r="FO882" s="34"/>
      <c r="FP882" s="34"/>
      <c r="FQ882" s="34"/>
      <c r="FR882" s="34"/>
      <c r="FS882" s="34"/>
      <c r="FT882" s="34"/>
      <c r="FU882" s="34"/>
      <c r="FV882" s="34"/>
      <c r="FW882" s="34"/>
      <c r="FX882" s="34"/>
      <c r="FY882" s="34"/>
      <c r="FZ882" s="34"/>
      <c r="GA882" s="34"/>
      <c r="GB882" s="34"/>
      <c r="GC882" s="34"/>
      <c r="GD882" s="34"/>
      <c r="GE882" s="34"/>
      <c r="GF882" s="34"/>
      <c r="GG882" s="34"/>
      <c r="GH882" s="34"/>
      <c r="GI882" s="34"/>
      <c r="GJ882" s="34"/>
      <c r="GK882" s="34"/>
      <c r="GL882" s="34"/>
      <c r="GM882" s="34"/>
      <c r="GN882" s="34"/>
      <c r="GO882" s="34"/>
      <c r="GP882" s="34"/>
      <c r="GQ882" s="34"/>
      <c r="GR882" s="34"/>
      <c r="GS882" s="34"/>
      <c r="GT882" s="34"/>
      <c r="GU882" s="34"/>
      <c r="GV882" s="34"/>
      <c r="GW882" s="34"/>
      <c r="GX882" s="34"/>
      <c r="GY882" s="34"/>
      <c r="GZ882" s="34"/>
      <c r="HA882" s="34"/>
      <c r="HB882" s="34"/>
      <c r="HC882" s="34"/>
      <c r="HD882" s="34"/>
      <c r="HE882" s="34"/>
      <c r="HF882" s="34"/>
      <c r="HG882" s="34"/>
      <c r="HH882" s="34"/>
      <c r="HI882" s="34"/>
      <c r="HJ882" s="34"/>
      <c r="HK882" s="34"/>
      <c r="HL882" s="34"/>
      <c r="HM882" s="34"/>
      <c r="HN882" s="34"/>
      <c r="HO882" s="34"/>
      <c r="HP882" s="34"/>
      <c r="HQ882" s="34"/>
      <c r="HR882" s="34"/>
      <c r="HS882" s="34"/>
      <c r="HT882" s="34"/>
      <c r="HU882" s="34"/>
      <c r="HV882" s="34"/>
      <c r="HW882" s="34"/>
      <c r="HX882" s="34"/>
      <c r="HY882" s="34"/>
      <c r="HZ882" s="34"/>
      <c r="IA882" s="34"/>
      <c r="IB882" s="34"/>
      <c r="IC882" s="34"/>
      <c r="ID882" s="34"/>
      <c r="IE882" s="34"/>
      <c r="IF882" s="34"/>
      <c r="IG882" s="34"/>
      <c r="IH882" s="34"/>
      <c r="II882" s="34"/>
      <c r="IJ882" s="34"/>
      <c r="IK882" s="34"/>
      <c r="IL882" s="34"/>
      <c r="IM882" s="34"/>
      <c r="IN882" s="34"/>
      <c r="IO882" s="34"/>
      <c r="IP882" s="34"/>
      <c r="IQ882" s="34"/>
      <c r="IR882" s="34"/>
      <c r="IS882" s="34"/>
      <c r="IT882" s="34"/>
      <c r="IU882" s="34"/>
      <c r="IV882" s="34"/>
      <c r="IW882" s="34"/>
      <c r="IX882" s="34"/>
    </row>
    <row r="883" spans="1:258" x14ac:dyDescent="0.25">
      <c r="A883" s="35">
        <f>LOOKUP(2,1/($A$3:$A882&lt;&gt;""),$A$3:$A882)+1</f>
        <v>876</v>
      </c>
      <c r="B883" s="36"/>
      <c r="C883" s="50"/>
      <c r="D883" s="37" t="str">
        <f ca="1">IFERROR(IF($E883="","",VLOOKUP($E883,'Currency Pairs'!$B$3:$D$1000,3,FALSE)),"")</f>
        <v/>
      </c>
      <c r="E883" s="49" t="str">
        <f ca="1">IFERROR(IF($D883="","",VLOOKUP($D883,'Currency Pairs'!$A$3:$B$1000,2,FALSE)),"")</f>
        <v/>
      </c>
      <c r="F883" s="50"/>
      <c r="G883" s="49"/>
      <c r="H883" s="49"/>
      <c r="I883" s="49"/>
      <c r="J883" s="51" t="str">
        <f t="shared" si="28"/>
        <v/>
      </c>
      <c r="K883" s="79"/>
      <c r="L883" s="49"/>
      <c r="M883" s="52"/>
      <c r="N883" s="53" t="str">
        <f>IF(OR($G883="",$L883=""),"",ROUND(IF($F883="Long",(L883-G883),(G883-L883)) * POWER(10, VLOOKUP($D883,'Currency Pairs'!$A:$C,3,FALSE)),0))</f>
        <v/>
      </c>
      <c r="O883" s="99" t="str">
        <f>IF($P883="","",(($P883+$Q883+$R883)/LOOKUP(2,1/($V$3:$V882&lt;&gt;""),$V$3:$V882)))</f>
        <v/>
      </c>
      <c r="P883" s="54"/>
      <c r="Q883" s="54"/>
      <c r="R883" s="54"/>
      <c r="S883" s="42" t="str">
        <f t="shared" si="29"/>
        <v/>
      </c>
      <c r="T883" s="66"/>
      <c r="U883" s="66"/>
      <c r="V883" s="41" t="str">
        <f>IF($P883="","",$P883+$Q883+LOOKUP(2,1/($V$3:$V882&lt;&gt;""),$V$3:$V882))</f>
        <v/>
      </c>
      <c r="W883" s="42"/>
      <c r="X883" s="42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  <c r="GY883" s="35"/>
      <c r="GZ883" s="35"/>
      <c r="HA883" s="35"/>
      <c r="HB883" s="35"/>
      <c r="HC883" s="35"/>
      <c r="HD883" s="35"/>
      <c r="HE883" s="35"/>
      <c r="HF883" s="35"/>
      <c r="HG883" s="35"/>
      <c r="HH883" s="35"/>
      <c r="HI883" s="35"/>
      <c r="HJ883" s="35"/>
      <c r="HK883" s="35"/>
      <c r="HL883" s="35"/>
      <c r="HM883" s="35"/>
      <c r="HN883" s="35"/>
      <c r="HO883" s="35"/>
      <c r="HP883" s="35"/>
      <c r="HQ883" s="35"/>
      <c r="HR883" s="35"/>
      <c r="HS883" s="35"/>
      <c r="HT883" s="35"/>
      <c r="HU883" s="35"/>
      <c r="HV883" s="35"/>
      <c r="HW883" s="35"/>
      <c r="HX883" s="35"/>
      <c r="HY883" s="35"/>
      <c r="HZ883" s="35"/>
      <c r="IA883" s="35"/>
      <c r="IB883" s="35"/>
      <c r="IC883" s="35"/>
      <c r="ID883" s="35"/>
      <c r="IE883" s="35"/>
      <c r="IF883" s="35"/>
      <c r="IG883" s="35"/>
      <c r="IH883" s="35"/>
      <c r="II883" s="35"/>
      <c r="IJ883" s="35"/>
      <c r="IK883" s="35"/>
      <c r="IL883" s="35"/>
      <c r="IM883" s="35"/>
      <c r="IN883" s="35"/>
      <c r="IO883" s="35"/>
      <c r="IP883" s="35"/>
      <c r="IQ883" s="35"/>
      <c r="IR883" s="35"/>
      <c r="IS883" s="35"/>
      <c r="IT883" s="35"/>
      <c r="IU883" s="35"/>
      <c r="IV883" s="35"/>
      <c r="IW883" s="35"/>
      <c r="IX883" s="35"/>
    </row>
    <row r="884" spans="1:258" x14ac:dyDescent="0.25">
      <c r="A884" s="26">
        <f>LOOKUP(2,1/($A$3:$A883&lt;&gt;""),$A$3:$A883)+1</f>
        <v>877</v>
      </c>
      <c r="B884" s="27"/>
      <c r="C884" s="44"/>
      <c r="D884" s="28" t="str">
        <f ca="1">IFERROR(IF($E884="","",VLOOKUP($E884,'Currency Pairs'!$B$3:$D$1000,3,FALSE)),"")</f>
        <v/>
      </c>
      <c r="E884" s="43" t="str">
        <f ca="1">IFERROR(IF($D884="","",VLOOKUP($D884,'Currency Pairs'!$A$3:$B$1000,2,FALSE)),"")</f>
        <v/>
      </c>
      <c r="F884" s="44"/>
      <c r="G884" s="43"/>
      <c r="H884" s="43"/>
      <c r="I884" s="43"/>
      <c r="J884" s="45" t="str">
        <f t="shared" si="28"/>
        <v/>
      </c>
      <c r="K884" s="78"/>
      <c r="L884" s="43"/>
      <c r="M884" s="46"/>
      <c r="N884" s="47" t="str">
        <f>IF(OR($G884="",$L884=""),"",ROUND(IF($F884="Long",(L884-G884),(G884-L884)) * POWER(10, VLOOKUP($D884,'Currency Pairs'!$A:$C,3,FALSE)),0))</f>
        <v/>
      </c>
      <c r="O884" s="94" t="str">
        <f>IF($P884="","",(($P884+$Q884+$R884)/LOOKUP(2,1/($V$3:$V883&lt;&gt;""),$V$3:$V883)))</f>
        <v/>
      </c>
      <c r="P884" s="48"/>
      <c r="Q884" s="48"/>
      <c r="R884" s="48"/>
      <c r="S884" s="33" t="str">
        <f t="shared" si="29"/>
        <v/>
      </c>
      <c r="T884" s="65"/>
      <c r="U884" s="65"/>
      <c r="V884" s="32" t="str">
        <f>IF($P884="","",$P884+$Q884+LOOKUP(2,1/($V$3:$V883&lt;&gt;""),$V$3:$V883))</f>
        <v/>
      </c>
      <c r="W884" s="33"/>
      <c r="X884" s="33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  <c r="DM884" s="34"/>
      <c r="DN884" s="34"/>
      <c r="DO884" s="34"/>
      <c r="DP884" s="34"/>
      <c r="DQ884" s="34"/>
      <c r="DR884" s="34"/>
      <c r="DS884" s="34"/>
      <c r="DT884" s="34"/>
      <c r="DU884" s="34"/>
      <c r="DV884" s="34"/>
      <c r="DW884" s="34"/>
      <c r="DX884" s="34"/>
      <c r="DY884" s="34"/>
      <c r="DZ884" s="34"/>
      <c r="EA884" s="34"/>
      <c r="EB884" s="34"/>
      <c r="EC884" s="34"/>
      <c r="ED884" s="34"/>
      <c r="EE884" s="34"/>
      <c r="EF884" s="34"/>
      <c r="EG884" s="34"/>
      <c r="EH884" s="34"/>
      <c r="EI884" s="34"/>
      <c r="EJ884" s="34"/>
      <c r="EK884" s="34"/>
      <c r="EL884" s="34"/>
      <c r="EM884" s="34"/>
      <c r="EN884" s="34"/>
      <c r="EO884" s="34"/>
      <c r="EP884" s="34"/>
      <c r="EQ884" s="34"/>
      <c r="ER884" s="34"/>
      <c r="ES884" s="34"/>
      <c r="ET884" s="34"/>
      <c r="EU884" s="34"/>
      <c r="EV884" s="34"/>
      <c r="EW884" s="34"/>
      <c r="EX884" s="34"/>
      <c r="EY884" s="34"/>
      <c r="EZ884" s="34"/>
      <c r="FA884" s="34"/>
      <c r="FB884" s="34"/>
      <c r="FC884" s="34"/>
      <c r="FD884" s="34"/>
      <c r="FE884" s="34"/>
      <c r="FF884" s="34"/>
      <c r="FG884" s="34"/>
      <c r="FH884" s="34"/>
      <c r="FI884" s="34"/>
      <c r="FJ884" s="34"/>
      <c r="FK884" s="34"/>
      <c r="FL884" s="34"/>
      <c r="FM884" s="34"/>
      <c r="FN884" s="34"/>
      <c r="FO884" s="34"/>
      <c r="FP884" s="34"/>
      <c r="FQ884" s="34"/>
      <c r="FR884" s="34"/>
      <c r="FS884" s="34"/>
      <c r="FT884" s="34"/>
      <c r="FU884" s="34"/>
      <c r="FV884" s="34"/>
      <c r="FW884" s="34"/>
      <c r="FX884" s="34"/>
      <c r="FY884" s="34"/>
      <c r="FZ884" s="34"/>
      <c r="GA884" s="34"/>
      <c r="GB884" s="34"/>
      <c r="GC884" s="34"/>
      <c r="GD884" s="34"/>
      <c r="GE884" s="34"/>
      <c r="GF884" s="34"/>
      <c r="GG884" s="34"/>
      <c r="GH884" s="34"/>
      <c r="GI884" s="34"/>
      <c r="GJ884" s="34"/>
      <c r="GK884" s="34"/>
      <c r="GL884" s="34"/>
      <c r="GM884" s="34"/>
      <c r="GN884" s="34"/>
      <c r="GO884" s="34"/>
      <c r="GP884" s="34"/>
      <c r="GQ884" s="34"/>
      <c r="GR884" s="34"/>
      <c r="GS884" s="34"/>
      <c r="GT884" s="34"/>
      <c r="GU884" s="34"/>
      <c r="GV884" s="34"/>
      <c r="GW884" s="34"/>
      <c r="GX884" s="34"/>
      <c r="GY884" s="34"/>
      <c r="GZ884" s="34"/>
      <c r="HA884" s="34"/>
      <c r="HB884" s="34"/>
      <c r="HC884" s="34"/>
      <c r="HD884" s="34"/>
      <c r="HE884" s="34"/>
      <c r="HF884" s="34"/>
      <c r="HG884" s="34"/>
      <c r="HH884" s="34"/>
      <c r="HI884" s="34"/>
      <c r="HJ884" s="34"/>
      <c r="HK884" s="34"/>
      <c r="HL884" s="34"/>
      <c r="HM884" s="34"/>
      <c r="HN884" s="34"/>
      <c r="HO884" s="34"/>
      <c r="HP884" s="34"/>
      <c r="HQ884" s="34"/>
      <c r="HR884" s="34"/>
      <c r="HS884" s="34"/>
      <c r="HT884" s="34"/>
      <c r="HU884" s="34"/>
      <c r="HV884" s="34"/>
      <c r="HW884" s="34"/>
      <c r="HX884" s="34"/>
      <c r="HY884" s="34"/>
      <c r="HZ884" s="34"/>
      <c r="IA884" s="34"/>
      <c r="IB884" s="34"/>
      <c r="IC884" s="34"/>
      <c r="ID884" s="34"/>
      <c r="IE884" s="34"/>
      <c r="IF884" s="34"/>
      <c r="IG884" s="34"/>
      <c r="IH884" s="34"/>
      <c r="II884" s="34"/>
      <c r="IJ884" s="34"/>
      <c r="IK884" s="34"/>
      <c r="IL884" s="34"/>
      <c r="IM884" s="34"/>
      <c r="IN884" s="34"/>
      <c r="IO884" s="34"/>
      <c r="IP884" s="34"/>
      <c r="IQ884" s="34"/>
      <c r="IR884" s="34"/>
      <c r="IS884" s="34"/>
      <c r="IT884" s="34"/>
      <c r="IU884" s="34"/>
      <c r="IV884" s="34"/>
      <c r="IW884" s="34"/>
      <c r="IX884" s="34"/>
    </row>
    <row r="885" spans="1:258" x14ac:dyDescent="0.25">
      <c r="A885" s="35">
        <f>LOOKUP(2,1/($A$3:$A884&lt;&gt;""),$A$3:$A884)+1</f>
        <v>878</v>
      </c>
      <c r="B885" s="36"/>
      <c r="C885" s="50"/>
      <c r="D885" s="37" t="str">
        <f ca="1">IFERROR(IF($E885="","",VLOOKUP($E885,'Currency Pairs'!$B$3:$D$1000,3,FALSE)),"")</f>
        <v/>
      </c>
      <c r="E885" s="49" t="str">
        <f ca="1">IFERROR(IF($D885="","",VLOOKUP($D885,'Currency Pairs'!$A$3:$B$1000,2,FALSE)),"")</f>
        <v/>
      </c>
      <c r="F885" s="50"/>
      <c r="G885" s="49"/>
      <c r="H885" s="49"/>
      <c r="I885" s="49"/>
      <c r="J885" s="51" t="str">
        <f t="shared" si="28"/>
        <v/>
      </c>
      <c r="K885" s="79"/>
      <c r="L885" s="49"/>
      <c r="M885" s="52"/>
      <c r="N885" s="53" t="str">
        <f>IF(OR($G885="",$L885=""),"",ROUND(IF($F885="Long",(L885-G885),(G885-L885)) * POWER(10, VLOOKUP($D885,'Currency Pairs'!$A:$C,3,FALSE)),0))</f>
        <v/>
      </c>
      <c r="O885" s="99" t="str">
        <f>IF($P885="","",(($P885+$Q885+$R885)/LOOKUP(2,1/($V$3:$V884&lt;&gt;""),$V$3:$V884)))</f>
        <v/>
      </c>
      <c r="P885" s="54"/>
      <c r="Q885" s="54"/>
      <c r="R885" s="54"/>
      <c r="S885" s="42" t="str">
        <f t="shared" si="29"/>
        <v/>
      </c>
      <c r="T885" s="66"/>
      <c r="U885" s="66"/>
      <c r="V885" s="41" t="str">
        <f>IF($P885="","",$P885+$Q885+LOOKUP(2,1/($V$3:$V884&lt;&gt;""),$V$3:$V884))</f>
        <v/>
      </c>
      <c r="W885" s="42"/>
      <c r="X885" s="42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  <c r="GY885" s="35"/>
      <c r="GZ885" s="35"/>
      <c r="HA885" s="35"/>
      <c r="HB885" s="35"/>
      <c r="HC885" s="35"/>
      <c r="HD885" s="35"/>
      <c r="HE885" s="35"/>
      <c r="HF885" s="35"/>
      <c r="HG885" s="35"/>
      <c r="HH885" s="35"/>
      <c r="HI885" s="35"/>
      <c r="HJ885" s="35"/>
      <c r="HK885" s="35"/>
      <c r="HL885" s="35"/>
      <c r="HM885" s="35"/>
      <c r="HN885" s="35"/>
      <c r="HO885" s="35"/>
      <c r="HP885" s="35"/>
      <c r="HQ885" s="35"/>
      <c r="HR885" s="35"/>
      <c r="HS885" s="35"/>
      <c r="HT885" s="35"/>
      <c r="HU885" s="35"/>
      <c r="HV885" s="35"/>
      <c r="HW885" s="35"/>
      <c r="HX885" s="35"/>
      <c r="HY885" s="35"/>
      <c r="HZ885" s="35"/>
      <c r="IA885" s="35"/>
      <c r="IB885" s="35"/>
      <c r="IC885" s="35"/>
      <c r="ID885" s="35"/>
      <c r="IE885" s="35"/>
      <c r="IF885" s="35"/>
      <c r="IG885" s="35"/>
      <c r="IH885" s="35"/>
      <c r="II885" s="35"/>
      <c r="IJ885" s="35"/>
      <c r="IK885" s="35"/>
      <c r="IL885" s="35"/>
      <c r="IM885" s="35"/>
      <c r="IN885" s="35"/>
      <c r="IO885" s="35"/>
      <c r="IP885" s="35"/>
      <c r="IQ885" s="35"/>
      <c r="IR885" s="35"/>
      <c r="IS885" s="35"/>
      <c r="IT885" s="35"/>
      <c r="IU885" s="35"/>
      <c r="IV885" s="35"/>
      <c r="IW885" s="35"/>
      <c r="IX885" s="35"/>
    </row>
    <row r="886" spans="1:258" x14ac:dyDescent="0.25">
      <c r="A886" s="26">
        <f>LOOKUP(2,1/($A$3:$A885&lt;&gt;""),$A$3:$A885)+1</f>
        <v>879</v>
      </c>
      <c r="B886" s="27"/>
      <c r="C886" s="44"/>
      <c r="D886" s="28" t="str">
        <f ca="1">IFERROR(IF($E886="","",VLOOKUP($E886,'Currency Pairs'!$B$3:$D$1000,3,FALSE)),"")</f>
        <v/>
      </c>
      <c r="E886" s="43" t="str">
        <f ca="1">IFERROR(IF($D886="","",VLOOKUP($D886,'Currency Pairs'!$A$3:$B$1000,2,FALSE)),"")</f>
        <v/>
      </c>
      <c r="F886" s="44"/>
      <c r="G886" s="43"/>
      <c r="H886" s="43"/>
      <c r="I886" s="43"/>
      <c r="J886" s="45" t="str">
        <f t="shared" si="28"/>
        <v/>
      </c>
      <c r="K886" s="78"/>
      <c r="L886" s="43"/>
      <c r="M886" s="46"/>
      <c r="N886" s="47" t="str">
        <f>IF(OR($G886="",$L886=""),"",ROUND(IF($F886="Long",(L886-G886),(G886-L886)) * POWER(10, VLOOKUP($D886,'Currency Pairs'!$A:$C,3,FALSE)),0))</f>
        <v/>
      </c>
      <c r="O886" s="94" t="str">
        <f>IF($P886="","",(($P886+$Q886+$R886)/LOOKUP(2,1/($V$3:$V885&lt;&gt;""),$V$3:$V885)))</f>
        <v/>
      </c>
      <c r="P886" s="48"/>
      <c r="Q886" s="48"/>
      <c r="R886" s="48"/>
      <c r="S886" s="33" t="str">
        <f t="shared" si="29"/>
        <v/>
      </c>
      <c r="T886" s="65"/>
      <c r="U886" s="65"/>
      <c r="V886" s="32" t="str">
        <f>IF($P886="","",$P886+$Q886+LOOKUP(2,1/($V$3:$V885&lt;&gt;""),$V$3:$V885))</f>
        <v/>
      </c>
      <c r="W886" s="33"/>
      <c r="X886" s="33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  <c r="EX886" s="34"/>
      <c r="EY886" s="34"/>
      <c r="EZ886" s="34"/>
      <c r="FA886" s="34"/>
      <c r="FB886" s="34"/>
      <c r="FC886" s="34"/>
      <c r="FD886" s="34"/>
      <c r="FE886" s="34"/>
      <c r="FF886" s="34"/>
      <c r="FG886" s="34"/>
      <c r="FH886" s="34"/>
      <c r="FI886" s="34"/>
      <c r="FJ886" s="34"/>
      <c r="FK886" s="34"/>
      <c r="FL886" s="34"/>
      <c r="FM886" s="34"/>
      <c r="FN886" s="34"/>
      <c r="FO886" s="34"/>
      <c r="FP886" s="34"/>
      <c r="FQ886" s="34"/>
      <c r="FR886" s="34"/>
      <c r="FS886" s="34"/>
      <c r="FT886" s="34"/>
      <c r="FU886" s="34"/>
      <c r="FV886" s="34"/>
      <c r="FW886" s="34"/>
      <c r="FX886" s="34"/>
      <c r="FY886" s="34"/>
      <c r="FZ886" s="34"/>
      <c r="GA886" s="34"/>
      <c r="GB886" s="34"/>
      <c r="GC886" s="34"/>
      <c r="GD886" s="34"/>
      <c r="GE886" s="34"/>
      <c r="GF886" s="34"/>
      <c r="GG886" s="34"/>
      <c r="GH886" s="34"/>
      <c r="GI886" s="34"/>
      <c r="GJ886" s="34"/>
      <c r="GK886" s="34"/>
      <c r="GL886" s="34"/>
      <c r="GM886" s="34"/>
      <c r="GN886" s="34"/>
      <c r="GO886" s="34"/>
      <c r="GP886" s="34"/>
      <c r="GQ886" s="34"/>
      <c r="GR886" s="34"/>
      <c r="GS886" s="34"/>
      <c r="GT886" s="34"/>
      <c r="GU886" s="34"/>
      <c r="GV886" s="34"/>
      <c r="GW886" s="34"/>
      <c r="GX886" s="34"/>
      <c r="GY886" s="34"/>
      <c r="GZ886" s="34"/>
      <c r="HA886" s="34"/>
      <c r="HB886" s="34"/>
      <c r="HC886" s="34"/>
      <c r="HD886" s="34"/>
      <c r="HE886" s="34"/>
      <c r="HF886" s="34"/>
      <c r="HG886" s="34"/>
      <c r="HH886" s="34"/>
      <c r="HI886" s="34"/>
      <c r="HJ886" s="34"/>
      <c r="HK886" s="34"/>
      <c r="HL886" s="34"/>
      <c r="HM886" s="34"/>
      <c r="HN886" s="34"/>
      <c r="HO886" s="34"/>
      <c r="HP886" s="34"/>
      <c r="HQ886" s="34"/>
      <c r="HR886" s="34"/>
      <c r="HS886" s="34"/>
      <c r="HT886" s="34"/>
      <c r="HU886" s="34"/>
      <c r="HV886" s="34"/>
      <c r="HW886" s="34"/>
      <c r="HX886" s="34"/>
      <c r="HY886" s="34"/>
      <c r="HZ886" s="34"/>
      <c r="IA886" s="34"/>
      <c r="IB886" s="34"/>
      <c r="IC886" s="34"/>
      <c r="ID886" s="34"/>
      <c r="IE886" s="34"/>
      <c r="IF886" s="34"/>
      <c r="IG886" s="34"/>
      <c r="IH886" s="34"/>
      <c r="II886" s="34"/>
      <c r="IJ886" s="34"/>
      <c r="IK886" s="34"/>
      <c r="IL886" s="34"/>
      <c r="IM886" s="34"/>
      <c r="IN886" s="34"/>
      <c r="IO886" s="34"/>
      <c r="IP886" s="34"/>
      <c r="IQ886" s="34"/>
      <c r="IR886" s="34"/>
      <c r="IS886" s="34"/>
      <c r="IT886" s="34"/>
      <c r="IU886" s="34"/>
      <c r="IV886" s="34"/>
      <c r="IW886" s="34"/>
      <c r="IX886" s="34"/>
    </row>
    <row r="887" spans="1:258" x14ac:dyDescent="0.25">
      <c r="A887" s="35">
        <f>LOOKUP(2,1/($A$3:$A886&lt;&gt;""),$A$3:$A886)+1</f>
        <v>880</v>
      </c>
      <c r="B887" s="36"/>
      <c r="C887" s="50"/>
      <c r="D887" s="37" t="str">
        <f ca="1">IFERROR(IF($E887="","",VLOOKUP($E887,'Currency Pairs'!$B$3:$D$1000,3,FALSE)),"")</f>
        <v/>
      </c>
      <c r="E887" s="49" t="str">
        <f ca="1">IFERROR(IF($D887="","",VLOOKUP($D887,'Currency Pairs'!$A$3:$B$1000,2,FALSE)),"")</f>
        <v/>
      </c>
      <c r="F887" s="50"/>
      <c r="G887" s="49"/>
      <c r="H887" s="49"/>
      <c r="I887" s="49"/>
      <c r="J887" s="51" t="str">
        <f t="shared" si="28"/>
        <v/>
      </c>
      <c r="K887" s="79"/>
      <c r="L887" s="49"/>
      <c r="M887" s="52"/>
      <c r="N887" s="53" t="str">
        <f>IF(OR($G887="",$L887=""),"",ROUND(IF($F887="Long",(L887-G887),(G887-L887)) * POWER(10, VLOOKUP($D887,'Currency Pairs'!$A:$C,3,FALSE)),0))</f>
        <v/>
      </c>
      <c r="O887" s="99" t="str">
        <f>IF($P887="","",(($P887+$Q887+$R887)/LOOKUP(2,1/($V$3:$V886&lt;&gt;""),$V$3:$V886)))</f>
        <v/>
      </c>
      <c r="P887" s="54"/>
      <c r="Q887" s="54"/>
      <c r="R887" s="54"/>
      <c r="S887" s="42" t="str">
        <f t="shared" si="29"/>
        <v/>
      </c>
      <c r="T887" s="66"/>
      <c r="U887" s="66"/>
      <c r="V887" s="41" t="str">
        <f>IF($P887="","",$P887+$Q887+LOOKUP(2,1/($V$3:$V886&lt;&gt;""),$V$3:$V886))</f>
        <v/>
      </c>
      <c r="W887" s="42"/>
      <c r="X887" s="42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  <c r="GY887" s="35"/>
      <c r="GZ887" s="35"/>
      <c r="HA887" s="35"/>
      <c r="HB887" s="35"/>
      <c r="HC887" s="35"/>
      <c r="HD887" s="35"/>
      <c r="HE887" s="35"/>
      <c r="HF887" s="35"/>
      <c r="HG887" s="35"/>
      <c r="HH887" s="35"/>
      <c r="HI887" s="35"/>
      <c r="HJ887" s="35"/>
      <c r="HK887" s="35"/>
      <c r="HL887" s="35"/>
      <c r="HM887" s="35"/>
      <c r="HN887" s="35"/>
      <c r="HO887" s="35"/>
      <c r="HP887" s="35"/>
      <c r="HQ887" s="35"/>
      <c r="HR887" s="35"/>
      <c r="HS887" s="35"/>
      <c r="HT887" s="35"/>
      <c r="HU887" s="35"/>
      <c r="HV887" s="35"/>
      <c r="HW887" s="35"/>
      <c r="HX887" s="35"/>
      <c r="HY887" s="35"/>
      <c r="HZ887" s="35"/>
      <c r="IA887" s="35"/>
      <c r="IB887" s="35"/>
      <c r="IC887" s="35"/>
      <c r="ID887" s="35"/>
      <c r="IE887" s="35"/>
      <c r="IF887" s="35"/>
      <c r="IG887" s="35"/>
      <c r="IH887" s="35"/>
      <c r="II887" s="35"/>
      <c r="IJ887" s="35"/>
      <c r="IK887" s="35"/>
      <c r="IL887" s="35"/>
      <c r="IM887" s="35"/>
      <c r="IN887" s="35"/>
      <c r="IO887" s="35"/>
      <c r="IP887" s="35"/>
      <c r="IQ887" s="35"/>
      <c r="IR887" s="35"/>
      <c r="IS887" s="35"/>
      <c r="IT887" s="35"/>
      <c r="IU887" s="35"/>
      <c r="IV887" s="35"/>
      <c r="IW887" s="35"/>
      <c r="IX887" s="35"/>
    </row>
    <row r="888" spans="1:258" x14ac:dyDescent="0.25">
      <c r="A888" s="26">
        <f>LOOKUP(2,1/($A$3:$A887&lt;&gt;""),$A$3:$A887)+1</f>
        <v>881</v>
      </c>
      <c r="B888" s="27"/>
      <c r="C888" s="44"/>
      <c r="D888" s="28" t="str">
        <f ca="1">IFERROR(IF($E888="","",VLOOKUP($E888,'Currency Pairs'!$B$3:$D$1000,3,FALSE)),"")</f>
        <v/>
      </c>
      <c r="E888" s="43" t="str">
        <f ca="1">IFERROR(IF($D888="","",VLOOKUP($D888,'Currency Pairs'!$A$3:$B$1000,2,FALSE)),"")</f>
        <v/>
      </c>
      <c r="F888" s="44"/>
      <c r="G888" s="43"/>
      <c r="H888" s="43"/>
      <c r="I888" s="43"/>
      <c r="J888" s="45" t="str">
        <f t="shared" si="28"/>
        <v/>
      </c>
      <c r="K888" s="78"/>
      <c r="L888" s="43"/>
      <c r="M888" s="46"/>
      <c r="N888" s="47" t="str">
        <f>IF(OR($G888="",$L888=""),"",ROUND(IF($F888="Long",(L888-G888),(G888-L888)) * POWER(10, VLOOKUP($D888,'Currency Pairs'!$A:$C,3,FALSE)),0))</f>
        <v/>
      </c>
      <c r="O888" s="94" t="str">
        <f>IF($P888="","",(($P888+$Q888+$R888)/LOOKUP(2,1/($V$3:$V887&lt;&gt;""),$V$3:$V887)))</f>
        <v/>
      </c>
      <c r="P888" s="48"/>
      <c r="Q888" s="48"/>
      <c r="R888" s="48"/>
      <c r="S888" s="33" t="str">
        <f t="shared" si="29"/>
        <v/>
      </c>
      <c r="T888" s="65"/>
      <c r="U888" s="65"/>
      <c r="V888" s="32" t="str">
        <f>IF($P888="","",$P888+$Q888+LOOKUP(2,1/($V$3:$V887&lt;&gt;""),$V$3:$V887))</f>
        <v/>
      </c>
      <c r="W888" s="33"/>
      <c r="X888" s="33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  <c r="DN888" s="34"/>
      <c r="DO888" s="34"/>
      <c r="DP888" s="34"/>
      <c r="DQ888" s="34"/>
      <c r="DR888" s="34"/>
      <c r="DS888" s="34"/>
      <c r="DT888" s="34"/>
      <c r="DU888" s="34"/>
      <c r="DV888" s="34"/>
      <c r="DW888" s="34"/>
      <c r="DX888" s="34"/>
      <c r="DY888" s="34"/>
      <c r="DZ888" s="34"/>
      <c r="EA888" s="34"/>
      <c r="EB888" s="34"/>
      <c r="EC888" s="34"/>
      <c r="ED888" s="34"/>
      <c r="EE888" s="34"/>
      <c r="EF888" s="34"/>
      <c r="EG888" s="34"/>
      <c r="EH888" s="34"/>
      <c r="EI888" s="34"/>
      <c r="EJ888" s="34"/>
      <c r="EK888" s="34"/>
      <c r="EL888" s="34"/>
      <c r="EM888" s="34"/>
      <c r="EN888" s="34"/>
      <c r="EO888" s="34"/>
      <c r="EP888" s="34"/>
      <c r="EQ888" s="34"/>
      <c r="ER888" s="34"/>
      <c r="ES888" s="34"/>
      <c r="ET888" s="34"/>
      <c r="EU888" s="34"/>
      <c r="EV888" s="34"/>
      <c r="EW888" s="34"/>
      <c r="EX888" s="34"/>
      <c r="EY888" s="34"/>
      <c r="EZ888" s="34"/>
      <c r="FA888" s="34"/>
      <c r="FB888" s="34"/>
      <c r="FC888" s="34"/>
      <c r="FD888" s="34"/>
      <c r="FE888" s="34"/>
      <c r="FF888" s="34"/>
      <c r="FG888" s="34"/>
      <c r="FH888" s="34"/>
      <c r="FI888" s="34"/>
      <c r="FJ888" s="34"/>
      <c r="FK888" s="34"/>
      <c r="FL888" s="34"/>
      <c r="FM888" s="34"/>
      <c r="FN888" s="34"/>
      <c r="FO888" s="34"/>
      <c r="FP888" s="34"/>
      <c r="FQ888" s="34"/>
      <c r="FR888" s="34"/>
      <c r="FS888" s="34"/>
      <c r="FT888" s="34"/>
      <c r="FU888" s="34"/>
      <c r="FV888" s="34"/>
      <c r="FW888" s="34"/>
      <c r="FX888" s="34"/>
      <c r="FY888" s="34"/>
      <c r="FZ888" s="34"/>
      <c r="GA888" s="34"/>
      <c r="GB888" s="34"/>
      <c r="GC888" s="34"/>
      <c r="GD888" s="34"/>
      <c r="GE888" s="34"/>
      <c r="GF888" s="34"/>
      <c r="GG888" s="34"/>
      <c r="GH888" s="34"/>
      <c r="GI888" s="34"/>
      <c r="GJ888" s="34"/>
      <c r="GK888" s="34"/>
      <c r="GL888" s="34"/>
      <c r="GM888" s="34"/>
      <c r="GN888" s="34"/>
      <c r="GO888" s="34"/>
      <c r="GP888" s="34"/>
      <c r="GQ888" s="34"/>
      <c r="GR888" s="34"/>
      <c r="GS888" s="34"/>
      <c r="GT888" s="34"/>
      <c r="GU888" s="34"/>
      <c r="GV888" s="34"/>
      <c r="GW888" s="34"/>
      <c r="GX888" s="34"/>
      <c r="GY888" s="34"/>
      <c r="GZ888" s="34"/>
      <c r="HA888" s="34"/>
      <c r="HB888" s="34"/>
      <c r="HC888" s="34"/>
      <c r="HD888" s="34"/>
      <c r="HE888" s="34"/>
      <c r="HF888" s="34"/>
      <c r="HG888" s="34"/>
      <c r="HH888" s="34"/>
      <c r="HI888" s="34"/>
      <c r="HJ888" s="34"/>
      <c r="HK888" s="34"/>
      <c r="HL888" s="34"/>
      <c r="HM888" s="34"/>
      <c r="HN888" s="34"/>
      <c r="HO888" s="34"/>
      <c r="HP888" s="34"/>
      <c r="HQ888" s="34"/>
      <c r="HR888" s="34"/>
      <c r="HS888" s="34"/>
      <c r="HT888" s="34"/>
      <c r="HU888" s="34"/>
      <c r="HV888" s="34"/>
      <c r="HW888" s="34"/>
      <c r="HX888" s="34"/>
      <c r="HY888" s="34"/>
      <c r="HZ888" s="34"/>
      <c r="IA888" s="34"/>
      <c r="IB888" s="34"/>
      <c r="IC888" s="34"/>
      <c r="ID888" s="34"/>
      <c r="IE888" s="34"/>
      <c r="IF888" s="34"/>
      <c r="IG888" s="34"/>
      <c r="IH888" s="34"/>
      <c r="II888" s="34"/>
      <c r="IJ888" s="34"/>
      <c r="IK888" s="34"/>
      <c r="IL888" s="34"/>
      <c r="IM888" s="34"/>
      <c r="IN888" s="34"/>
      <c r="IO888" s="34"/>
      <c r="IP888" s="34"/>
      <c r="IQ888" s="34"/>
      <c r="IR888" s="34"/>
      <c r="IS888" s="34"/>
      <c r="IT888" s="34"/>
      <c r="IU888" s="34"/>
      <c r="IV888" s="34"/>
      <c r="IW888" s="34"/>
      <c r="IX888" s="34"/>
    </row>
    <row r="889" spans="1:258" x14ac:dyDescent="0.25">
      <c r="A889" s="35">
        <f>LOOKUP(2,1/($A$3:$A888&lt;&gt;""),$A$3:$A888)+1</f>
        <v>882</v>
      </c>
      <c r="B889" s="36"/>
      <c r="C889" s="50"/>
      <c r="D889" s="37" t="str">
        <f ca="1">IFERROR(IF($E889="","",VLOOKUP($E889,'Currency Pairs'!$B$3:$D$1000,3,FALSE)),"")</f>
        <v/>
      </c>
      <c r="E889" s="49" t="str">
        <f ca="1">IFERROR(IF($D889="","",VLOOKUP($D889,'Currency Pairs'!$A$3:$B$1000,2,FALSE)),"")</f>
        <v/>
      </c>
      <c r="F889" s="50"/>
      <c r="G889" s="49"/>
      <c r="H889" s="49"/>
      <c r="I889" s="49"/>
      <c r="J889" s="51" t="str">
        <f t="shared" si="28"/>
        <v/>
      </c>
      <c r="K889" s="79"/>
      <c r="L889" s="49"/>
      <c r="M889" s="52"/>
      <c r="N889" s="53" t="str">
        <f>IF(OR($G889="",$L889=""),"",ROUND(IF($F889="Long",(L889-G889),(G889-L889)) * POWER(10, VLOOKUP($D889,'Currency Pairs'!$A:$C,3,FALSE)),0))</f>
        <v/>
      </c>
      <c r="O889" s="99" t="str">
        <f>IF($P889="","",(($P889+$Q889+$R889)/LOOKUP(2,1/($V$3:$V888&lt;&gt;""),$V$3:$V888)))</f>
        <v/>
      </c>
      <c r="P889" s="54"/>
      <c r="Q889" s="54"/>
      <c r="R889" s="54"/>
      <c r="S889" s="42" t="str">
        <f t="shared" si="29"/>
        <v/>
      </c>
      <c r="T889" s="66"/>
      <c r="U889" s="66"/>
      <c r="V889" s="41" t="str">
        <f>IF($P889="","",$P889+$Q889+LOOKUP(2,1/($V$3:$V888&lt;&gt;""),$V$3:$V888))</f>
        <v/>
      </c>
      <c r="W889" s="42"/>
      <c r="X889" s="42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  <c r="GY889" s="35"/>
      <c r="GZ889" s="35"/>
      <c r="HA889" s="35"/>
      <c r="HB889" s="35"/>
      <c r="HC889" s="35"/>
      <c r="HD889" s="35"/>
      <c r="HE889" s="35"/>
      <c r="HF889" s="35"/>
      <c r="HG889" s="35"/>
      <c r="HH889" s="35"/>
      <c r="HI889" s="35"/>
      <c r="HJ889" s="35"/>
      <c r="HK889" s="35"/>
      <c r="HL889" s="35"/>
      <c r="HM889" s="35"/>
      <c r="HN889" s="35"/>
      <c r="HO889" s="35"/>
      <c r="HP889" s="35"/>
      <c r="HQ889" s="35"/>
      <c r="HR889" s="35"/>
      <c r="HS889" s="35"/>
      <c r="HT889" s="35"/>
      <c r="HU889" s="35"/>
      <c r="HV889" s="35"/>
      <c r="HW889" s="35"/>
      <c r="HX889" s="35"/>
      <c r="HY889" s="35"/>
      <c r="HZ889" s="35"/>
      <c r="IA889" s="35"/>
      <c r="IB889" s="35"/>
      <c r="IC889" s="35"/>
      <c r="ID889" s="35"/>
      <c r="IE889" s="35"/>
      <c r="IF889" s="35"/>
      <c r="IG889" s="35"/>
      <c r="IH889" s="35"/>
      <c r="II889" s="35"/>
      <c r="IJ889" s="35"/>
      <c r="IK889" s="35"/>
      <c r="IL889" s="35"/>
      <c r="IM889" s="35"/>
      <c r="IN889" s="35"/>
      <c r="IO889" s="35"/>
      <c r="IP889" s="35"/>
      <c r="IQ889" s="35"/>
      <c r="IR889" s="35"/>
      <c r="IS889" s="35"/>
      <c r="IT889" s="35"/>
      <c r="IU889" s="35"/>
      <c r="IV889" s="35"/>
      <c r="IW889" s="35"/>
      <c r="IX889" s="35"/>
    </row>
    <row r="890" spans="1:258" x14ac:dyDescent="0.25">
      <c r="A890" s="26">
        <f>LOOKUP(2,1/($A$3:$A889&lt;&gt;""),$A$3:$A889)+1</f>
        <v>883</v>
      </c>
      <c r="B890" s="27"/>
      <c r="C890" s="44"/>
      <c r="D890" s="28" t="str">
        <f ca="1">IFERROR(IF($E890="","",VLOOKUP($E890,'Currency Pairs'!$B$3:$D$1000,3,FALSE)),"")</f>
        <v/>
      </c>
      <c r="E890" s="43" t="str">
        <f ca="1">IFERROR(IF($D890="","",VLOOKUP($D890,'Currency Pairs'!$A$3:$B$1000,2,FALSE)),"")</f>
        <v/>
      </c>
      <c r="F890" s="44"/>
      <c r="G890" s="43"/>
      <c r="H890" s="43"/>
      <c r="I890" s="43"/>
      <c r="J890" s="45" t="str">
        <f t="shared" si="28"/>
        <v/>
      </c>
      <c r="K890" s="78"/>
      <c r="L890" s="43"/>
      <c r="M890" s="46"/>
      <c r="N890" s="47" t="str">
        <f>IF(OR($G890="",$L890=""),"",ROUND(IF($F890="Long",(L890-G890),(G890-L890)) * POWER(10, VLOOKUP($D890,'Currency Pairs'!$A:$C,3,FALSE)),0))</f>
        <v/>
      </c>
      <c r="O890" s="94" t="str">
        <f>IF($P890="","",(($P890+$Q890+$R890)/LOOKUP(2,1/($V$3:$V889&lt;&gt;""),$V$3:$V889)))</f>
        <v/>
      </c>
      <c r="P890" s="48"/>
      <c r="Q890" s="48"/>
      <c r="R890" s="48"/>
      <c r="S890" s="33" t="str">
        <f t="shared" si="29"/>
        <v/>
      </c>
      <c r="T890" s="65"/>
      <c r="U890" s="65"/>
      <c r="V890" s="32" t="str">
        <f>IF($P890="","",$P890+$Q890+LOOKUP(2,1/($V$3:$V889&lt;&gt;""),$V$3:$V889))</f>
        <v/>
      </c>
      <c r="W890" s="33"/>
      <c r="X890" s="33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/>
      <c r="DZ890" s="34"/>
      <c r="EA890" s="34"/>
      <c r="EB890" s="34"/>
      <c r="EC890" s="34"/>
      <c r="ED890" s="34"/>
      <c r="EE890" s="34"/>
      <c r="EF890" s="34"/>
      <c r="EG890" s="34"/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  <c r="EX890" s="34"/>
      <c r="EY890" s="34"/>
      <c r="EZ890" s="34"/>
      <c r="FA890" s="34"/>
      <c r="FB890" s="34"/>
      <c r="FC890" s="34"/>
      <c r="FD890" s="34"/>
      <c r="FE890" s="34"/>
      <c r="FF890" s="34"/>
      <c r="FG890" s="34"/>
      <c r="FH890" s="34"/>
      <c r="FI890" s="34"/>
      <c r="FJ890" s="34"/>
      <c r="FK890" s="34"/>
      <c r="FL890" s="34"/>
      <c r="FM890" s="34"/>
      <c r="FN890" s="34"/>
      <c r="FO890" s="34"/>
      <c r="FP890" s="34"/>
      <c r="FQ890" s="34"/>
      <c r="FR890" s="34"/>
      <c r="FS890" s="34"/>
      <c r="FT890" s="34"/>
      <c r="FU890" s="34"/>
      <c r="FV890" s="34"/>
      <c r="FW890" s="34"/>
      <c r="FX890" s="34"/>
      <c r="FY890" s="34"/>
      <c r="FZ890" s="34"/>
      <c r="GA890" s="34"/>
      <c r="GB890" s="34"/>
      <c r="GC890" s="34"/>
      <c r="GD890" s="34"/>
      <c r="GE890" s="34"/>
      <c r="GF890" s="34"/>
      <c r="GG890" s="34"/>
      <c r="GH890" s="34"/>
      <c r="GI890" s="34"/>
      <c r="GJ890" s="34"/>
      <c r="GK890" s="34"/>
      <c r="GL890" s="34"/>
      <c r="GM890" s="34"/>
      <c r="GN890" s="34"/>
      <c r="GO890" s="34"/>
      <c r="GP890" s="34"/>
      <c r="GQ890" s="34"/>
      <c r="GR890" s="34"/>
      <c r="GS890" s="34"/>
      <c r="GT890" s="34"/>
      <c r="GU890" s="34"/>
      <c r="GV890" s="34"/>
      <c r="GW890" s="34"/>
      <c r="GX890" s="34"/>
      <c r="GY890" s="34"/>
      <c r="GZ890" s="34"/>
      <c r="HA890" s="34"/>
      <c r="HB890" s="34"/>
      <c r="HC890" s="34"/>
      <c r="HD890" s="34"/>
      <c r="HE890" s="34"/>
      <c r="HF890" s="34"/>
      <c r="HG890" s="34"/>
      <c r="HH890" s="34"/>
      <c r="HI890" s="34"/>
      <c r="HJ890" s="34"/>
      <c r="HK890" s="34"/>
      <c r="HL890" s="34"/>
      <c r="HM890" s="34"/>
      <c r="HN890" s="34"/>
      <c r="HO890" s="34"/>
      <c r="HP890" s="34"/>
      <c r="HQ890" s="34"/>
      <c r="HR890" s="34"/>
      <c r="HS890" s="34"/>
      <c r="HT890" s="34"/>
      <c r="HU890" s="34"/>
      <c r="HV890" s="34"/>
      <c r="HW890" s="34"/>
      <c r="HX890" s="34"/>
      <c r="HY890" s="34"/>
      <c r="HZ890" s="34"/>
      <c r="IA890" s="34"/>
      <c r="IB890" s="34"/>
      <c r="IC890" s="34"/>
      <c r="ID890" s="34"/>
      <c r="IE890" s="34"/>
      <c r="IF890" s="34"/>
      <c r="IG890" s="34"/>
      <c r="IH890" s="34"/>
      <c r="II890" s="34"/>
      <c r="IJ890" s="34"/>
      <c r="IK890" s="34"/>
      <c r="IL890" s="34"/>
      <c r="IM890" s="34"/>
      <c r="IN890" s="34"/>
      <c r="IO890" s="34"/>
      <c r="IP890" s="34"/>
      <c r="IQ890" s="34"/>
      <c r="IR890" s="34"/>
      <c r="IS890" s="34"/>
      <c r="IT890" s="34"/>
      <c r="IU890" s="34"/>
      <c r="IV890" s="34"/>
      <c r="IW890" s="34"/>
      <c r="IX890" s="34"/>
    </row>
    <row r="891" spans="1:258" x14ac:dyDescent="0.25">
      <c r="A891" s="35">
        <f>LOOKUP(2,1/($A$3:$A890&lt;&gt;""),$A$3:$A890)+1</f>
        <v>884</v>
      </c>
      <c r="B891" s="36"/>
      <c r="C891" s="50"/>
      <c r="D891" s="37" t="str">
        <f ca="1">IFERROR(IF($E891="","",VLOOKUP($E891,'Currency Pairs'!$B$3:$D$1000,3,FALSE)),"")</f>
        <v/>
      </c>
      <c r="E891" s="49" t="str">
        <f ca="1">IFERROR(IF($D891="","",VLOOKUP($D891,'Currency Pairs'!$A$3:$B$1000,2,FALSE)),"")</f>
        <v/>
      </c>
      <c r="F891" s="50"/>
      <c r="G891" s="49"/>
      <c r="H891" s="49"/>
      <c r="I891" s="49"/>
      <c r="J891" s="51" t="str">
        <f t="shared" si="28"/>
        <v/>
      </c>
      <c r="K891" s="79"/>
      <c r="L891" s="49"/>
      <c r="M891" s="52"/>
      <c r="N891" s="53" t="str">
        <f>IF(OR($G891="",$L891=""),"",ROUND(IF($F891="Long",(L891-G891),(G891-L891)) * POWER(10, VLOOKUP($D891,'Currency Pairs'!$A:$C,3,FALSE)),0))</f>
        <v/>
      </c>
      <c r="O891" s="99" t="str">
        <f>IF($P891="","",(($P891+$Q891+$R891)/LOOKUP(2,1/($V$3:$V890&lt;&gt;""),$V$3:$V890)))</f>
        <v/>
      </c>
      <c r="P891" s="54"/>
      <c r="Q891" s="54"/>
      <c r="R891" s="54"/>
      <c r="S891" s="42" t="str">
        <f t="shared" si="29"/>
        <v/>
      </c>
      <c r="T891" s="66"/>
      <c r="U891" s="66"/>
      <c r="V891" s="41" t="str">
        <f>IF($P891="","",$P891+$Q891+LOOKUP(2,1/($V$3:$V890&lt;&gt;""),$V$3:$V890))</f>
        <v/>
      </c>
      <c r="W891" s="42"/>
      <c r="X891" s="42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  <c r="GY891" s="35"/>
      <c r="GZ891" s="35"/>
      <c r="HA891" s="35"/>
      <c r="HB891" s="35"/>
      <c r="HC891" s="35"/>
      <c r="HD891" s="35"/>
      <c r="HE891" s="35"/>
      <c r="HF891" s="35"/>
      <c r="HG891" s="35"/>
      <c r="HH891" s="35"/>
      <c r="HI891" s="35"/>
      <c r="HJ891" s="35"/>
      <c r="HK891" s="35"/>
      <c r="HL891" s="35"/>
      <c r="HM891" s="35"/>
      <c r="HN891" s="35"/>
      <c r="HO891" s="35"/>
      <c r="HP891" s="35"/>
      <c r="HQ891" s="35"/>
      <c r="HR891" s="35"/>
      <c r="HS891" s="35"/>
      <c r="HT891" s="35"/>
      <c r="HU891" s="35"/>
      <c r="HV891" s="35"/>
      <c r="HW891" s="35"/>
      <c r="HX891" s="35"/>
      <c r="HY891" s="35"/>
      <c r="HZ891" s="35"/>
      <c r="IA891" s="35"/>
      <c r="IB891" s="35"/>
      <c r="IC891" s="35"/>
      <c r="ID891" s="35"/>
      <c r="IE891" s="35"/>
      <c r="IF891" s="35"/>
      <c r="IG891" s="35"/>
      <c r="IH891" s="35"/>
      <c r="II891" s="35"/>
      <c r="IJ891" s="35"/>
      <c r="IK891" s="35"/>
      <c r="IL891" s="35"/>
      <c r="IM891" s="35"/>
      <c r="IN891" s="35"/>
      <c r="IO891" s="35"/>
      <c r="IP891" s="35"/>
      <c r="IQ891" s="35"/>
      <c r="IR891" s="35"/>
      <c r="IS891" s="35"/>
      <c r="IT891" s="35"/>
      <c r="IU891" s="35"/>
      <c r="IV891" s="35"/>
      <c r="IW891" s="35"/>
      <c r="IX891" s="35"/>
    </row>
    <row r="892" spans="1:258" x14ac:dyDescent="0.25">
      <c r="A892" s="26">
        <f>LOOKUP(2,1/($A$3:$A891&lt;&gt;""),$A$3:$A891)+1</f>
        <v>885</v>
      </c>
      <c r="B892" s="27"/>
      <c r="C892" s="44"/>
      <c r="D892" s="28" t="str">
        <f ca="1">IFERROR(IF($E892="","",VLOOKUP($E892,'Currency Pairs'!$B$3:$D$1000,3,FALSE)),"")</f>
        <v/>
      </c>
      <c r="E892" s="43" t="str">
        <f ca="1">IFERROR(IF($D892="","",VLOOKUP($D892,'Currency Pairs'!$A$3:$B$1000,2,FALSE)),"")</f>
        <v/>
      </c>
      <c r="F892" s="44"/>
      <c r="G892" s="43"/>
      <c r="H892" s="43"/>
      <c r="I892" s="43"/>
      <c r="J892" s="45" t="str">
        <f t="shared" si="28"/>
        <v/>
      </c>
      <c r="K892" s="78"/>
      <c r="L892" s="43"/>
      <c r="M892" s="46"/>
      <c r="N892" s="47" t="str">
        <f>IF(OR($G892="",$L892=""),"",ROUND(IF($F892="Long",(L892-G892),(G892-L892)) * POWER(10, VLOOKUP($D892,'Currency Pairs'!$A:$C,3,FALSE)),0))</f>
        <v/>
      </c>
      <c r="O892" s="94" t="str">
        <f>IF($P892="","",(($P892+$Q892+$R892)/LOOKUP(2,1/($V$3:$V891&lt;&gt;""),$V$3:$V891)))</f>
        <v/>
      </c>
      <c r="P892" s="48"/>
      <c r="Q892" s="48"/>
      <c r="R892" s="48"/>
      <c r="S892" s="33" t="str">
        <f t="shared" si="29"/>
        <v/>
      </c>
      <c r="T892" s="65"/>
      <c r="U892" s="65"/>
      <c r="V892" s="32" t="str">
        <f>IF($P892="","",$P892+$Q892+LOOKUP(2,1/($V$3:$V891&lt;&gt;""),$V$3:$V891))</f>
        <v/>
      </c>
      <c r="W892" s="33"/>
      <c r="X892" s="33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  <c r="DN892" s="34"/>
      <c r="DO892" s="34"/>
      <c r="DP892" s="34"/>
      <c r="DQ892" s="34"/>
      <c r="DR892" s="34"/>
      <c r="DS892" s="34"/>
      <c r="DT892" s="34"/>
      <c r="DU892" s="34"/>
      <c r="DV892" s="34"/>
      <c r="DW892" s="34"/>
      <c r="DX892" s="34"/>
      <c r="DY892" s="34"/>
      <c r="DZ892" s="34"/>
      <c r="EA892" s="34"/>
      <c r="EB892" s="34"/>
      <c r="EC892" s="34"/>
      <c r="ED892" s="34"/>
      <c r="EE892" s="34"/>
      <c r="EF892" s="34"/>
      <c r="EG892" s="34"/>
      <c r="EH892" s="34"/>
      <c r="EI892" s="34"/>
      <c r="EJ892" s="34"/>
      <c r="EK892" s="34"/>
      <c r="EL892" s="34"/>
      <c r="EM892" s="34"/>
      <c r="EN892" s="34"/>
      <c r="EO892" s="34"/>
      <c r="EP892" s="34"/>
      <c r="EQ892" s="34"/>
      <c r="ER892" s="34"/>
      <c r="ES892" s="34"/>
      <c r="ET892" s="34"/>
      <c r="EU892" s="34"/>
      <c r="EV892" s="34"/>
      <c r="EW892" s="34"/>
      <c r="EX892" s="34"/>
      <c r="EY892" s="34"/>
      <c r="EZ892" s="34"/>
      <c r="FA892" s="34"/>
      <c r="FB892" s="34"/>
      <c r="FC892" s="34"/>
      <c r="FD892" s="34"/>
      <c r="FE892" s="34"/>
      <c r="FF892" s="34"/>
      <c r="FG892" s="34"/>
      <c r="FH892" s="34"/>
      <c r="FI892" s="34"/>
      <c r="FJ892" s="34"/>
      <c r="FK892" s="34"/>
      <c r="FL892" s="34"/>
      <c r="FM892" s="34"/>
      <c r="FN892" s="34"/>
      <c r="FO892" s="34"/>
      <c r="FP892" s="34"/>
      <c r="FQ892" s="34"/>
      <c r="FR892" s="34"/>
      <c r="FS892" s="34"/>
      <c r="FT892" s="34"/>
      <c r="FU892" s="34"/>
      <c r="FV892" s="34"/>
      <c r="FW892" s="34"/>
      <c r="FX892" s="34"/>
      <c r="FY892" s="34"/>
      <c r="FZ892" s="34"/>
      <c r="GA892" s="34"/>
      <c r="GB892" s="34"/>
      <c r="GC892" s="34"/>
      <c r="GD892" s="34"/>
      <c r="GE892" s="34"/>
      <c r="GF892" s="34"/>
      <c r="GG892" s="34"/>
      <c r="GH892" s="34"/>
      <c r="GI892" s="34"/>
      <c r="GJ892" s="34"/>
      <c r="GK892" s="34"/>
      <c r="GL892" s="34"/>
      <c r="GM892" s="34"/>
      <c r="GN892" s="34"/>
      <c r="GO892" s="34"/>
      <c r="GP892" s="34"/>
      <c r="GQ892" s="34"/>
      <c r="GR892" s="34"/>
      <c r="GS892" s="34"/>
      <c r="GT892" s="34"/>
      <c r="GU892" s="34"/>
      <c r="GV892" s="34"/>
      <c r="GW892" s="34"/>
      <c r="GX892" s="34"/>
      <c r="GY892" s="34"/>
      <c r="GZ892" s="34"/>
      <c r="HA892" s="34"/>
      <c r="HB892" s="34"/>
      <c r="HC892" s="34"/>
      <c r="HD892" s="34"/>
      <c r="HE892" s="34"/>
      <c r="HF892" s="34"/>
      <c r="HG892" s="34"/>
      <c r="HH892" s="34"/>
      <c r="HI892" s="34"/>
      <c r="HJ892" s="34"/>
      <c r="HK892" s="34"/>
      <c r="HL892" s="34"/>
      <c r="HM892" s="34"/>
      <c r="HN892" s="34"/>
      <c r="HO892" s="34"/>
      <c r="HP892" s="34"/>
      <c r="HQ892" s="34"/>
      <c r="HR892" s="34"/>
      <c r="HS892" s="34"/>
      <c r="HT892" s="34"/>
      <c r="HU892" s="34"/>
      <c r="HV892" s="34"/>
      <c r="HW892" s="34"/>
      <c r="HX892" s="34"/>
      <c r="HY892" s="34"/>
      <c r="HZ892" s="34"/>
      <c r="IA892" s="34"/>
      <c r="IB892" s="34"/>
      <c r="IC892" s="34"/>
      <c r="ID892" s="34"/>
      <c r="IE892" s="34"/>
      <c r="IF892" s="34"/>
      <c r="IG892" s="34"/>
      <c r="IH892" s="34"/>
      <c r="II892" s="34"/>
      <c r="IJ892" s="34"/>
      <c r="IK892" s="34"/>
      <c r="IL892" s="34"/>
      <c r="IM892" s="34"/>
      <c r="IN892" s="34"/>
      <c r="IO892" s="34"/>
      <c r="IP892" s="34"/>
      <c r="IQ892" s="34"/>
      <c r="IR892" s="34"/>
      <c r="IS892" s="34"/>
      <c r="IT892" s="34"/>
      <c r="IU892" s="34"/>
      <c r="IV892" s="34"/>
      <c r="IW892" s="34"/>
      <c r="IX892" s="34"/>
    </row>
    <row r="893" spans="1:258" x14ac:dyDescent="0.25">
      <c r="A893" s="35">
        <f>LOOKUP(2,1/($A$3:$A892&lt;&gt;""),$A$3:$A892)+1</f>
        <v>886</v>
      </c>
      <c r="B893" s="36"/>
      <c r="C893" s="50"/>
      <c r="D893" s="37" t="str">
        <f ca="1">IFERROR(IF($E893="","",VLOOKUP($E893,'Currency Pairs'!$B$3:$D$1000,3,FALSE)),"")</f>
        <v/>
      </c>
      <c r="E893" s="49" t="str">
        <f ca="1">IFERROR(IF($D893="","",VLOOKUP($D893,'Currency Pairs'!$A$3:$B$1000,2,FALSE)),"")</f>
        <v/>
      </c>
      <c r="F893" s="50"/>
      <c r="G893" s="49"/>
      <c r="H893" s="49"/>
      <c r="I893" s="49"/>
      <c r="J893" s="51" t="str">
        <f t="shared" si="28"/>
        <v/>
      </c>
      <c r="K893" s="79"/>
      <c r="L893" s="49"/>
      <c r="M893" s="52"/>
      <c r="N893" s="53" t="str">
        <f>IF(OR($G893="",$L893=""),"",ROUND(IF($F893="Long",(L893-G893),(G893-L893)) * POWER(10, VLOOKUP($D893,'Currency Pairs'!$A:$C,3,FALSE)),0))</f>
        <v/>
      </c>
      <c r="O893" s="99" t="str">
        <f>IF($P893="","",(($P893+$Q893+$R893)/LOOKUP(2,1/($V$3:$V892&lt;&gt;""),$V$3:$V892)))</f>
        <v/>
      </c>
      <c r="P893" s="54"/>
      <c r="Q893" s="54"/>
      <c r="R893" s="54"/>
      <c r="S893" s="42" t="str">
        <f t="shared" si="29"/>
        <v/>
      </c>
      <c r="T893" s="66"/>
      <c r="U893" s="66"/>
      <c r="V893" s="41" t="str">
        <f>IF($P893="","",$P893+$Q893+LOOKUP(2,1/($V$3:$V892&lt;&gt;""),$V$3:$V892))</f>
        <v/>
      </c>
      <c r="W893" s="42"/>
      <c r="X893" s="42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  <c r="GY893" s="35"/>
      <c r="GZ893" s="35"/>
      <c r="HA893" s="35"/>
      <c r="HB893" s="35"/>
      <c r="HC893" s="35"/>
      <c r="HD893" s="35"/>
      <c r="HE893" s="35"/>
      <c r="HF893" s="35"/>
      <c r="HG893" s="35"/>
      <c r="HH893" s="35"/>
      <c r="HI893" s="35"/>
      <c r="HJ893" s="35"/>
      <c r="HK893" s="35"/>
      <c r="HL893" s="35"/>
      <c r="HM893" s="35"/>
      <c r="HN893" s="35"/>
      <c r="HO893" s="35"/>
      <c r="HP893" s="35"/>
      <c r="HQ893" s="35"/>
      <c r="HR893" s="35"/>
      <c r="HS893" s="35"/>
      <c r="HT893" s="35"/>
      <c r="HU893" s="35"/>
      <c r="HV893" s="35"/>
      <c r="HW893" s="35"/>
      <c r="HX893" s="35"/>
      <c r="HY893" s="35"/>
      <c r="HZ893" s="35"/>
      <c r="IA893" s="35"/>
      <c r="IB893" s="35"/>
      <c r="IC893" s="35"/>
      <c r="ID893" s="35"/>
      <c r="IE893" s="35"/>
      <c r="IF893" s="35"/>
      <c r="IG893" s="35"/>
      <c r="IH893" s="35"/>
      <c r="II893" s="35"/>
      <c r="IJ893" s="35"/>
      <c r="IK893" s="35"/>
      <c r="IL893" s="35"/>
      <c r="IM893" s="35"/>
      <c r="IN893" s="35"/>
      <c r="IO893" s="35"/>
      <c r="IP893" s="35"/>
      <c r="IQ893" s="35"/>
      <c r="IR893" s="35"/>
      <c r="IS893" s="35"/>
      <c r="IT893" s="35"/>
      <c r="IU893" s="35"/>
      <c r="IV893" s="35"/>
      <c r="IW893" s="35"/>
      <c r="IX893" s="35"/>
    </row>
    <row r="894" spans="1:258" x14ac:dyDescent="0.25">
      <c r="A894" s="26">
        <f>LOOKUP(2,1/($A$3:$A893&lt;&gt;""),$A$3:$A893)+1</f>
        <v>887</v>
      </c>
      <c r="B894" s="27"/>
      <c r="C894" s="44"/>
      <c r="D894" s="28" t="str">
        <f ca="1">IFERROR(IF($E894="","",VLOOKUP($E894,'Currency Pairs'!$B$3:$D$1000,3,FALSE)),"")</f>
        <v/>
      </c>
      <c r="E894" s="43" t="str">
        <f ca="1">IFERROR(IF($D894="","",VLOOKUP($D894,'Currency Pairs'!$A$3:$B$1000,2,FALSE)),"")</f>
        <v/>
      </c>
      <c r="F894" s="44"/>
      <c r="G894" s="43"/>
      <c r="H894" s="43"/>
      <c r="I894" s="43"/>
      <c r="J894" s="45" t="str">
        <f t="shared" si="28"/>
        <v/>
      </c>
      <c r="K894" s="78"/>
      <c r="L894" s="43"/>
      <c r="M894" s="46"/>
      <c r="N894" s="47" t="str">
        <f>IF(OR($G894="",$L894=""),"",ROUND(IF($F894="Long",(L894-G894),(G894-L894)) * POWER(10, VLOOKUP($D894,'Currency Pairs'!$A:$C,3,FALSE)),0))</f>
        <v/>
      </c>
      <c r="O894" s="94" t="str">
        <f>IF($P894="","",(($P894+$Q894+$R894)/LOOKUP(2,1/($V$3:$V893&lt;&gt;""),$V$3:$V893)))</f>
        <v/>
      </c>
      <c r="P894" s="48"/>
      <c r="Q894" s="48"/>
      <c r="R894" s="48"/>
      <c r="S894" s="33" t="str">
        <f t="shared" si="29"/>
        <v/>
      </c>
      <c r="T894" s="65"/>
      <c r="U894" s="65"/>
      <c r="V894" s="32" t="str">
        <f>IF($P894="","",$P894+$Q894+LOOKUP(2,1/($V$3:$V893&lt;&gt;""),$V$3:$V893))</f>
        <v/>
      </c>
      <c r="W894" s="33"/>
      <c r="X894" s="33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  <c r="EX894" s="34"/>
      <c r="EY894" s="34"/>
      <c r="EZ894" s="34"/>
      <c r="FA894" s="34"/>
      <c r="FB894" s="34"/>
      <c r="FC894" s="34"/>
      <c r="FD894" s="34"/>
      <c r="FE894" s="34"/>
      <c r="FF894" s="34"/>
      <c r="FG894" s="34"/>
      <c r="FH894" s="34"/>
      <c r="FI894" s="34"/>
      <c r="FJ894" s="34"/>
      <c r="FK894" s="34"/>
      <c r="FL894" s="34"/>
      <c r="FM894" s="34"/>
      <c r="FN894" s="34"/>
      <c r="FO894" s="34"/>
      <c r="FP894" s="34"/>
      <c r="FQ894" s="34"/>
      <c r="FR894" s="34"/>
      <c r="FS894" s="34"/>
      <c r="FT894" s="34"/>
      <c r="FU894" s="34"/>
      <c r="FV894" s="34"/>
      <c r="FW894" s="34"/>
      <c r="FX894" s="34"/>
      <c r="FY894" s="34"/>
      <c r="FZ894" s="34"/>
      <c r="GA894" s="34"/>
      <c r="GB894" s="34"/>
      <c r="GC894" s="34"/>
      <c r="GD894" s="34"/>
      <c r="GE894" s="34"/>
      <c r="GF894" s="34"/>
      <c r="GG894" s="34"/>
      <c r="GH894" s="34"/>
      <c r="GI894" s="34"/>
      <c r="GJ894" s="34"/>
      <c r="GK894" s="34"/>
      <c r="GL894" s="34"/>
      <c r="GM894" s="34"/>
      <c r="GN894" s="34"/>
      <c r="GO894" s="34"/>
      <c r="GP894" s="34"/>
      <c r="GQ894" s="34"/>
      <c r="GR894" s="34"/>
      <c r="GS894" s="34"/>
      <c r="GT894" s="34"/>
      <c r="GU894" s="34"/>
      <c r="GV894" s="34"/>
      <c r="GW894" s="34"/>
      <c r="GX894" s="34"/>
      <c r="GY894" s="34"/>
      <c r="GZ894" s="34"/>
      <c r="HA894" s="34"/>
      <c r="HB894" s="34"/>
      <c r="HC894" s="34"/>
      <c r="HD894" s="34"/>
      <c r="HE894" s="34"/>
      <c r="HF894" s="34"/>
      <c r="HG894" s="34"/>
      <c r="HH894" s="34"/>
      <c r="HI894" s="34"/>
      <c r="HJ894" s="34"/>
      <c r="HK894" s="34"/>
      <c r="HL894" s="34"/>
      <c r="HM894" s="34"/>
      <c r="HN894" s="34"/>
      <c r="HO894" s="34"/>
      <c r="HP894" s="34"/>
      <c r="HQ894" s="34"/>
      <c r="HR894" s="34"/>
      <c r="HS894" s="34"/>
      <c r="HT894" s="34"/>
      <c r="HU894" s="34"/>
      <c r="HV894" s="34"/>
      <c r="HW894" s="34"/>
      <c r="HX894" s="34"/>
      <c r="HY894" s="34"/>
      <c r="HZ894" s="34"/>
      <c r="IA894" s="34"/>
      <c r="IB894" s="34"/>
      <c r="IC894" s="34"/>
      <c r="ID894" s="34"/>
      <c r="IE894" s="34"/>
      <c r="IF894" s="34"/>
      <c r="IG894" s="34"/>
      <c r="IH894" s="34"/>
      <c r="II894" s="34"/>
      <c r="IJ894" s="34"/>
      <c r="IK894" s="34"/>
      <c r="IL894" s="34"/>
      <c r="IM894" s="34"/>
      <c r="IN894" s="34"/>
      <c r="IO894" s="34"/>
      <c r="IP894" s="34"/>
      <c r="IQ894" s="34"/>
      <c r="IR894" s="34"/>
      <c r="IS894" s="34"/>
      <c r="IT894" s="34"/>
      <c r="IU894" s="34"/>
      <c r="IV894" s="34"/>
      <c r="IW894" s="34"/>
      <c r="IX894" s="34"/>
    </row>
    <row r="895" spans="1:258" x14ac:dyDescent="0.25">
      <c r="A895" s="35">
        <f>LOOKUP(2,1/($A$3:$A894&lt;&gt;""),$A$3:$A894)+1</f>
        <v>888</v>
      </c>
      <c r="B895" s="36"/>
      <c r="C895" s="50"/>
      <c r="D895" s="37" t="str">
        <f ca="1">IFERROR(IF($E895="","",VLOOKUP($E895,'Currency Pairs'!$B$3:$D$1000,3,FALSE)),"")</f>
        <v/>
      </c>
      <c r="E895" s="49" t="str">
        <f ca="1">IFERROR(IF($D895="","",VLOOKUP($D895,'Currency Pairs'!$A$3:$B$1000,2,FALSE)),"")</f>
        <v/>
      </c>
      <c r="F895" s="50"/>
      <c r="G895" s="49"/>
      <c r="H895" s="49"/>
      <c r="I895" s="49"/>
      <c r="J895" s="51" t="str">
        <f t="shared" si="28"/>
        <v/>
      </c>
      <c r="K895" s="79"/>
      <c r="L895" s="49"/>
      <c r="M895" s="52"/>
      <c r="N895" s="53" t="str">
        <f>IF(OR($G895="",$L895=""),"",ROUND(IF($F895="Long",(L895-G895),(G895-L895)) * POWER(10, VLOOKUP($D895,'Currency Pairs'!$A:$C,3,FALSE)),0))</f>
        <v/>
      </c>
      <c r="O895" s="99" t="str">
        <f>IF($P895="","",(($P895+$Q895+$R895)/LOOKUP(2,1/($V$3:$V894&lt;&gt;""),$V$3:$V894)))</f>
        <v/>
      </c>
      <c r="P895" s="54"/>
      <c r="Q895" s="54"/>
      <c r="R895" s="54"/>
      <c r="S895" s="42" t="str">
        <f t="shared" si="29"/>
        <v/>
      </c>
      <c r="T895" s="66"/>
      <c r="U895" s="66"/>
      <c r="V895" s="41" t="str">
        <f>IF($P895="","",$P895+$Q895+LOOKUP(2,1/($V$3:$V894&lt;&gt;""),$V$3:$V894))</f>
        <v/>
      </c>
      <c r="W895" s="42"/>
      <c r="X895" s="42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  <c r="IL895" s="35"/>
      <c r="IM895" s="35"/>
      <c r="IN895" s="35"/>
      <c r="IO895" s="35"/>
      <c r="IP895" s="35"/>
      <c r="IQ895" s="35"/>
      <c r="IR895" s="35"/>
      <c r="IS895" s="35"/>
      <c r="IT895" s="35"/>
      <c r="IU895" s="35"/>
      <c r="IV895" s="35"/>
      <c r="IW895" s="35"/>
      <c r="IX895" s="35"/>
    </row>
    <row r="896" spans="1:258" x14ac:dyDescent="0.25">
      <c r="A896" s="26">
        <f>LOOKUP(2,1/($A$3:$A895&lt;&gt;""),$A$3:$A895)+1</f>
        <v>889</v>
      </c>
      <c r="B896" s="27"/>
      <c r="C896" s="44"/>
      <c r="D896" s="28" t="str">
        <f ca="1">IFERROR(IF($E896="","",VLOOKUP($E896,'Currency Pairs'!$B$3:$D$1000,3,FALSE)),"")</f>
        <v/>
      </c>
      <c r="E896" s="43" t="str">
        <f ca="1">IFERROR(IF($D896="","",VLOOKUP($D896,'Currency Pairs'!$A$3:$B$1000,2,FALSE)),"")</f>
        <v/>
      </c>
      <c r="F896" s="44"/>
      <c r="G896" s="43"/>
      <c r="H896" s="43"/>
      <c r="I896" s="43"/>
      <c r="J896" s="45" t="str">
        <f t="shared" si="28"/>
        <v/>
      </c>
      <c r="K896" s="78"/>
      <c r="L896" s="43"/>
      <c r="M896" s="46"/>
      <c r="N896" s="47" t="str">
        <f>IF(OR($G896="",$L896=""),"",ROUND(IF($F896="Long",(L896-G896),(G896-L896)) * POWER(10, VLOOKUP($D896,'Currency Pairs'!$A:$C,3,FALSE)),0))</f>
        <v/>
      </c>
      <c r="O896" s="94" t="str">
        <f>IF($P896="","",(($P896+$Q896+$R896)/LOOKUP(2,1/($V$3:$V895&lt;&gt;""),$V$3:$V895)))</f>
        <v/>
      </c>
      <c r="P896" s="48"/>
      <c r="Q896" s="48"/>
      <c r="R896" s="48"/>
      <c r="S896" s="33" t="str">
        <f t="shared" si="29"/>
        <v/>
      </c>
      <c r="T896" s="65"/>
      <c r="U896" s="65"/>
      <c r="V896" s="32" t="str">
        <f>IF($P896="","",$P896+$Q896+LOOKUP(2,1/($V$3:$V895&lt;&gt;""),$V$3:$V895))</f>
        <v/>
      </c>
      <c r="W896" s="33"/>
      <c r="X896" s="33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  <c r="DN896" s="34"/>
      <c r="DO896" s="34"/>
      <c r="DP896" s="34"/>
      <c r="DQ896" s="34"/>
      <c r="DR896" s="34"/>
      <c r="DS896" s="34"/>
      <c r="DT896" s="34"/>
      <c r="DU896" s="34"/>
      <c r="DV896" s="34"/>
      <c r="DW896" s="34"/>
      <c r="DX896" s="34"/>
      <c r="DY896" s="34"/>
      <c r="DZ896" s="34"/>
      <c r="EA896" s="34"/>
      <c r="EB896" s="34"/>
      <c r="EC896" s="34"/>
      <c r="ED896" s="34"/>
      <c r="EE896" s="34"/>
      <c r="EF896" s="34"/>
      <c r="EG896" s="34"/>
      <c r="EH896" s="34"/>
      <c r="EI896" s="34"/>
      <c r="EJ896" s="34"/>
      <c r="EK896" s="34"/>
      <c r="EL896" s="34"/>
      <c r="EM896" s="34"/>
      <c r="EN896" s="34"/>
      <c r="EO896" s="34"/>
      <c r="EP896" s="34"/>
      <c r="EQ896" s="34"/>
      <c r="ER896" s="34"/>
      <c r="ES896" s="34"/>
      <c r="ET896" s="34"/>
      <c r="EU896" s="34"/>
      <c r="EV896" s="34"/>
      <c r="EW896" s="34"/>
      <c r="EX896" s="34"/>
      <c r="EY896" s="34"/>
      <c r="EZ896" s="34"/>
      <c r="FA896" s="34"/>
      <c r="FB896" s="34"/>
      <c r="FC896" s="34"/>
      <c r="FD896" s="34"/>
      <c r="FE896" s="34"/>
      <c r="FF896" s="34"/>
      <c r="FG896" s="34"/>
      <c r="FH896" s="34"/>
      <c r="FI896" s="34"/>
      <c r="FJ896" s="34"/>
      <c r="FK896" s="34"/>
      <c r="FL896" s="34"/>
      <c r="FM896" s="34"/>
      <c r="FN896" s="34"/>
      <c r="FO896" s="34"/>
      <c r="FP896" s="34"/>
      <c r="FQ896" s="34"/>
      <c r="FR896" s="34"/>
      <c r="FS896" s="34"/>
      <c r="FT896" s="34"/>
      <c r="FU896" s="34"/>
      <c r="FV896" s="34"/>
      <c r="FW896" s="34"/>
      <c r="FX896" s="34"/>
      <c r="FY896" s="34"/>
      <c r="FZ896" s="34"/>
      <c r="GA896" s="34"/>
      <c r="GB896" s="34"/>
      <c r="GC896" s="34"/>
      <c r="GD896" s="34"/>
      <c r="GE896" s="34"/>
      <c r="GF896" s="34"/>
      <c r="GG896" s="34"/>
      <c r="GH896" s="34"/>
      <c r="GI896" s="34"/>
      <c r="GJ896" s="34"/>
      <c r="GK896" s="34"/>
      <c r="GL896" s="34"/>
      <c r="GM896" s="34"/>
      <c r="GN896" s="34"/>
      <c r="GO896" s="34"/>
      <c r="GP896" s="34"/>
      <c r="GQ896" s="34"/>
      <c r="GR896" s="34"/>
      <c r="GS896" s="34"/>
      <c r="GT896" s="34"/>
      <c r="GU896" s="34"/>
      <c r="GV896" s="34"/>
      <c r="GW896" s="34"/>
      <c r="GX896" s="34"/>
      <c r="GY896" s="34"/>
      <c r="GZ896" s="34"/>
      <c r="HA896" s="34"/>
      <c r="HB896" s="34"/>
      <c r="HC896" s="34"/>
      <c r="HD896" s="34"/>
      <c r="HE896" s="34"/>
      <c r="HF896" s="34"/>
      <c r="HG896" s="34"/>
      <c r="HH896" s="34"/>
      <c r="HI896" s="34"/>
      <c r="HJ896" s="34"/>
      <c r="HK896" s="34"/>
      <c r="HL896" s="34"/>
      <c r="HM896" s="34"/>
      <c r="HN896" s="34"/>
      <c r="HO896" s="34"/>
      <c r="HP896" s="34"/>
      <c r="HQ896" s="34"/>
      <c r="HR896" s="34"/>
      <c r="HS896" s="34"/>
      <c r="HT896" s="34"/>
      <c r="HU896" s="34"/>
      <c r="HV896" s="34"/>
      <c r="HW896" s="34"/>
      <c r="HX896" s="34"/>
      <c r="HY896" s="34"/>
      <c r="HZ896" s="34"/>
      <c r="IA896" s="34"/>
      <c r="IB896" s="34"/>
      <c r="IC896" s="34"/>
      <c r="ID896" s="34"/>
      <c r="IE896" s="34"/>
      <c r="IF896" s="34"/>
      <c r="IG896" s="34"/>
      <c r="IH896" s="34"/>
      <c r="II896" s="34"/>
      <c r="IJ896" s="34"/>
      <c r="IK896" s="34"/>
      <c r="IL896" s="34"/>
      <c r="IM896" s="34"/>
      <c r="IN896" s="34"/>
      <c r="IO896" s="34"/>
      <c r="IP896" s="34"/>
      <c r="IQ896" s="34"/>
      <c r="IR896" s="34"/>
      <c r="IS896" s="34"/>
      <c r="IT896" s="34"/>
      <c r="IU896" s="34"/>
      <c r="IV896" s="34"/>
      <c r="IW896" s="34"/>
      <c r="IX896" s="34"/>
    </row>
    <row r="897" spans="1:258" x14ac:dyDescent="0.25">
      <c r="A897" s="35">
        <f>LOOKUP(2,1/($A$3:$A896&lt;&gt;""),$A$3:$A896)+1</f>
        <v>890</v>
      </c>
      <c r="B897" s="36"/>
      <c r="C897" s="50"/>
      <c r="D897" s="37" t="str">
        <f ca="1">IFERROR(IF($E897="","",VLOOKUP($E897,'Currency Pairs'!$B$3:$D$1000,3,FALSE)),"")</f>
        <v/>
      </c>
      <c r="E897" s="49" t="str">
        <f ca="1">IFERROR(IF($D897="","",VLOOKUP($D897,'Currency Pairs'!$A$3:$B$1000,2,FALSE)),"")</f>
        <v/>
      </c>
      <c r="F897" s="50"/>
      <c r="G897" s="49"/>
      <c r="H897" s="49"/>
      <c r="I897" s="49"/>
      <c r="J897" s="51" t="str">
        <f t="shared" si="28"/>
        <v/>
      </c>
      <c r="K897" s="79"/>
      <c r="L897" s="49"/>
      <c r="M897" s="52"/>
      <c r="N897" s="53" t="str">
        <f>IF(OR($G897="",$L897=""),"",ROUND(IF($F897="Long",(L897-G897),(G897-L897)) * POWER(10, VLOOKUP($D897,'Currency Pairs'!$A:$C,3,FALSE)),0))</f>
        <v/>
      </c>
      <c r="O897" s="99" t="str">
        <f>IF($P897="","",(($P897+$Q897+$R897)/LOOKUP(2,1/($V$3:$V896&lt;&gt;""),$V$3:$V896)))</f>
        <v/>
      </c>
      <c r="P897" s="54"/>
      <c r="Q897" s="54"/>
      <c r="R897" s="54"/>
      <c r="S897" s="42" t="str">
        <f t="shared" si="29"/>
        <v/>
      </c>
      <c r="T897" s="66"/>
      <c r="U897" s="66"/>
      <c r="V897" s="41" t="str">
        <f>IF($P897="","",$P897+$Q897+LOOKUP(2,1/($V$3:$V896&lt;&gt;""),$V$3:$V896))</f>
        <v/>
      </c>
      <c r="W897" s="42"/>
      <c r="X897" s="42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  <c r="GY897" s="35"/>
      <c r="GZ897" s="35"/>
      <c r="HA897" s="35"/>
      <c r="HB897" s="35"/>
      <c r="HC897" s="35"/>
      <c r="HD897" s="35"/>
      <c r="HE897" s="35"/>
      <c r="HF897" s="35"/>
      <c r="HG897" s="35"/>
      <c r="HH897" s="35"/>
      <c r="HI897" s="35"/>
      <c r="HJ897" s="35"/>
      <c r="HK897" s="35"/>
      <c r="HL897" s="35"/>
      <c r="HM897" s="35"/>
      <c r="HN897" s="35"/>
      <c r="HO897" s="35"/>
      <c r="HP897" s="35"/>
      <c r="HQ897" s="35"/>
      <c r="HR897" s="35"/>
      <c r="HS897" s="35"/>
      <c r="HT897" s="35"/>
      <c r="HU897" s="35"/>
      <c r="HV897" s="35"/>
      <c r="HW897" s="35"/>
      <c r="HX897" s="35"/>
      <c r="HY897" s="35"/>
      <c r="HZ897" s="35"/>
      <c r="IA897" s="35"/>
      <c r="IB897" s="35"/>
      <c r="IC897" s="35"/>
      <c r="ID897" s="35"/>
      <c r="IE897" s="35"/>
      <c r="IF897" s="35"/>
      <c r="IG897" s="35"/>
      <c r="IH897" s="35"/>
      <c r="II897" s="35"/>
      <c r="IJ897" s="35"/>
      <c r="IK897" s="35"/>
      <c r="IL897" s="35"/>
      <c r="IM897" s="35"/>
      <c r="IN897" s="35"/>
      <c r="IO897" s="35"/>
      <c r="IP897" s="35"/>
      <c r="IQ897" s="35"/>
      <c r="IR897" s="35"/>
      <c r="IS897" s="35"/>
      <c r="IT897" s="35"/>
      <c r="IU897" s="35"/>
      <c r="IV897" s="35"/>
      <c r="IW897" s="35"/>
      <c r="IX897" s="35"/>
    </row>
    <row r="898" spans="1:258" x14ac:dyDescent="0.25">
      <c r="A898" s="26">
        <f>LOOKUP(2,1/($A$3:$A897&lt;&gt;""),$A$3:$A897)+1</f>
        <v>891</v>
      </c>
      <c r="B898" s="27"/>
      <c r="C898" s="44"/>
      <c r="D898" s="28" t="str">
        <f ca="1">IFERROR(IF($E898="","",VLOOKUP($E898,'Currency Pairs'!$B$3:$D$1000,3,FALSE)),"")</f>
        <v/>
      </c>
      <c r="E898" s="43" t="str">
        <f ca="1">IFERROR(IF($D898="","",VLOOKUP($D898,'Currency Pairs'!$A$3:$B$1000,2,FALSE)),"")</f>
        <v/>
      </c>
      <c r="F898" s="44"/>
      <c r="G898" s="43"/>
      <c r="H898" s="43"/>
      <c r="I898" s="43"/>
      <c r="J898" s="45" t="str">
        <f t="shared" si="28"/>
        <v/>
      </c>
      <c r="K898" s="78"/>
      <c r="L898" s="43"/>
      <c r="M898" s="46"/>
      <c r="N898" s="47" t="str">
        <f>IF(OR($G898="",$L898=""),"",ROUND(IF($F898="Long",(L898-G898),(G898-L898)) * POWER(10, VLOOKUP($D898,'Currency Pairs'!$A:$C,3,FALSE)),0))</f>
        <v/>
      </c>
      <c r="O898" s="94" t="str">
        <f>IF($P898="","",(($P898+$Q898+$R898)/LOOKUP(2,1/($V$3:$V897&lt;&gt;""),$V$3:$V897)))</f>
        <v/>
      </c>
      <c r="P898" s="48"/>
      <c r="Q898" s="48"/>
      <c r="R898" s="48"/>
      <c r="S898" s="33" t="str">
        <f t="shared" si="29"/>
        <v/>
      </c>
      <c r="T898" s="65"/>
      <c r="U898" s="65"/>
      <c r="V898" s="32" t="str">
        <f>IF($P898="","",$P898+$Q898+LOOKUP(2,1/($V$3:$V897&lt;&gt;""),$V$3:$V897))</f>
        <v/>
      </c>
      <c r="W898" s="33"/>
      <c r="X898" s="33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  <c r="DN898" s="34"/>
      <c r="DO898" s="34"/>
      <c r="DP898" s="34"/>
      <c r="DQ898" s="34"/>
      <c r="DR898" s="34"/>
      <c r="DS898" s="34"/>
      <c r="DT898" s="34"/>
      <c r="DU898" s="34"/>
      <c r="DV898" s="34"/>
      <c r="DW898" s="34"/>
      <c r="DX898" s="34"/>
      <c r="DY898" s="34"/>
      <c r="DZ898" s="34"/>
      <c r="EA898" s="34"/>
      <c r="EB898" s="34"/>
      <c r="EC898" s="34"/>
      <c r="ED898" s="34"/>
      <c r="EE898" s="34"/>
      <c r="EF898" s="34"/>
      <c r="EG898" s="34"/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  <c r="EX898" s="34"/>
      <c r="EY898" s="34"/>
      <c r="EZ898" s="34"/>
      <c r="FA898" s="34"/>
      <c r="FB898" s="34"/>
      <c r="FC898" s="34"/>
      <c r="FD898" s="34"/>
      <c r="FE898" s="34"/>
      <c r="FF898" s="34"/>
      <c r="FG898" s="34"/>
      <c r="FH898" s="34"/>
      <c r="FI898" s="34"/>
      <c r="FJ898" s="34"/>
      <c r="FK898" s="34"/>
      <c r="FL898" s="34"/>
      <c r="FM898" s="34"/>
      <c r="FN898" s="34"/>
      <c r="FO898" s="34"/>
      <c r="FP898" s="34"/>
      <c r="FQ898" s="34"/>
      <c r="FR898" s="34"/>
      <c r="FS898" s="34"/>
      <c r="FT898" s="34"/>
      <c r="FU898" s="34"/>
      <c r="FV898" s="34"/>
      <c r="FW898" s="34"/>
      <c r="FX898" s="34"/>
      <c r="FY898" s="34"/>
      <c r="FZ898" s="34"/>
      <c r="GA898" s="34"/>
      <c r="GB898" s="34"/>
      <c r="GC898" s="34"/>
      <c r="GD898" s="34"/>
      <c r="GE898" s="34"/>
      <c r="GF898" s="34"/>
      <c r="GG898" s="34"/>
      <c r="GH898" s="34"/>
      <c r="GI898" s="34"/>
      <c r="GJ898" s="34"/>
      <c r="GK898" s="34"/>
      <c r="GL898" s="34"/>
      <c r="GM898" s="34"/>
      <c r="GN898" s="34"/>
      <c r="GO898" s="34"/>
      <c r="GP898" s="34"/>
      <c r="GQ898" s="34"/>
      <c r="GR898" s="34"/>
      <c r="GS898" s="34"/>
      <c r="GT898" s="34"/>
      <c r="GU898" s="34"/>
      <c r="GV898" s="34"/>
      <c r="GW898" s="34"/>
      <c r="GX898" s="34"/>
      <c r="GY898" s="34"/>
      <c r="GZ898" s="34"/>
      <c r="HA898" s="34"/>
      <c r="HB898" s="34"/>
      <c r="HC898" s="34"/>
      <c r="HD898" s="34"/>
      <c r="HE898" s="34"/>
      <c r="HF898" s="34"/>
      <c r="HG898" s="34"/>
      <c r="HH898" s="34"/>
      <c r="HI898" s="34"/>
      <c r="HJ898" s="34"/>
      <c r="HK898" s="34"/>
      <c r="HL898" s="34"/>
      <c r="HM898" s="34"/>
      <c r="HN898" s="34"/>
      <c r="HO898" s="34"/>
      <c r="HP898" s="34"/>
      <c r="HQ898" s="34"/>
      <c r="HR898" s="34"/>
      <c r="HS898" s="34"/>
      <c r="HT898" s="34"/>
      <c r="HU898" s="34"/>
      <c r="HV898" s="34"/>
      <c r="HW898" s="34"/>
      <c r="HX898" s="34"/>
      <c r="HY898" s="34"/>
      <c r="HZ898" s="34"/>
      <c r="IA898" s="34"/>
      <c r="IB898" s="34"/>
      <c r="IC898" s="34"/>
      <c r="ID898" s="34"/>
      <c r="IE898" s="34"/>
      <c r="IF898" s="34"/>
      <c r="IG898" s="34"/>
      <c r="IH898" s="34"/>
      <c r="II898" s="34"/>
      <c r="IJ898" s="34"/>
      <c r="IK898" s="34"/>
      <c r="IL898" s="34"/>
      <c r="IM898" s="34"/>
      <c r="IN898" s="34"/>
      <c r="IO898" s="34"/>
      <c r="IP898" s="34"/>
      <c r="IQ898" s="34"/>
      <c r="IR898" s="34"/>
      <c r="IS898" s="34"/>
      <c r="IT898" s="34"/>
      <c r="IU898" s="34"/>
      <c r="IV898" s="34"/>
      <c r="IW898" s="34"/>
      <c r="IX898" s="34"/>
    </row>
    <row r="899" spans="1:258" x14ac:dyDescent="0.25">
      <c r="A899" s="35">
        <f>LOOKUP(2,1/($A$3:$A898&lt;&gt;""),$A$3:$A898)+1</f>
        <v>892</v>
      </c>
      <c r="B899" s="36"/>
      <c r="C899" s="50"/>
      <c r="D899" s="37" t="str">
        <f ca="1">IFERROR(IF($E899="","",VLOOKUP($E899,'Currency Pairs'!$B$3:$D$1000,3,FALSE)),"")</f>
        <v/>
      </c>
      <c r="E899" s="49" t="str">
        <f ca="1">IFERROR(IF($D899="","",VLOOKUP($D899,'Currency Pairs'!$A$3:$B$1000,2,FALSE)),"")</f>
        <v/>
      </c>
      <c r="F899" s="50"/>
      <c r="G899" s="49"/>
      <c r="H899" s="49"/>
      <c r="I899" s="49"/>
      <c r="J899" s="51" t="str">
        <f t="shared" si="28"/>
        <v/>
      </c>
      <c r="K899" s="79"/>
      <c r="L899" s="49"/>
      <c r="M899" s="52"/>
      <c r="N899" s="53" t="str">
        <f>IF(OR($G899="",$L899=""),"",ROUND(IF($F899="Long",(L899-G899),(G899-L899)) * POWER(10, VLOOKUP($D899,'Currency Pairs'!$A:$C,3,FALSE)),0))</f>
        <v/>
      </c>
      <c r="O899" s="99" t="str">
        <f>IF($P899="","",(($P899+$Q899+$R899)/LOOKUP(2,1/($V$3:$V898&lt;&gt;""),$V$3:$V898)))</f>
        <v/>
      </c>
      <c r="P899" s="54"/>
      <c r="Q899" s="54"/>
      <c r="R899" s="54"/>
      <c r="S899" s="42" t="str">
        <f t="shared" si="29"/>
        <v/>
      </c>
      <c r="T899" s="66"/>
      <c r="U899" s="66"/>
      <c r="V899" s="41" t="str">
        <f>IF($P899="","",$P899+$Q899+LOOKUP(2,1/($V$3:$V898&lt;&gt;""),$V$3:$V898))</f>
        <v/>
      </c>
      <c r="W899" s="42"/>
      <c r="X899" s="42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  <c r="GY899" s="35"/>
      <c r="GZ899" s="35"/>
      <c r="HA899" s="35"/>
      <c r="HB899" s="35"/>
      <c r="HC899" s="35"/>
      <c r="HD899" s="35"/>
      <c r="HE899" s="35"/>
      <c r="HF899" s="35"/>
      <c r="HG899" s="35"/>
      <c r="HH899" s="35"/>
      <c r="HI899" s="35"/>
      <c r="HJ899" s="35"/>
      <c r="HK899" s="35"/>
      <c r="HL899" s="35"/>
      <c r="HM899" s="35"/>
      <c r="HN899" s="35"/>
      <c r="HO899" s="35"/>
      <c r="HP899" s="35"/>
      <c r="HQ899" s="35"/>
      <c r="HR899" s="35"/>
      <c r="HS899" s="35"/>
      <c r="HT899" s="35"/>
      <c r="HU899" s="35"/>
      <c r="HV899" s="35"/>
      <c r="HW899" s="35"/>
      <c r="HX899" s="35"/>
      <c r="HY899" s="35"/>
      <c r="HZ899" s="35"/>
      <c r="IA899" s="35"/>
      <c r="IB899" s="35"/>
      <c r="IC899" s="35"/>
      <c r="ID899" s="35"/>
      <c r="IE899" s="35"/>
      <c r="IF899" s="35"/>
      <c r="IG899" s="35"/>
      <c r="IH899" s="35"/>
      <c r="II899" s="35"/>
      <c r="IJ899" s="35"/>
      <c r="IK899" s="35"/>
      <c r="IL899" s="35"/>
      <c r="IM899" s="35"/>
      <c r="IN899" s="35"/>
      <c r="IO899" s="35"/>
      <c r="IP899" s="35"/>
      <c r="IQ899" s="35"/>
      <c r="IR899" s="35"/>
      <c r="IS899" s="35"/>
      <c r="IT899" s="35"/>
      <c r="IU899" s="35"/>
      <c r="IV899" s="35"/>
      <c r="IW899" s="35"/>
      <c r="IX899" s="35"/>
    </row>
    <row r="900" spans="1:258" x14ac:dyDescent="0.25">
      <c r="A900" s="26">
        <f>LOOKUP(2,1/($A$3:$A899&lt;&gt;""),$A$3:$A899)+1</f>
        <v>893</v>
      </c>
      <c r="B900" s="27"/>
      <c r="C900" s="44"/>
      <c r="D900" s="28" t="str">
        <f ca="1">IFERROR(IF($E900="","",VLOOKUP($E900,'Currency Pairs'!$B$3:$D$1000,3,FALSE)),"")</f>
        <v/>
      </c>
      <c r="E900" s="43" t="str">
        <f ca="1">IFERROR(IF($D900="","",VLOOKUP($D900,'Currency Pairs'!$A$3:$B$1000,2,FALSE)),"")</f>
        <v/>
      </c>
      <c r="F900" s="44"/>
      <c r="G900" s="43"/>
      <c r="H900" s="43"/>
      <c r="I900" s="43"/>
      <c r="J900" s="45" t="str">
        <f t="shared" si="28"/>
        <v/>
      </c>
      <c r="K900" s="78"/>
      <c r="L900" s="43"/>
      <c r="M900" s="46"/>
      <c r="N900" s="47" t="str">
        <f>IF(OR($G900="",$L900=""),"",ROUND(IF($F900="Long",(L900-G900),(G900-L900)) * POWER(10, VLOOKUP($D900,'Currency Pairs'!$A:$C,3,FALSE)),0))</f>
        <v/>
      </c>
      <c r="O900" s="94" t="str">
        <f>IF($P900="","",(($P900+$Q900+$R900)/LOOKUP(2,1/($V$3:$V899&lt;&gt;""),$V$3:$V899)))</f>
        <v/>
      </c>
      <c r="P900" s="48"/>
      <c r="Q900" s="48"/>
      <c r="R900" s="48"/>
      <c r="S900" s="33" t="str">
        <f t="shared" si="29"/>
        <v/>
      </c>
      <c r="T900" s="65"/>
      <c r="U900" s="65"/>
      <c r="V900" s="32" t="str">
        <f>IF($P900="","",$P900+$Q900+LOOKUP(2,1/($V$3:$V899&lt;&gt;""),$V$3:$V899))</f>
        <v/>
      </c>
      <c r="W900" s="33"/>
      <c r="X900" s="33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  <c r="EX900" s="34"/>
      <c r="EY900" s="34"/>
      <c r="EZ900" s="34"/>
      <c r="FA900" s="34"/>
      <c r="FB900" s="34"/>
      <c r="FC900" s="34"/>
      <c r="FD900" s="34"/>
      <c r="FE900" s="34"/>
      <c r="FF900" s="34"/>
      <c r="FG900" s="34"/>
      <c r="FH900" s="34"/>
      <c r="FI900" s="34"/>
      <c r="FJ900" s="34"/>
      <c r="FK900" s="34"/>
      <c r="FL900" s="34"/>
      <c r="FM900" s="34"/>
      <c r="FN900" s="34"/>
      <c r="FO900" s="34"/>
      <c r="FP900" s="34"/>
      <c r="FQ900" s="34"/>
      <c r="FR900" s="34"/>
      <c r="FS900" s="34"/>
      <c r="FT900" s="34"/>
      <c r="FU900" s="34"/>
      <c r="FV900" s="34"/>
      <c r="FW900" s="34"/>
      <c r="FX900" s="34"/>
      <c r="FY900" s="34"/>
      <c r="FZ900" s="34"/>
      <c r="GA900" s="34"/>
      <c r="GB900" s="34"/>
      <c r="GC900" s="34"/>
      <c r="GD900" s="34"/>
      <c r="GE900" s="34"/>
      <c r="GF900" s="34"/>
      <c r="GG900" s="34"/>
      <c r="GH900" s="34"/>
      <c r="GI900" s="34"/>
      <c r="GJ900" s="34"/>
      <c r="GK900" s="34"/>
      <c r="GL900" s="34"/>
      <c r="GM900" s="34"/>
      <c r="GN900" s="34"/>
      <c r="GO900" s="34"/>
      <c r="GP900" s="34"/>
      <c r="GQ900" s="34"/>
      <c r="GR900" s="34"/>
      <c r="GS900" s="34"/>
      <c r="GT900" s="34"/>
      <c r="GU900" s="34"/>
      <c r="GV900" s="34"/>
      <c r="GW900" s="34"/>
      <c r="GX900" s="34"/>
      <c r="GY900" s="34"/>
      <c r="GZ900" s="34"/>
      <c r="HA900" s="34"/>
      <c r="HB900" s="34"/>
      <c r="HC900" s="34"/>
      <c r="HD900" s="34"/>
      <c r="HE900" s="34"/>
      <c r="HF900" s="34"/>
      <c r="HG900" s="34"/>
      <c r="HH900" s="34"/>
      <c r="HI900" s="34"/>
      <c r="HJ900" s="34"/>
      <c r="HK900" s="34"/>
      <c r="HL900" s="34"/>
      <c r="HM900" s="34"/>
      <c r="HN900" s="34"/>
      <c r="HO900" s="34"/>
      <c r="HP900" s="34"/>
      <c r="HQ900" s="34"/>
      <c r="HR900" s="34"/>
      <c r="HS900" s="34"/>
      <c r="HT900" s="34"/>
      <c r="HU900" s="34"/>
      <c r="HV900" s="34"/>
      <c r="HW900" s="34"/>
      <c r="HX900" s="34"/>
      <c r="HY900" s="34"/>
      <c r="HZ900" s="34"/>
      <c r="IA900" s="34"/>
      <c r="IB900" s="34"/>
      <c r="IC900" s="34"/>
      <c r="ID900" s="34"/>
      <c r="IE900" s="34"/>
      <c r="IF900" s="34"/>
      <c r="IG900" s="34"/>
      <c r="IH900" s="34"/>
      <c r="II900" s="34"/>
      <c r="IJ900" s="34"/>
      <c r="IK900" s="34"/>
      <c r="IL900" s="34"/>
      <c r="IM900" s="34"/>
      <c r="IN900" s="34"/>
      <c r="IO900" s="34"/>
      <c r="IP900" s="34"/>
      <c r="IQ900" s="34"/>
      <c r="IR900" s="34"/>
      <c r="IS900" s="34"/>
      <c r="IT900" s="34"/>
      <c r="IU900" s="34"/>
      <c r="IV900" s="34"/>
      <c r="IW900" s="34"/>
      <c r="IX900" s="34"/>
    </row>
    <row r="901" spans="1:258" x14ac:dyDescent="0.25">
      <c r="A901" s="35">
        <f>LOOKUP(2,1/($A$3:$A900&lt;&gt;""),$A$3:$A900)+1</f>
        <v>894</v>
      </c>
      <c r="B901" s="36"/>
      <c r="C901" s="50"/>
      <c r="D901" s="37" t="str">
        <f ca="1">IFERROR(IF($E901="","",VLOOKUP($E901,'Currency Pairs'!$B$3:$D$1000,3,FALSE)),"")</f>
        <v/>
      </c>
      <c r="E901" s="49" t="str">
        <f ca="1">IFERROR(IF($D901="","",VLOOKUP($D901,'Currency Pairs'!$A$3:$B$1000,2,FALSE)),"")</f>
        <v/>
      </c>
      <c r="F901" s="50"/>
      <c r="G901" s="49"/>
      <c r="H901" s="49"/>
      <c r="I901" s="49"/>
      <c r="J901" s="51" t="str">
        <f t="shared" si="28"/>
        <v/>
      </c>
      <c r="K901" s="79"/>
      <c r="L901" s="49"/>
      <c r="M901" s="52"/>
      <c r="N901" s="53" t="str">
        <f>IF(OR($G901="",$L901=""),"",ROUND(IF($F901="Long",(L901-G901),(G901-L901)) * POWER(10, VLOOKUP($D901,'Currency Pairs'!$A:$C,3,FALSE)),0))</f>
        <v/>
      </c>
      <c r="O901" s="99" t="str">
        <f>IF($P901="","",(($P901+$Q901+$R901)/LOOKUP(2,1/($V$3:$V900&lt;&gt;""),$V$3:$V900)))</f>
        <v/>
      </c>
      <c r="P901" s="54"/>
      <c r="Q901" s="54"/>
      <c r="R901" s="54"/>
      <c r="S901" s="42" t="str">
        <f t="shared" si="29"/>
        <v/>
      </c>
      <c r="T901" s="66"/>
      <c r="U901" s="66"/>
      <c r="V901" s="41" t="str">
        <f>IF($P901="","",$P901+$Q901+LOOKUP(2,1/($V$3:$V900&lt;&gt;""),$V$3:$V900))</f>
        <v/>
      </c>
      <c r="W901" s="42"/>
      <c r="X901" s="42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  <c r="IL901" s="35"/>
      <c r="IM901" s="35"/>
      <c r="IN901" s="35"/>
      <c r="IO901" s="35"/>
      <c r="IP901" s="35"/>
      <c r="IQ901" s="35"/>
      <c r="IR901" s="35"/>
      <c r="IS901" s="35"/>
      <c r="IT901" s="35"/>
      <c r="IU901" s="35"/>
      <c r="IV901" s="35"/>
      <c r="IW901" s="35"/>
      <c r="IX901" s="35"/>
    </row>
    <row r="902" spans="1:258" x14ac:dyDescent="0.25">
      <c r="A902" s="26">
        <f>LOOKUP(2,1/($A$3:$A901&lt;&gt;""),$A$3:$A901)+1</f>
        <v>895</v>
      </c>
      <c r="B902" s="27"/>
      <c r="C902" s="44"/>
      <c r="D902" s="28" t="str">
        <f ca="1">IFERROR(IF($E902="","",VLOOKUP($E902,'Currency Pairs'!$B$3:$D$1000,3,FALSE)),"")</f>
        <v/>
      </c>
      <c r="E902" s="43" t="str">
        <f ca="1">IFERROR(IF($D902="","",VLOOKUP($D902,'Currency Pairs'!$A$3:$B$1000,2,FALSE)),"")</f>
        <v/>
      </c>
      <c r="F902" s="44"/>
      <c r="G902" s="43"/>
      <c r="H902" s="43"/>
      <c r="I902" s="43"/>
      <c r="J902" s="45" t="str">
        <f t="shared" si="28"/>
        <v/>
      </c>
      <c r="K902" s="78"/>
      <c r="L902" s="43"/>
      <c r="M902" s="46"/>
      <c r="N902" s="47" t="str">
        <f>IF(OR($G902="",$L902=""),"",ROUND(IF($F902="Long",(L902-G902),(G902-L902)) * POWER(10, VLOOKUP($D902,'Currency Pairs'!$A:$C,3,FALSE)),0))</f>
        <v/>
      </c>
      <c r="O902" s="94" t="str">
        <f>IF($P902="","",(($P902+$Q902+$R902)/LOOKUP(2,1/($V$3:$V901&lt;&gt;""),$V$3:$V901)))</f>
        <v/>
      </c>
      <c r="P902" s="48"/>
      <c r="Q902" s="48"/>
      <c r="R902" s="48"/>
      <c r="S902" s="33" t="str">
        <f t="shared" si="29"/>
        <v/>
      </c>
      <c r="T902" s="65"/>
      <c r="U902" s="65"/>
      <c r="V902" s="32" t="str">
        <f>IF($P902="","",$P902+$Q902+LOOKUP(2,1/($V$3:$V901&lt;&gt;""),$V$3:$V901))</f>
        <v/>
      </c>
      <c r="W902" s="33"/>
      <c r="X902" s="33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  <c r="EX902" s="34"/>
      <c r="EY902" s="34"/>
      <c r="EZ902" s="34"/>
      <c r="FA902" s="34"/>
      <c r="FB902" s="34"/>
      <c r="FC902" s="34"/>
      <c r="FD902" s="34"/>
      <c r="FE902" s="34"/>
      <c r="FF902" s="34"/>
      <c r="FG902" s="34"/>
      <c r="FH902" s="34"/>
      <c r="FI902" s="34"/>
      <c r="FJ902" s="34"/>
      <c r="FK902" s="34"/>
      <c r="FL902" s="34"/>
      <c r="FM902" s="34"/>
      <c r="FN902" s="34"/>
      <c r="FO902" s="34"/>
      <c r="FP902" s="34"/>
      <c r="FQ902" s="34"/>
      <c r="FR902" s="34"/>
      <c r="FS902" s="34"/>
      <c r="FT902" s="34"/>
      <c r="FU902" s="34"/>
      <c r="FV902" s="34"/>
      <c r="FW902" s="34"/>
      <c r="FX902" s="34"/>
      <c r="FY902" s="34"/>
      <c r="FZ902" s="34"/>
      <c r="GA902" s="34"/>
      <c r="GB902" s="34"/>
      <c r="GC902" s="34"/>
      <c r="GD902" s="34"/>
      <c r="GE902" s="34"/>
      <c r="GF902" s="34"/>
      <c r="GG902" s="34"/>
      <c r="GH902" s="34"/>
      <c r="GI902" s="34"/>
      <c r="GJ902" s="34"/>
      <c r="GK902" s="34"/>
      <c r="GL902" s="34"/>
      <c r="GM902" s="34"/>
      <c r="GN902" s="34"/>
      <c r="GO902" s="34"/>
      <c r="GP902" s="34"/>
      <c r="GQ902" s="34"/>
      <c r="GR902" s="34"/>
      <c r="GS902" s="34"/>
      <c r="GT902" s="34"/>
      <c r="GU902" s="34"/>
      <c r="GV902" s="34"/>
      <c r="GW902" s="34"/>
      <c r="GX902" s="34"/>
      <c r="GY902" s="34"/>
      <c r="GZ902" s="34"/>
      <c r="HA902" s="34"/>
      <c r="HB902" s="34"/>
      <c r="HC902" s="34"/>
      <c r="HD902" s="34"/>
      <c r="HE902" s="34"/>
      <c r="HF902" s="34"/>
      <c r="HG902" s="34"/>
      <c r="HH902" s="34"/>
      <c r="HI902" s="34"/>
      <c r="HJ902" s="34"/>
      <c r="HK902" s="34"/>
      <c r="HL902" s="34"/>
      <c r="HM902" s="34"/>
      <c r="HN902" s="34"/>
      <c r="HO902" s="34"/>
      <c r="HP902" s="34"/>
      <c r="HQ902" s="34"/>
      <c r="HR902" s="34"/>
      <c r="HS902" s="34"/>
      <c r="HT902" s="34"/>
      <c r="HU902" s="34"/>
      <c r="HV902" s="34"/>
      <c r="HW902" s="34"/>
      <c r="HX902" s="34"/>
      <c r="HY902" s="34"/>
      <c r="HZ902" s="34"/>
      <c r="IA902" s="34"/>
      <c r="IB902" s="34"/>
      <c r="IC902" s="34"/>
      <c r="ID902" s="34"/>
      <c r="IE902" s="34"/>
      <c r="IF902" s="34"/>
      <c r="IG902" s="34"/>
      <c r="IH902" s="34"/>
      <c r="II902" s="34"/>
      <c r="IJ902" s="34"/>
      <c r="IK902" s="34"/>
      <c r="IL902" s="34"/>
      <c r="IM902" s="34"/>
      <c r="IN902" s="34"/>
      <c r="IO902" s="34"/>
      <c r="IP902" s="34"/>
      <c r="IQ902" s="34"/>
      <c r="IR902" s="34"/>
      <c r="IS902" s="34"/>
      <c r="IT902" s="34"/>
      <c r="IU902" s="34"/>
      <c r="IV902" s="34"/>
      <c r="IW902" s="34"/>
      <c r="IX902" s="34"/>
    </row>
    <row r="903" spans="1:258" x14ac:dyDescent="0.25">
      <c r="A903" s="35">
        <f>LOOKUP(2,1/($A$3:$A902&lt;&gt;""),$A$3:$A902)+1</f>
        <v>896</v>
      </c>
      <c r="B903" s="36"/>
      <c r="C903" s="50"/>
      <c r="D903" s="37" t="str">
        <f ca="1">IFERROR(IF($E903="","",VLOOKUP($E903,'Currency Pairs'!$B$3:$D$1000,3,FALSE)),"")</f>
        <v/>
      </c>
      <c r="E903" s="49" t="str">
        <f ca="1">IFERROR(IF($D903="","",VLOOKUP($D903,'Currency Pairs'!$A$3:$B$1000,2,FALSE)),"")</f>
        <v/>
      </c>
      <c r="F903" s="50"/>
      <c r="G903" s="49"/>
      <c r="H903" s="49"/>
      <c r="I903" s="49"/>
      <c r="J903" s="51" t="str">
        <f t="shared" si="28"/>
        <v/>
      </c>
      <c r="K903" s="79"/>
      <c r="L903" s="49"/>
      <c r="M903" s="52"/>
      <c r="N903" s="53" t="str">
        <f>IF(OR($G903="",$L903=""),"",ROUND(IF($F903="Long",(L903-G903),(G903-L903)) * POWER(10, VLOOKUP($D903,'Currency Pairs'!$A:$C,3,FALSE)),0))</f>
        <v/>
      </c>
      <c r="O903" s="99" t="str">
        <f>IF($P903="","",(($P903+$Q903+$R903)/LOOKUP(2,1/($V$3:$V902&lt;&gt;""),$V$3:$V902)))</f>
        <v/>
      </c>
      <c r="P903" s="54"/>
      <c r="Q903" s="54"/>
      <c r="R903" s="54"/>
      <c r="S903" s="42" t="str">
        <f t="shared" si="29"/>
        <v/>
      </c>
      <c r="T903" s="66"/>
      <c r="U903" s="66"/>
      <c r="V903" s="41" t="str">
        <f>IF($P903="","",$P903+$Q903+LOOKUP(2,1/($V$3:$V902&lt;&gt;""),$V$3:$V902))</f>
        <v/>
      </c>
      <c r="W903" s="42"/>
      <c r="X903" s="42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  <c r="GY903" s="35"/>
      <c r="GZ903" s="35"/>
      <c r="HA903" s="35"/>
      <c r="HB903" s="35"/>
      <c r="HC903" s="35"/>
      <c r="HD903" s="35"/>
      <c r="HE903" s="35"/>
      <c r="HF903" s="35"/>
      <c r="HG903" s="35"/>
      <c r="HH903" s="35"/>
      <c r="HI903" s="35"/>
      <c r="HJ903" s="35"/>
      <c r="HK903" s="35"/>
      <c r="HL903" s="35"/>
      <c r="HM903" s="35"/>
      <c r="HN903" s="35"/>
      <c r="HO903" s="35"/>
      <c r="HP903" s="35"/>
      <c r="HQ903" s="35"/>
      <c r="HR903" s="35"/>
      <c r="HS903" s="35"/>
      <c r="HT903" s="35"/>
      <c r="HU903" s="35"/>
      <c r="HV903" s="35"/>
      <c r="HW903" s="35"/>
      <c r="HX903" s="35"/>
      <c r="HY903" s="35"/>
      <c r="HZ903" s="35"/>
      <c r="IA903" s="35"/>
      <c r="IB903" s="35"/>
      <c r="IC903" s="35"/>
      <c r="ID903" s="35"/>
      <c r="IE903" s="35"/>
      <c r="IF903" s="35"/>
      <c r="IG903" s="35"/>
      <c r="IH903" s="35"/>
      <c r="II903" s="35"/>
      <c r="IJ903" s="35"/>
      <c r="IK903" s="35"/>
      <c r="IL903" s="35"/>
      <c r="IM903" s="35"/>
      <c r="IN903" s="35"/>
      <c r="IO903" s="35"/>
      <c r="IP903" s="35"/>
      <c r="IQ903" s="35"/>
      <c r="IR903" s="35"/>
      <c r="IS903" s="35"/>
      <c r="IT903" s="35"/>
      <c r="IU903" s="35"/>
      <c r="IV903" s="35"/>
      <c r="IW903" s="35"/>
      <c r="IX903" s="35"/>
    </row>
    <row r="904" spans="1:258" x14ac:dyDescent="0.25">
      <c r="A904" s="26">
        <f>LOOKUP(2,1/($A$3:$A903&lt;&gt;""),$A$3:$A903)+1</f>
        <v>897</v>
      </c>
      <c r="B904" s="27"/>
      <c r="C904" s="44"/>
      <c r="D904" s="28" t="str">
        <f ca="1">IFERROR(IF($E904="","",VLOOKUP($E904,'Currency Pairs'!$B$3:$D$1000,3,FALSE)),"")</f>
        <v/>
      </c>
      <c r="E904" s="43" t="str">
        <f ca="1">IFERROR(IF($D904="","",VLOOKUP($D904,'Currency Pairs'!$A$3:$B$1000,2,FALSE)),"")</f>
        <v/>
      </c>
      <c r="F904" s="44"/>
      <c r="G904" s="43"/>
      <c r="H904" s="43"/>
      <c r="I904" s="43"/>
      <c r="J904" s="45" t="str">
        <f t="shared" si="28"/>
        <v/>
      </c>
      <c r="K904" s="78"/>
      <c r="L904" s="43"/>
      <c r="M904" s="46"/>
      <c r="N904" s="47" t="str">
        <f>IF(OR($G904="",$L904=""),"",ROUND(IF($F904="Long",(L904-G904),(G904-L904)) * POWER(10, VLOOKUP($D904,'Currency Pairs'!$A:$C,3,FALSE)),0))</f>
        <v/>
      </c>
      <c r="O904" s="94" t="str">
        <f>IF($P904="","",(($P904+$Q904+$R904)/LOOKUP(2,1/($V$3:$V903&lt;&gt;""),$V$3:$V903)))</f>
        <v/>
      </c>
      <c r="P904" s="48"/>
      <c r="Q904" s="48"/>
      <c r="R904" s="48"/>
      <c r="S904" s="33" t="str">
        <f t="shared" si="29"/>
        <v/>
      </c>
      <c r="T904" s="65"/>
      <c r="U904" s="65"/>
      <c r="V904" s="32" t="str">
        <f>IF($P904="","",$P904+$Q904+LOOKUP(2,1/($V$3:$V903&lt;&gt;""),$V$3:$V903))</f>
        <v/>
      </c>
      <c r="W904" s="33"/>
      <c r="X904" s="33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  <c r="EX904" s="34"/>
      <c r="EY904" s="34"/>
      <c r="EZ904" s="34"/>
      <c r="FA904" s="34"/>
      <c r="FB904" s="34"/>
      <c r="FC904" s="34"/>
      <c r="FD904" s="34"/>
      <c r="FE904" s="34"/>
      <c r="FF904" s="34"/>
      <c r="FG904" s="34"/>
      <c r="FH904" s="34"/>
      <c r="FI904" s="34"/>
      <c r="FJ904" s="34"/>
      <c r="FK904" s="34"/>
      <c r="FL904" s="34"/>
      <c r="FM904" s="34"/>
      <c r="FN904" s="34"/>
      <c r="FO904" s="34"/>
      <c r="FP904" s="34"/>
      <c r="FQ904" s="34"/>
      <c r="FR904" s="34"/>
      <c r="FS904" s="34"/>
      <c r="FT904" s="34"/>
      <c r="FU904" s="34"/>
      <c r="FV904" s="34"/>
      <c r="FW904" s="34"/>
      <c r="FX904" s="34"/>
      <c r="FY904" s="34"/>
      <c r="FZ904" s="34"/>
      <c r="GA904" s="34"/>
      <c r="GB904" s="34"/>
      <c r="GC904" s="34"/>
      <c r="GD904" s="34"/>
      <c r="GE904" s="34"/>
      <c r="GF904" s="34"/>
      <c r="GG904" s="34"/>
      <c r="GH904" s="34"/>
      <c r="GI904" s="34"/>
      <c r="GJ904" s="34"/>
      <c r="GK904" s="34"/>
      <c r="GL904" s="34"/>
      <c r="GM904" s="34"/>
      <c r="GN904" s="34"/>
      <c r="GO904" s="34"/>
      <c r="GP904" s="34"/>
      <c r="GQ904" s="34"/>
      <c r="GR904" s="34"/>
      <c r="GS904" s="34"/>
      <c r="GT904" s="34"/>
      <c r="GU904" s="34"/>
      <c r="GV904" s="34"/>
      <c r="GW904" s="34"/>
      <c r="GX904" s="34"/>
      <c r="GY904" s="34"/>
      <c r="GZ904" s="34"/>
      <c r="HA904" s="34"/>
      <c r="HB904" s="34"/>
      <c r="HC904" s="34"/>
      <c r="HD904" s="34"/>
      <c r="HE904" s="34"/>
      <c r="HF904" s="34"/>
      <c r="HG904" s="34"/>
      <c r="HH904" s="34"/>
      <c r="HI904" s="34"/>
      <c r="HJ904" s="34"/>
      <c r="HK904" s="34"/>
      <c r="HL904" s="34"/>
      <c r="HM904" s="34"/>
      <c r="HN904" s="34"/>
      <c r="HO904" s="34"/>
      <c r="HP904" s="34"/>
      <c r="HQ904" s="34"/>
      <c r="HR904" s="34"/>
      <c r="HS904" s="34"/>
      <c r="HT904" s="34"/>
      <c r="HU904" s="34"/>
      <c r="HV904" s="34"/>
      <c r="HW904" s="34"/>
      <c r="HX904" s="34"/>
      <c r="HY904" s="34"/>
      <c r="HZ904" s="34"/>
      <c r="IA904" s="34"/>
      <c r="IB904" s="34"/>
      <c r="IC904" s="34"/>
      <c r="ID904" s="34"/>
      <c r="IE904" s="34"/>
      <c r="IF904" s="34"/>
      <c r="IG904" s="34"/>
      <c r="IH904" s="34"/>
      <c r="II904" s="34"/>
      <c r="IJ904" s="34"/>
      <c r="IK904" s="34"/>
      <c r="IL904" s="34"/>
      <c r="IM904" s="34"/>
      <c r="IN904" s="34"/>
      <c r="IO904" s="34"/>
      <c r="IP904" s="34"/>
      <c r="IQ904" s="34"/>
      <c r="IR904" s="34"/>
      <c r="IS904" s="34"/>
      <c r="IT904" s="34"/>
      <c r="IU904" s="34"/>
      <c r="IV904" s="34"/>
      <c r="IW904" s="34"/>
      <c r="IX904" s="34"/>
    </row>
    <row r="905" spans="1:258" x14ac:dyDescent="0.25">
      <c r="A905" s="35">
        <f>LOOKUP(2,1/($A$3:$A904&lt;&gt;""),$A$3:$A904)+1</f>
        <v>898</v>
      </c>
      <c r="B905" s="36"/>
      <c r="C905" s="50"/>
      <c r="D905" s="37" t="str">
        <f ca="1">IFERROR(IF($E905="","",VLOOKUP($E905,'Currency Pairs'!$B$3:$D$1000,3,FALSE)),"")</f>
        <v/>
      </c>
      <c r="E905" s="49" t="str">
        <f ca="1">IFERROR(IF($D905="","",VLOOKUP($D905,'Currency Pairs'!$A$3:$B$1000,2,FALSE)),"")</f>
        <v/>
      </c>
      <c r="F905" s="50"/>
      <c r="G905" s="49"/>
      <c r="H905" s="49"/>
      <c r="I905" s="49"/>
      <c r="J905" s="51" t="str">
        <f t="shared" si="28"/>
        <v/>
      </c>
      <c r="K905" s="79"/>
      <c r="L905" s="49"/>
      <c r="M905" s="52"/>
      <c r="N905" s="53" t="str">
        <f>IF(OR($G905="",$L905=""),"",ROUND(IF($F905="Long",(L905-G905),(G905-L905)) * POWER(10, VLOOKUP($D905,'Currency Pairs'!$A:$C,3,FALSE)),0))</f>
        <v/>
      </c>
      <c r="O905" s="99" t="str">
        <f>IF($P905="","",(($P905+$Q905+$R905)/LOOKUP(2,1/($V$3:$V904&lt;&gt;""),$V$3:$V904)))</f>
        <v/>
      </c>
      <c r="P905" s="54"/>
      <c r="Q905" s="54"/>
      <c r="R905" s="54"/>
      <c r="S905" s="42" t="str">
        <f t="shared" si="29"/>
        <v/>
      </c>
      <c r="T905" s="66"/>
      <c r="U905" s="66"/>
      <c r="V905" s="41" t="str">
        <f>IF($P905="","",$P905+$Q905+LOOKUP(2,1/($V$3:$V904&lt;&gt;""),$V$3:$V904))</f>
        <v/>
      </c>
      <c r="W905" s="42"/>
      <c r="X905" s="42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  <c r="GY905" s="35"/>
      <c r="GZ905" s="35"/>
      <c r="HA905" s="35"/>
      <c r="HB905" s="35"/>
      <c r="HC905" s="35"/>
      <c r="HD905" s="35"/>
      <c r="HE905" s="35"/>
      <c r="HF905" s="35"/>
      <c r="HG905" s="35"/>
      <c r="HH905" s="35"/>
      <c r="HI905" s="35"/>
      <c r="HJ905" s="35"/>
      <c r="HK905" s="35"/>
      <c r="HL905" s="35"/>
      <c r="HM905" s="35"/>
      <c r="HN905" s="35"/>
      <c r="HO905" s="35"/>
      <c r="HP905" s="35"/>
      <c r="HQ905" s="35"/>
      <c r="HR905" s="35"/>
      <c r="HS905" s="35"/>
      <c r="HT905" s="35"/>
      <c r="HU905" s="35"/>
      <c r="HV905" s="35"/>
      <c r="HW905" s="35"/>
      <c r="HX905" s="35"/>
      <c r="HY905" s="35"/>
      <c r="HZ905" s="35"/>
      <c r="IA905" s="35"/>
      <c r="IB905" s="35"/>
      <c r="IC905" s="35"/>
      <c r="ID905" s="35"/>
      <c r="IE905" s="35"/>
      <c r="IF905" s="35"/>
      <c r="IG905" s="35"/>
      <c r="IH905" s="35"/>
      <c r="II905" s="35"/>
      <c r="IJ905" s="35"/>
      <c r="IK905" s="35"/>
      <c r="IL905" s="35"/>
      <c r="IM905" s="35"/>
      <c r="IN905" s="35"/>
      <c r="IO905" s="35"/>
      <c r="IP905" s="35"/>
      <c r="IQ905" s="35"/>
      <c r="IR905" s="35"/>
      <c r="IS905" s="35"/>
      <c r="IT905" s="35"/>
      <c r="IU905" s="35"/>
      <c r="IV905" s="35"/>
      <c r="IW905" s="35"/>
      <c r="IX905" s="35"/>
    </row>
    <row r="906" spans="1:258" x14ac:dyDescent="0.25">
      <c r="A906" s="26">
        <f>LOOKUP(2,1/($A$3:$A905&lt;&gt;""),$A$3:$A905)+1</f>
        <v>899</v>
      </c>
      <c r="B906" s="27"/>
      <c r="C906" s="44"/>
      <c r="D906" s="28" t="str">
        <f ca="1">IFERROR(IF($E906="","",VLOOKUP($E906,'Currency Pairs'!$B$3:$D$1000,3,FALSE)),"")</f>
        <v/>
      </c>
      <c r="E906" s="43" t="str">
        <f ca="1">IFERROR(IF($D906="","",VLOOKUP($D906,'Currency Pairs'!$A$3:$B$1000,2,FALSE)),"")</f>
        <v/>
      </c>
      <c r="F906" s="44"/>
      <c r="G906" s="43"/>
      <c r="H906" s="43"/>
      <c r="I906" s="43"/>
      <c r="J906" s="45" t="str">
        <f t="shared" si="28"/>
        <v/>
      </c>
      <c r="K906" s="78"/>
      <c r="L906" s="43"/>
      <c r="M906" s="46"/>
      <c r="N906" s="47" t="str">
        <f>IF(OR($G906="",$L906=""),"",ROUND(IF($F906="Long",(L906-G906),(G906-L906)) * POWER(10, VLOOKUP($D906,'Currency Pairs'!$A:$C,3,FALSE)),0))</f>
        <v/>
      </c>
      <c r="O906" s="94" t="str">
        <f>IF($P906="","",(($P906+$Q906+$R906)/LOOKUP(2,1/($V$3:$V905&lt;&gt;""),$V$3:$V905)))</f>
        <v/>
      </c>
      <c r="P906" s="48"/>
      <c r="Q906" s="48"/>
      <c r="R906" s="48"/>
      <c r="S906" s="33" t="str">
        <f t="shared" si="29"/>
        <v/>
      </c>
      <c r="T906" s="65"/>
      <c r="U906" s="65"/>
      <c r="V906" s="32" t="str">
        <f>IF($P906="","",$P906+$Q906+LOOKUP(2,1/($V$3:$V905&lt;&gt;""),$V$3:$V905))</f>
        <v/>
      </c>
      <c r="W906" s="33"/>
      <c r="X906" s="33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  <c r="DN906" s="34"/>
      <c r="DO906" s="34"/>
      <c r="DP906" s="34"/>
      <c r="DQ906" s="34"/>
      <c r="DR906" s="34"/>
      <c r="DS906" s="34"/>
      <c r="DT906" s="34"/>
      <c r="DU906" s="34"/>
      <c r="DV906" s="34"/>
      <c r="DW906" s="34"/>
      <c r="DX906" s="34"/>
      <c r="DY906" s="34"/>
      <c r="DZ906" s="34"/>
      <c r="EA906" s="34"/>
      <c r="EB906" s="34"/>
      <c r="EC906" s="34"/>
      <c r="ED906" s="34"/>
      <c r="EE906" s="34"/>
      <c r="EF906" s="34"/>
      <c r="EG906" s="34"/>
      <c r="EH906" s="34"/>
      <c r="EI906" s="34"/>
      <c r="EJ906" s="34"/>
      <c r="EK906" s="34"/>
      <c r="EL906" s="34"/>
      <c r="EM906" s="34"/>
      <c r="EN906" s="34"/>
      <c r="EO906" s="34"/>
      <c r="EP906" s="34"/>
      <c r="EQ906" s="34"/>
      <c r="ER906" s="34"/>
      <c r="ES906" s="34"/>
      <c r="ET906" s="34"/>
      <c r="EU906" s="34"/>
      <c r="EV906" s="34"/>
      <c r="EW906" s="34"/>
      <c r="EX906" s="34"/>
      <c r="EY906" s="34"/>
      <c r="EZ906" s="34"/>
      <c r="FA906" s="34"/>
      <c r="FB906" s="34"/>
      <c r="FC906" s="34"/>
      <c r="FD906" s="34"/>
      <c r="FE906" s="34"/>
      <c r="FF906" s="34"/>
      <c r="FG906" s="34"/>
      <c r="FH906" s="34"/>
      <c r="FI906" s="34"/>
      <c r="FJ906" s="34"/>
      <c r="FK906" s="34"/>
      <c r="FL906" s="34"/>
      <c r="FM906" s="34"/>
      <c r="FN906" s="34"/>
      <c r="FO906" s="34"/>
      <c r="FP906" s="34"/>
      <c r="FQ906" s="34"/>
      <c r="FR906" s="34"/>
      <c r="FS906" s="34"/>
      <c r="FT906" s="34"/>
      <c r="FU906" s="34"/>
      <c r="FV906" s="34"/>
      <c r="FW906" s="34"/>
      <c r="FX906" s="34"/>
      <c r="FY906" s="34"/>
      <c r="FZ906" s="34"/>
      <c r="GA906" s="34"/>
      <c r="GB906" s="34"/>
      <c r="GC906" s="34"/>
      <c r="GD906" s="34"/>
      <c r="GE906" s="34"/>
      <c r="GF906" s="34"/>
      <c r="GG906" s="34"/>
      <c r="GH906" s="34"/>
      <c r="GI906" s="34"/>
      <c r="GJ906" s="34"/>
      <c r="GK906" s="34"/>
      <c r="GL906" s="34"/>
      <c r="GM906" s="34"/>
      <c r="GN906" s="34"/>
      <c r="GO906" s="34"/>
      <c r="GP906" s="34"/>
      <c r="GQ906" s="34"/>
      <c r="GR906" s="34"/>
      <c r="GS906" s="34"/>
      <c r="GT906" s="34"/>
      <c r="GU906" s="34"/>
      <c r="GV906" s="34"/>
      <c r="GW906" s="34"/>
      <c r="GX906" s="34"/>
      <c r="GY906" s="34"/>
      <c r="GZ906" s="34"/>
      <c r="HA906" s="34"/>
      <c r="HB906" s="34"/>
      <c r="HC906" s="34"/>
      <c r="HD906" s="34"/>
      <c r="HE906" s="34"/>
      <c r="HF906" s="34"/>
      <c r="HG906" s="34"/>
      <c r="HH906" s="34"/>
      <c r="HI906" s="34"/>
      <c r="HJ906" s="34"/>
      <c r="HK906" s="34"/>
      <c r="HL906" s="34"/>
      <c r="HM906" s="34"/>
      <c r="HN906" s="34"/>
      <c r="HO906" s="34"/>
      <c r="HP906" s="34"/>
      <c r="HQ906" s="34"/>
      <c r="HR906" s="34"/>
      <c r="HS906" s="34"/>
      <c r="HT906" s="34"/>
      <c r="HU906" s="34"/>
      <c r="HV906" s="34"/>
      <c r="HW906" s="34"/>
      <c r="HX906" s="34"/>
      <c r="HY906" s="34"/>
      <c r="HZ906" s="34"/>
      <c r="IA906" s="34"/>
      <c r="IB906" s="34"/>
      <c r="IC906" s="34"/>
      <c r="ID906" s="34"/>
      <c r="IE906" s="34"/>
      <c r="IF906" s="34"/>
      <c r="IG906" s="34"/>
      <c r="IH906" s="34"/>
      <c r="II906" s="34"/>
      <c r="IJ906" s="34"/>
      <c r="IK906" s="34"/>
      <c r="IL906" s="34"/>
      <c r="IM906" s="34"/>
      <c r="IN906" s="34"/>
      <c r="IO906" s="34"/>
      <c r="IP906" s="34"/>
      <c r="IQ906" s="34"/>
      <c r="IR906" s="34"/>
      <c r="IS906" s="34"/>
      <c r="IT906" s="34"/>
      <c r="IU906" s="34"/>
      <c r="IV906" s="34"/>
      <c r="IW906" s="34"/>
      <c r="IX906" s="34"/>
    </row>
    <row r="907" spans="1:258" x14ac:dyDescent="0.25">
      <c r="A907" s="35">
        <f>LOOKUP(2,1/($A$3:$A906&lt;&gt;""),$A$3:$A906)+1</f>
        <v>900</v>
      </c>
      <c r="B907" s="36"/>
      <c r="C907" s="50"/>
      <c r="D907" s="37" t="str">
        <f ca="1">IFERROR(IF($E907="","",VLOOKUP($E907,'Currency Pairs'!$B$3:$D$1000,3,FALSE)),"")</f>
        <v/>
      </c>
      <c r="E907" s="49" t="str">
        <f ca="1">IFERROR(IF($D907="","",VLOOKUP($D907,'Currency Pairs'!$A$3:$B$1000,2,FALSE)),"")</f>
        <v/>
      </c>
      <c r="F907" s="50"/>
      <c r="G907" s="49"/>
      <c r="H907" s="49"/>
      <c r="I907" s="49"/>
      <c r="J907" s="51" t="str">
        <f t="shared" ref="J907:J970" si="30">IF(OR($G907="",$H907="",$I907=""),"",ROUND(ABS(($G907-$I907)/($G907-$H907)),2))</f>
        <v/>
      </c>
      <c r="K907" s="79"/>
      <c r="L907" s="49"/>
      <c r="M907" s="52"/>
      <c r="N907" s="53" t="str">
        <f>IF(OR($G907="",$L907=""),"",ROUND(IF($F907="Long",(L907-G907),(G907-L907)) * POWER(10, VLOOKUP($D907,'Currency Pairs'!$A:$C,3,FALSE)),0))</f>
        <v/>
      </c>
      <c r="O907" s="99" t="str">
        <f>IF($P907="","",(($P907+$Q907+$R907)/LOOKUP(2,1/($V$3:$V906&lt;&gt;""),$V$3:$V906)))</f>
        <v/>
      </c>
      <c r="P907" s="54"/>
      <c r="Q907" s="54"/>
      <c r="R907" s="54"/>
      <c r="S907" s="42" t="str">
        <f t="shared" si="29"/>
        <v/>
      </c>
      <c r="T907" s="66"/>
      <c r="U907" s="66"/>
      <c r="V907" s="41" t="str">
        <f>IF($P907="","",$P907+$Q907+LOOKUP(2,1/($V$3:$V906&lt;&gt;""),$V$3:$V906))</f>
        <v/>
      </c>
      <c r="W907" s="42"/>
      <c r="X907" s="42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  <c r="GY907" s="35"/>
      <c r="GZ907" s="35"/>
      <c r="HA907" s="35"/>
      <c r="HB907" s="35"/>
      <c r="HC907" s="35"/>
      <c r="HD907" s="35"/>
      <c r="HE907" s="35"/>
      <c r="HF907" s="35"/>
      <c r="HG907" s="35"/>
      <c r="HH907" s="35"/>
      <c r="HI907" s="35"/>
      <c r="HJ907" s="35"/>
      <c r="HK907" s="35"/>
      <c r="HL907" s="35"/>
      <c r="HM907" s="35"/>
      <c r="HN907" s="35"/>
      <c r="HO907" s="35"/>
      <c r="HP907" s="35"/>
      <c r="HQ907" s="35"/>
      <c r="HR907" s="35"/>
      <c r="HS907" s="35"/>
      <c r="HT907" s="35"/>
      <c r="HU907" s="35"/>
      <c r="HV907" s="35"/>
      <c r="HW907" s="35"/>
      <c r="HX907" s="35"/>
      <c r="HY907" s="35"/>
      <c r="HZ907" s="35"/>
      <c r="IA907" s="35"/>
      <c r="IB907" s="35"/>
      <c r="IC907" s="35"/>
      <c r="ID907" s="35"/>
      <c r="IE907" s="35"/>
      <c r="IF907" s="35"/>
      <c r="IG907" s="35"/>
      <c r="IH907" s="35"/>
      <c r="II907" s="35"/>
      <c r="IJ907" s="35"/>
      <c r="IK907" s="35"/>
      <c r="IL907" s="35"/>
      <c r="IM907" s="35"/>
      <c r="IN907" s="35"/>
      <c r="IO907" s="35"/>
      <c r="IP907" s="35"/>
      <c r="IQ907" s="35"/>
      <c r="IR907" s="35"/>
      <c r="IS907" s="35"/>
      <c r="IT907" s="35"/>
      <c r="IU907" s="35"/>
      <c r="IV907" s="35"/>
      <c r="IW907" s="35"/>
      <c r="IX907" s="35"/>
    </row>
    <row r="908" spans="1:258" x14ac:dyDescent="0.25">
      <c r="A908" s="26">
        <f>LOOKUP(2,1/($A$3:$A907&lt;&gt;""),$A$3:$A907)+1</f>
        <v>901</v>
      </c>
      <c r="B908" s="27"/>
      <c r="C908" s="44"/>
      <c r="D908" s="28" t="str">
        <f ca="1">IFERROR(IF($E908="","",VLOOKUP($E908,'Currency Pairs'!$B$3:$D$1000,3,FALSE)),"")</f>
        <v/>
      </c>
      <c r="E908" s="43" t="str">
        <f ca="1">IFERROR(IF($D908="","",VLOOKUP($D908,'Currency Pairs'!$A$3:$B$1000,2,FALSE)),"")</f>
        <v/>
      </c>
      <c r="F908" s="44"/>
      <c r="G908" s="43"/>
      <c r="H908" s="43"/>
      <c r="I908" s="43"/>
      <c r="J908" s="45" t="str">
        <f t="shared" si="30"/>
        <v/>
      </c>
      <c r="K908" s="78"/>
      <c r="L908" s="43"/>
      <c r="M908" s="46"/>
      <c r="N908" s="47" t="str">
        <f>IF(OR($G908="",$L908=""),"",ROUND(IF($F908="Long",(L908-G908),(G908-L908)) * POWER(10, VLOOKUP($D908,'Currency Pairs'!$A:$C,3,FALSE)),0))</f>
        <v/>
      </c>
      <c r="O908" s="94" t="str">
        <f>IF($P908="","",(($P908+$Q908+$R908)/LOOKUP(2,1/($V$3:$V907&lt;&gt;""),$V$3:$V907)))</f>
        <v/>
      </c>
      <c r="P908" s="48"/>
      <c r="Q908" s="48"/>
      <c r="R908" s="48"/>
      <c r="S908" s="33" t="str">
        <f t="shared" si="29"/>
        <v/>
      </c>
      <c r="T908" s="65"/>
      <c r="U908" s="65"/>
      <c r="V908" s="32" t="str">
        <f>IF($P908="","",$P908+$Q908+LOOKUP(2,1/($V$3:$V907&lt;&gt;""),$V$3:$V907))</f>
        <v/>
      </c>
      <c r="W908" s="33"/>
      <c r="X908" s="33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  <c r="DN908" s="34"/>
      <c r="DO908" s="34"/>
      <c r="DP908" s="34"/>
      <c r="DQ908" s="34"/>
      <c r="DR908" s="34"/>
      <c r="DS908" s="34"/>
      <c r="DT908" s="34"/>
      <c r="DU908" s="34"/>
      <c r="DV908" s="34"/>
      <c r="DW908" s="34"/>
      <c r="DX908" s="34"/>
      <c r="DY908" s="34"/>
      <c r="DZ908" s="34"/>
      <c r="EA908" s="34"/>
      <c r="EB908" s="34"/>
      <c r="EC908" s="34"/>
      <c r="ED908" s="34"/>
      <c r="EE908" s="34"/>
      <c r="EF908" s="34"/>
      <c r="EG908" s="34"/>
      <c r="EH908" s="34"/>
      <c r="EI908" s="34"/>
      <c r="EJ908" s="34"/>
      <c r="EK908" s="34"/>
      <c r="EL908" s="34"/>
      <c r="EM908" s="34"/>
      <c r="EN908" s="34"/>
      <c r="EO908" s="34"/>
      <c r="EP908" s="34"/>
      <c r="EQ908" s="34"/>
      <c r="ER908" s="34"/>
      <c r="ES908" s="34"/>
      <c r="ET908" s="34"/>
      <c r="EU908" s="34"/>
      <c r="EV908" s="34"/>
      <c r="EW908" s="34"/>
      <c r="EX908" s="34"/>
      <c r="EY908" s="34"/>
      <c r="EZ908" s="34"/>
      <c r="FA908" s="34"/>
      <c r="FB908" s="34"/>
      <c r="FC908" s="34"/>
      <c r="FD908" s="34"/>
      <c r="FE908" s="34"/>
      <c r="FF908" s="34"/>
      <c r="FG908" s="34"/>
      <c r="FH908" s="34"/>
      <c r="FI908" s="34"/>
      <c r="FJ908" s="34"/>
      <c r="FK908" s="34"/>
      <c r="FL908" s="34"/>
      <c r="FM908" s="34"/>
      <c r="FN908" s="34"/>
      <c r="FO908" s="34"/>
      <c r="FP908" s="34"/>
      <c r="FQ908" s="34"/>
      <c r="FR908" s="34"/>
      <c r="FS908" s="34"/>
      <c r="FT908" s="34"/>
      <c r="FU908" s="34"/>
      <c r="FV908" s="34"/>
      <c r="FW908" s="34"/>
      <c r="FX908" s="34"/>
      <c r="FY908" s="34"/>
      <c r="FZ908" s="34"/>
      <c r="GA908" s="34"/>
      <c r="GB908" s="34"/>
      <c r="GC908" s="34"/>
      <c r="GD908" s="34"/>
      <c r="GE908" s="34"/>
      <c r="GF908" s="34"/>
      <c r="GG908" s="34"/>
      <c r="GH908" s="34"/>
      <c r="GI908" s="34"/>
      <c r="GJ908" s="34"/>
      <c r="GK908" s="34"/>
      <c r="GL908" s="34"/>
      <c r="GM908" s="34"/>
      <c r="GN908" s="34"/>
      <c r="GO908" s="34"/>
      <c r="GP908" s="34"/>
      <c r="GQ908" s="34"/>
      <c r="GR908" s="34"/>
      <c r="GS908" s="34"/>
      <c r="GT908" s="34"/>
      <c r="GU908" s="34"/>
      <c r="GV908" s="34"/>
      <c r="GW908" s="34"/>
      <c r="GX908" s="34"/>
      <c r="GY908" s="34"/>
      <c r="GZ908" s="34"/>
      <c r="HA908" s="34"/>
      <c r="HB908" s="34"/>
      <c r="HC908" s="34"/>
      <c r="HD908" s="34"/>
      <c r="HE908" s="34"/>
      <c r="HF908" s="34"/>
      <c r="HG908" s="34"/>
      <c r="HH908" s="34"/>
      <c r="HI908" s="34"/>
      <c r="HJ908" s="34"/>
      <c r="HK908" s="34"/>
      <c r="HL908" s="34"/>
      <c r="HM908" s="34"/>
      <c r="HN908" s="34"/>
      <c r="HO908" s="34"/>
      <c r="HP908" s="34"/>
      <c r="HQ908" s="34"/>
      <c r="HR908" s="34"/>
      <c r="HS908" s="34"/>
      <c r="HT908" s="34"/>
      <c r="HU908" s="34"/>
      <c r="HV908" s="34"/>
      <c r="HW908" s="34"/>
      <c r="HX908" s="34"/>
      <c r="HY908" s="34"/>
      <c r="HZ908" s="34"/>
      <c r="IA908" s="34"/>
      <c r="IB908" s="34"/>
      <c r="IC908" s="34"/>
      <c r="ID908" s="34"/>
      <c r="IE908" s="34"/>
      <c r="IF908" s="34"/>
      <c r="IG908" s="34"/>
      <c r="IH908" s="34"/>
      <c r="II908" s="34"/>
      <c r="IJ908" s="34"/>
      <c r="IK908" s="34"/>
      <c r="IL908" s="34"/>
      <c r="IM908" s="34"/>
      <c r="IN908" s="34"/>
      <c r="IO908" s="34"/>
      <c r="IP908" s="34"/>
      <c r="IQ908" s="34"/>
      <c r="IR908" s="34"/>
      <c r="IS908" s="34"/>
      <c r="IT908" s="34"/>
      <c r="IU908" s="34"/>
      <c r="IV908" s="34"/>
      <c r="IW908" s="34"/>
      <c r="IX908" s="34"/>
    </row>
    <row r="909" spans="1:258" x14ac:dyDescent="0.25">
      <c r="A909" s="35">
        <f>LOOKUP(2,1/($A$3:$A908&lt;&gt;""),$A$3:$A908)+1</f>
        <v>902</v>
      </c>
      <c r="B909" s="36"/>
      <c r="C909" s="50"/>
      <c r="D909" s="37" t="str">
        <f ca="1">IFERROR(IF($E909="","",VLOOKUP($E909,'Currency Pairs'!$B$3:$D$1000,3,FALSE)),"")</f>
        <v/>
      </c>
      <c r="E909" s="49" t="str">
        <f ca="1">IFERROR(IF($D909="","",VLOOKUP($D909,'Currency Pairs'!$A$3:$B$1000,2,FALSE)),"")</f>
        <v/>
      </c>
      <c r="F909" s="50"/>
      <c r="G909" s="49"/>
      <c r="H909" s="49"/>
      <c r="I909" s="49"/>
      <c r="J909" s="51" t="str">
        <f t="shared" si="30"/>
        <v/>
      </c>
      <c r="K909" s="79"/>
      <c r="L909" s="49"/>
      <c r="M909" s="52"/>
      <c r="N909" s="53" t="str">
        <f>IF(OR($G909="",$L909=""),"",ROUND(IF($F909="Long",(L909-G909),(G909-L909)) * POWER(10, VLOOKUP($D909,'Currency Pairs'!$A:$C,3,FALSE)),0))</f>
        <v/>
      </c>
      <c r="O909" s="99" t="str">
        <f>IF($P909="","",(($P909+$Q909+$R909)/LOOKUP(2,1/($V$3:$V908&lt;&gt;""),$V$3:$V908)))</f>
        <v/>
      </c>
      <c r="P909" s="54"/>
      <c r="Q909" s="54"/>
      <c r="R909" s="54"/>
      <c r="S909" s="42" t="str">
        <f t="shared" si="29"/>
        <v/>
      </c>
      <c r="T909" s="66"/>
      <c r="U909" s="66"/>
      <c r="V909" s="41" t="str">
        <f>IF($P909="","",$P909+$Q909+LOOKUP(2,1/($V$3:$V908&lt;&gt;""),$V$3:$V908))</f>
        <v/>
      </c>
      <c r="W909" s="42"/>
      <c r="X909" s="42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  <c r="GY909" s="35"/>
      <c r="GZ909" s="35"/>
      <c r="HA909" s="35"/>
      <c r="HB909" s="35"/>
      <c r="HC909" s="35"/>
      <c r="HD909" s="35"/>
      <c r="HE909" s="35"/>
      <c r="HF909" s="35"/>
      <c r="HG909" s="35"/>
      <c r="HH909" s="35"/>
      <c r="HI909" s="35"/>
      <c r="HJ909" s="35"/>
      <c r="HK909" s="35"/>
      <c r="HL909" s="35"/>
      <c r="HM909" s="35"/>
      <c r="HN909" s="35"/>
      <c r="HO909" s="35"/>
      <c r="HP909" s="35"/>
      <c r="HQ909" s="35"/>
      <c r="HR909" s="35"/>
      <c r="HS909" s="35"/>
      <c r="HT909" s="35"/>
      <c r="HU909" s="35"/>
      <c r="HV909" s="35"/>
      <c r="HW909" s="35"/>
      <c r="HX909" s="35"/>
      <c r="HY909" s="35"/>
      <c r="HZ909" s="35"/>
      <c r="IA909" s="35"/>
      <c r="IB909" s="35"/>
      <c r="IC909" s="35"/>
      <c r="ID909" s="35"/>
      <c r="IE909" s="35"/>
      <c r="IF909" s="35"/>
      <c r="IG909" s="35"/>
      <c r="IH909" s="35"/>
      <c r="II909" s="35"/>
      <c r="IJ909" s="35"/>
      <c r="IK909" s="35"/>
      <c r="IL909" s="35"/>
      <c r="IM909" s="35"/>
      <c r="IN909" s="35"/>
      <c r="IO909" s="35"/>
      <c r="IP909" s="35"/>
      <c r="IQ909" s="35"/>
      <c r="IR909" s="35"/>
      <c r="IS909" s="35"/>
      <c r="IT909" s="35"/>
      <c r="IU909" s="35"/>
      <c r="IV909" s="35"/>
      <c r="IW909" s="35"/>
      <c r="IX909" s="35"/>
    </row>
    <row r="910" spans="1:258" x14ac:dyDescent="0.25">
      <c r="A910" s="26">
        <f>LOOKUP(2,1/($A$3:$A909&lt;&gt;""),$A$3:$A909)+1</f>
        <v>903</v>
      </c>
      <c r="B910" s="27"/>
      <c r="C910" s="44"/>
      <c r="D910" s="28" t="str">
        <f ca="1">IFERROR(IF($E910="","",VLOOKUP($E910,'Currency Pairs'!$B$3:$D$1000,3,FALSE)),"")</f>
        <v/>
      </c>
      <c r="E910" s="43" t="str">
        <f ca="1">IFERROR(IF($D910="","",VLOOKUP($D910,'Currency Pairs'!$A$3:$B$1000,2,FALSE)),"")</f>
        <v/>
      </c>
      <c r="F910" s="44"/>
      <c r="G910" s="43"/>
      <c r="H910" s="43"/>
      <c r="I910" s="43"/>
      <c r="J910" s="45" t="str">
        <f t="shared" si="30"/>
        <v/>
      </c>
      <c r="K910" s="78"/>
      <c r="L910" s="43"/>
      <c r="M910" s="46"/>
      <c r="N910" s="47" t="str">
        <f>IF(OR($G910="",$L910=""),"",ROUND(IF($F910="Long",(L910-G910),(G910-L910)) * POWER(10, VLOOKUP($D910,'Currency Pairs'!$A:$C,3,FALSE)),0))</f>
        <v/>
      </c>
      <c r="O910" s="94" t="str">
        <f>IF($P910="","",(($P910+$Q910+$R910)/LOOKUP(2,1/($V$3:$V909&lt;&gt;""),$V$3:$V909)))</f>
        <v/>
      </c>
      <c r="P910" s="48"/>
      <c r="Q910" s="48"/>
      <c r="R910" s="48"/>
      <c r="S910" s="33" t="str">
        <f t="shared" si="29"/>
        <v/>
      </c>
      <c r="T910" s="65"/>
      <c r="U910" s="65"/>
      <c r="V910" s="32" t="str">
        <f>IF($P910="","",$P910+$Q910+LOOKUP(2,1/($V$3:$V909&lt;&gt;""),$V$3:$V909))</f>
        <v/>
      </c>
      <c r="W910" s="33"/>
      <c r="X910" s="33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  <c r="DN910" s="34"/>
      <c r="DO910" s="34"/>
      <c r="DP910" s="34"/>
      <c r="DQ910" s="34"/>
      <c r="DR910" s="34"/>
      <c r="DS910" s="34"/>
      <c r="DT910" s="34"/>
      <c r="DU910" s="34"/>
      <c r="DV910" s="34"/>
      <c r="DW910" s="34"/>
      <c r="DX910" s="34"/>
      <c r="DY910" s="34"/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  <c r="EX910" s="34"/>
      <c r="EY910" s="34"/>
      <c r="EZ910" s="34"/>
      <c r="FA910" s="34"/>
      <c r="FB910" s="34"/>
      <c r="FC910" s="34"/>
      <c r="FD910" s="34"/>
      <c r="FE910" s="34"/>
      <c r="FF910" s="34"/>
      <c r="FG910" s="34"/>
      <c r="FH910" s="34"/>
      <c r="FI910" s="34"/>
      <c r="FJ910" s="34"/>
      <c r="FK910" s="34"/>
      <c r="FL910" s="34"/>
      <c r="FM910" s="34"/>
      <c r="FN910" s="34"/>
      <c r="FO910" s="34"/>
      <c r="FP910" s="34"/>
      <c r="FQ910" s="34"/>
      <c r="FR910" s="34"/>
      <c r="FS910" s="34"/>
      <c r="FT910" s="34"/>
      <c r="FU910" s="34"/>
      <c r="FV910" s="34"/>
      <c r="FW910" s="34"/>
      <c r="FX910" s="34"/>
      <c r="FY910" s="34"/>
      <c r="FZ910" s="34"/>
      <c r="GA910" s="34"/>
      <c r="GB910" s="34"/>
      <c r="GC910" s="34"/>
      <c r="GD910" s="34"/>
      <c r="GE910" s="34"/>
      <c r="GF910" s="34"/>
      <c r="GG910" s="34"/>
      <c r="GH910" s="34"/>
      <c r="GI910" s="34"/>
      <c r="GJ910" s="34"/>
      <c r="GK910" s="34"/>
      <c r="GL910" s="34"/>
      <c r="GM910" s="34"/>
      <c r="GN910" s="34"/>
      <c r="GO910" s="34"/>
      <c r="GP910" s="34"/>
      <c r="GQ910" s="34"/>
      <c r="GR910" s="34"/>
      <c r="GS910" s="34"/>
      <c r="GT910" s="34"/>
      <c r="GU910" s="34"/>
      <c r="GV910" s="34"/>
      <c r="GW910" s="34"/>
      <c r="GX910" s="34"/>
      <c r="GY910" s="34"/>
      <c r="GZ910" s="34"/>
      <c r="HA910" s="34"/>
      <c r="HB910" s="34"/>
      <c r="HC910" s="34"/>
      <c r="HD910" s="34"/>
      <c r="HE910" s="34"/>
      <c r="HF910" s="34"/>
      <c r="HG910" s="34"/>
      <c r="HH910" s="34"/>
      <c r="HI910" s="34"/>
      <c r="HJ910" s="34"/>
      <c r="HK910" s="34"/>
      <c r="HL910" s="34"/>
      <c r="HM910" s="34"/>
      <c r="HN910" s="34"/>
      <c r="HO910" s="34"/>
      <c r="HP910" s="34"/>
      <c r="HQ910" s="34"/>
      <c r="HR910" s="34"/>
      <c r="HS910" s="34"/>
      <c r="HT910" s="34"/>
      <c r="HU910" s="34"/>
      <c r="HV910" s="34"/>
      <c r="HW910" s="34"/>
      <c r="HX910" s="34"/>
      <c r="HY910" s="34"/>
      <c r="HZ910" s="34"/>
      <c r="IA910" s="34"/>
      <c r="IB910" s="34"/>
      <c r="IC910" s="34"/>
      <c r="ID910" s="34"/>
      <c r="IE910" s="34"/>
      <c r="IF910" s="34"/>
      <c r="IG910" s="34"/>
      <c r="IH910" s="34"/>
      <c r="II910" s="34"/>
      <c r="IJ910" s="34"/>
      <c r="IK910" s="34"/>
      <c r="IL910" s="34"/>
      <c r="IM910" s="34"/>
      <c r="IN910" s="34"/>
      <c r="IO910" s="34"/>
      <c r="IP910" s="34"/>
      <c r="IQ910" s="34"/>
      <c r="IR910" s="34"/>
      <c r="IS910" s="34"/>
      <c r="IT910" s="34"/>
      <c r="IU910" s="34"/>
      <c r="IV910" s="34"/>
      <c r="IW910" s="34"/>
      <c r="IX910" s="34"/>
    </row>
    <row r="911" spans="1:258" x14ac:dyDescent="0.25">
      <c r="A911" s="35">
        <f>LOOKUP(2,1/($A$3:$A910&lt;&gt;""),$A$3:$A910)+1</f>
        <v>904</v>
      </c>
      <c r="B911" s="36"/>
      <c r="C911" s="50"/>
      <c r="D911" s="37" t="str">
        <f ca="1">IFERROR(IF($E911="","",VLOOKUP($E911,'Currency Pairs'!$B$3:$D$1000,3,FALSE)),"")</f>
        <v/>
      </c>
      <c r="E911" s="49" t="str">
        <f ca="1">IFERROR(IF($D911="","",VLOOKUP($D911,'Currency Pairs'!$A$3:$B$1000,2,FALSE)),"")</f>
        <v/>
      </c>
      <c r="F911" s="50"/>
      <c r="G911" s="49"/>
      <c r="H911" s="49"/>
      <c r="I911" s="49"/>
      <c r="J911" s="51" t="str">
        <f t="shared" si="30"/>
        <v/>
      </c>
      <c r="K911" s="79"/>
      <c r="L911" s="49"/>
      <c r="M911" s="52"/>
      <c r="N911" s="53" t="str">
        <f>IF(OR($G911="",$L911=""),"",ROUND(IF($F911="Long",(L911-G911),(G911-L911)) * POWER(10, VLOOKUP($D911,'Currency Pairs'!$A:$C,3,FALSE)),0))</f>
        <v/>
      </c>
      <c r="O911" s="99" t="str">
        <f>IF($P911="","",(($P911+$Q911+$R911)/LOOKUP(2,1/($V$3:$V910&lt;&gt;""),$V$3:$V910)))</f>
        <v/>
      </c>
      <c r="P911" s="54"/>
      <c r="Q911" s="54"/>
      <c r="R911" s="54"/>
      <c r="S911" s="42" t="str">
        <f t="shared" si="29"/>
        <v/>
      </c>
      <c r="T911" s="66"/>
      <c r="U911" s="66"/>
      <c r="V911" s="41" t="str">
        <f>IF($P911="","",$P911+$Q911+LOOKUP(2,1/($V$3:$V910&lt;&gt;""),$V$3:$V910))</f>
        <v/>
      </c>
      <c r="W911" s="42"/>
      <c r="X911" s="42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  <c r="GY911" s="35"/>
      <c r="GZ911" s="35"/>
      <c r="HA911" s="35"/>
      <c r="HB911" s="35"/>
      <c r="HC911" s="35"/>
      <c r="HD911" s="35"/>
      <c r="HE911" s="35"/>
      <c r="HF911" s="35"/>
      <c r="HG911" s="35"/>
      <c r="HH911" s="35"/>
      <c r="HI911" s="35"/>
      <c r="HJ911" s="35"/>
      <c r="HK911" s="35"/>
      <c r="HL911" s="35"/>
      <c r="HM911" s="35"/>
      <c r="HN911" s="35"/>
      <c r="HO911" s="35"/>
      <c r="HP911" s="35"/>
      <c r="HQ911" s="35"/>
      <c r="HR911" s="35"/>
      <c r="HS911" s="35"/>
      <c r="HT911" s="35"/>
      <c r="HU911" s="35"/>
      <c r="HV911" s="35"/>
      <c r="HW911" s="35"/>
      <c r="HX911" s="35"/>
      <c r="HY911" s="35"/>
      <c r="HZ911" s="35"/>
      <c r="IA911" s="35"/>
      <c r="IB911" s="35"/>
      <c r="IC911" s="35"/>
      <c r="ID911" s="35"/>
      <c r="IE911" s="35"/>
      <c r="IF911" s="35"/>
      <c r="IG911" s="35"/>
      <c r="IH911" s="35"/>
      <c r="II911" s="35"/>
      <c r="IJ911" s="35"/>
      <c r="IK911" s="35"/>
      <c r="IL911" s="35"/>
      <c r="IM911" s="35"/>
      <c r="IN911" s="35"/>
      <c r="IO911" s="35"/>
      <c r="IP911" s="35"/>
      <c r="IQ911" s="35"/>
      <c r="IR911" s="35"/>
      <c r="IS911" s="35"/>
      <c r="IT911" s="35"/>
      <c r="IU911" s="35"/>
      <c r="IV911" s="35"/>
      <c r="IW911" s="35"/>
      <c r="IX911" s="35"/>
    </row>
    <row r="912" spans="1:258" x14ac:dyDescent="0.25">
      <c r="A912" s="26">
        <f>LOOKUP(2,1/($A$3:$A911&lt;&gt;""),$A$3:$A911)+1</f>
        <v>905</v>
      </c>
      <c r="B912" s="27"/>
      <c r="C912" s="44"/>
      <c r="D912" s="28" t="str">
        <f ca="1">IFERROR(IF($E912="","",VLOOKUP($E912,'Currency Pairs'!$B$3:$D$1000,3,FALSE)),"")</f>
        <v/>
      </c>
      <c r="E912" s="43" t="str">
        <f ca="1">IFERROR(IF($D912="","",VLOOKUP($D912,'Currency Pairs'!$A$3:$B$1000,2,FALSE)),"")</f>
        <v/>
      </c>
      <c r="F912" s="44"/>
      <c r="G912" s="43"/>
      <c r="H912" s="43"/>
      <c r="I912" s="43"/>
      <c r="J912" s="45" t="str">
        <f t="shared" si="30"/>
        <v/>
      </c>
      <c r="K912" s="78"/>
      <c r="L912" s="43"/>
      <c r="M912" s="46"/>
      <c r="N912" s="47" t="str">
        <f>IF(OR($G912="",$L912=""),"",ROUND(IF($F912="Long",(L912-G912),(G912-L912)) * POWER(10, VLOOKUP($D912,'Currency Pairs'!$A:$C,3,FALSE)),0))</f>
        <v/>
      </c>
      <c r="O912" s="94" t="str">
        <f>IF($P912="","",(($P912+$Q912+$R912)/LOOKUP(2,1/($V$3:$V911&lt;&gt;""),$V$3:$V911)))</f>
        <v/>
      </c>
      <c r="P912" s="48"/>
      <c r="Q912" s="48"/>
      <c r="R912" s="48"/>
      <c r="S912" s="33" t="str">
        <f t="shared" si="29"/>
        <v/>
      </c>
      <c r="T912" s="65"/>
      <c r="U912" s="65"/>
      <c r="V912" s="32" t="str">
        <f>IF($P912="","",$P912+$Q912+LOOKUP(2,1/($V$3:$V911&lt;&gt;""),$V$3:$V911))</f>
        <v/>
      </c>
      <c r="W912" s="33"/>
      <c r="X912" s="33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  <c r="EX912" s="34"/>
      <c r="EY912" s="34"/>
      <c r="EZ912" s="34"/>
      <c r="FA912" s="34"/>
      <c r="FB912" s="34"/>
      <c r="FC912" s="34"/>
      <c r="FD912" s="34"/>
      <c r="FE912" s="34"/>
      <c r="FF912" s="34"/>
      <c r="FG912" s="34"/>
      <c r="FH912" s="34"/>
      <c r="FI912" s="34"/>
      <c r="FJ912" s="34"/>
      <c r="FK912" s="34"/>
      <c r="FL912" s="34"/>
      <c r="FM912" s="34"/>
      <c r="FN912" s="34"/>
      <c r="FO912" s="34"/>
      <c r="FP912" s="34"/>
      <c r="FQ912" s="34"/>
      <c r="FR912" s="34"/>
      <c r="FS912" s="34"/>
      <c r="FT912" s="34"/>
      <c r="FU912" s="34"/>
      <c r="FV912" s="34"/>
      <c r="FW912" s="34"/>
      <c r="FX912" s="34"/>
      <c r="FY912" s="34"/>
      <c r="FZ912" s="34"/>
      <c r="GA912" s="34"/>
      <c r="GB912" s="34"/>
      <c r="GC912" s="34"/>
      <c r="GD912" s="34"/>
      <c r="GE912" s="34"/>
      <c r="GF912" s="34"/>
      <c r="GG912" s="34"/>
      <c r="GH912" s="34"/>
      <c r="GI912" s="34"/>
      <c r="GJ912" s="34"/>
      <c r="GK912" s="34"/>
      <c r="GL912" s="34"/>
      <c r="GM912" s="34"/>
      <c r="GN912" s="34"/>
      <c r="GO912" s="34"/>
      <c r="GP912" s="34"/>
      <c r="GQ912" s="34"/>
      <c r="GR912" s="34"/>
      <c r="GS912" s="34"/>
      <c r="GT912" s="34"/>
      <c r="GU912" s="34"/>
      <c r="GV912" s="34"/>
      <c r="GW912" s="34"/>
      <c r="GX912" s="34"/>
      <c r="GY912" s="34"/>
      <c r="GZ912" s="34"/>
      <c r="HA912" s="34"/>
      <c r="HB912" s="34"/>
      <c r="HC912" s="34"/>
      <c r="HD912" s="34"/>
      <c r="HE912" s="34"/>
      <c r="HF912" s="34"/>
      <c r="HG912" s="34"/>
      <c r="HH912" s="34"/>
      <c r="HI912" s="34"/>
      <c r="HJ912" s="34"/>
      <c r="HK912" s="34"/>
      <c r="HL912" s="34"/>
      <c r="HM912" s="34"/>
      <c r="HN912" s="34"/>
      <c r="HO912" s="34"/>
      <c r="HP912" s="34"/>
      <c r="HQ912" s="34"/>
      <c r="HR912" s="34"/>
      <c r="HS912" s="34"/>
      <c r="HT912" s="34"/>
      <c r="HU912" s="34"/>
      <c r="HV912" s="34"/>
      <c r="HW912" s="34"/>
      <c r="HX912" s="34"/>
      <c r="HY912" s="34"/>
      <c r="HZ912" s="34"/>
      <c r="IA912" s="34"/>
      <c r="IB912" s="34"/>
      <c r="IC912" s="34"/>
      <c r="ID912" s="34"/>
      <c r="IE912" s="34"/>
      <c r="IF912" s="34"/>
      <c r="IG912" s="34"/>
      <c r="IH912" s="34"/>
      <c r="II912" s="34"/>
      <c r="IJ912" s="34"/>
      <c r="IK912" s="34"/>
      <c r="IL912" s="34"/>
      <c r="IM912" s="34"/>
      <c r="IN912" s="34"/>
      <c r="IO912" s="34"/>
      <c r="IP912" s="34"/>
      <c r="IQ912" s="34"/>
      <c r="IR912" s="34"/>
      <c r="IS912" s="34"/>
      <c r="IT912" s="34"/>
      <c r="IU912" s="34"/>
      <c r="IV912" s="34"/>
      <c r="IW912" s="34"/>
      <c r="IX912" s="34"/>
    </row>
    <row r="913" spans="1:258" x14ac:dyDescent="0.25">
      <c r="A913" s="35">
        <f>LOOKUP(2,1/($A$3:$A912&lt;&gt;""),$A$3:$A912)+1</f>
        <v>906</v>
      </c>
      <c r="B913" s="36"/>
      <c r="C913" s="50"/>
      <c r="D913" s="37" t="str">
        <f ca="1">IFERROR(IF($E913="","",VLOOKUP($E913,'Currency Pairs'!$B$3:$D$1000,3,FALSE)),"")</f>
        <v/>
      </c>
      <c r="E913" s="49" t="str">
        <f ca="1">IFERROR(IF($D913="","",VLOOKUP($D913,'Currency Pairs'!$A$3:$B$1000,2,FALSE)),"")</f>
        <v/>
      </c>
      <c r="F913" s="50"/>
      <c r="G913" s="49"/>
      <c r="H913" s="49"/>
      <c r="I913" s="49"/>
      <c r="J913" s="51" t="str">
        <f t="shared" si="30"/>
        <v/>
      </c>
      <c r="K913" s="79"/>
      <c r="L913" s="49"/>
      <c r="M913" s="52"/>
      <c r="N913" s="53" t="str">
        <f>IF(OR($G913="",$L913=""),"",ROUND(IF($F913="Long",(L913-G913),(G913-L913)) * POWER(10, VLOOKUP($D913,'Currency Pairs'!$A:$C,3,FALSE)),0))</f>
        <v/>
      </c>
      <c r="O913" s="99" t="str">
        <f>IF($P913="","",(($P913+$Q913+$R913)/LOOKUP(2,1/($V$3:$V912&lt;&gt;""),$V$3:$V912)))</f>
        <v/>
      </c>
      <c r="P913" s="54"/>
      <c r="Q913" s="54"/>
      <c r="R913" s="54"/>
      <c r="S913" s="42" t="str">
        <f t="shared" si="29"/>
        <v/>
      </c>
      <c r="T913" s="66"/>
      <c r="U913" s="66"/>
      <c r="V913" s="41" t="str">
        <f>IF($P913="","",$P913+$Q913+LOOKUP(2,1/($V$3:$V912&lt;&gt;""),$V$3:$V912))</f>
        <v/>
      </c>
      <c r="W913" s="42"/>
      <c r="X913" s="42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  <c r="GY913" s="35"/>
      <c r="GZ913" s="35"/>
      <c r="HA913" s="35"/>
      <c r="HB913" s="35"/>
      <c r="HC913" s="35"/>
      <c r="HD913" s="35"/>
      <c r="HE913" s="35"/>
      <c r="HF913" s="35"/>
      <c r="HG913" s="35"/>
      <c r="HH913" s="35"/>
      <c r="HI913" s="35"/>
      <c r="HJ913" s="35"/>
      <c r="HK913" s="35"/>
      <c r="HL913" s="35"/>
      <c r="HM913" s="35"/>
      <c r="HN913" s="35"/>
      <c r="HO913" s="35"/>
      <c r="HP913" s="35"/>
      <c r="HQ913" s="35"/>
      <c r="HR913" s="35"/>
      <c r="HS913" s="35"/>
      <c r="HT913" s="35"/>
      <c r="HU913" s="35"/>
      <c r="HV913" s="35"/>
      <c r="HW913" s="35"/>
      <c r="HX913" s="35"/>
      <c r="HY913" s="35"/>
      <c r="HZ913" s="35"/>
      <c r="IA913" s="35"/>
      <c r="IB913" s="35"/>
      <c r="IC913" s="35"/>
      <c r="ID913" s="35"/>
      <c r="IE913" s="35"/>
      <c r="IF913" s="35"/>
      <c r="IG913" s="35"/>
      <c r="IH913" s="35"/>
      <c r="II913" s="35"/>
      <c r="IJ913" s="35"/>
      <c r="IK913" s="35"/>
      <c r="IL913" s="35"/>
      <c r="IM913" s="35"/>
      <c r="IN913" s="35"/>
      <c r="IO913" s="35"/>
      <c r="IP913" s="35"/>
      <c r="IQ913" s="35"/>
      <c r="IR913" s="35"/>
      <c r="IS913" s="35"/>
      <c r="IT913" s="35"/>
      <c r="IU913" s="35"/>
      <c r="IV913" s="35"/>
      <c r="IW913" s="35"/>
      <c r="IX913" s="35"/>
    </row>
    <row r="914" spans="1:258" x14ac:dyDescent="0.25">
      <c r="A914" s="26">
        <f>LOOKUP(2,1/($A$3:$A913&lt;&gt;""),$A$3:$A913)+1</f>
        <v>907</v>
      </c>
      <c r="B914" s="27"/>
      <c r="C914" s="44"/>
      <c r="D914" s="28" t="str">
        <f ca="1">IFERROR(IF($E914="","",VLOOKUP($E914,'Currency Pairs'!$B$3:$D$1000,3,FALSE)),"")</f>
        <v/>
      </c>
      <c r="E914" s="43" t="str">
        <f ca="1">IFERROR(IF($D914="","",VLOOKUP($D914,'Currency Pairs'!$A$3:$B$1000,2,FALSE)),"")</f>
        <v/>
      </c>
      <c r="F914" s="44"/>
      <c r="G914" s="43"/>
      <c r="H914" s="43"/>
      <c r="I914" s="43"/>
      <c r="J914" s="45" t="str">
        <f t="shared" si="30"/>
        <v/>
      </c>
      <c r="K914" s="78"/>
      <c r="L914" s="43"/>
      <c r="M914" s="46"/>
      <c r="N914" s="47" t="str">
        <f>IF(OR($G914="",$L914=""),"",ROUND(IF($F914="Long",(L914-G914),(G914-L914)) * POWER(10, VLOOKUP($D914,'Currency Pairs'!$A:$C,3,FALSE)),0))</f>
        <v/>
      </c>
      <c r="O914" s="94" t="str">
        <f>IF($P914="","",(($P914+$Q914+$R914)/LOOKUP(2,1/($V$3:$V913&lt;&gt;""),$V$3:$V913)))</f>
        <v/>
      </c>
      <c r="P914" s="48"/>
      <c r="Q914" s="48"/>
      <c r="R914" s="48"/>
      <c r="S914" s="33" t="str">
        <f t="shared" ref="S914:S977" si="31">IF(AND(B914&lt;&gt;"",M914&lt;&gt;""),IF(DATEDIF(B914,M914,"d")&gt;0,DATEDIF(B914,M914,"d"),"")&amp;
IF(DATEDIF(B914,M914,"d")=1," day",IF(DATEDIF(B914,M914,"d")=0, "Intraday"," days")),"")</f>
        <v/>
      </c>
      <c r="T914" s="65"/>
      <c r="U914" s="65"/>
      <c r="V914" s="32" t="str">
        <f>IF($P914="","",$P914+$Q914+LOOKUP(2,1/($V$3:$V913&lt;&gt;""),$V$3:$V913))</f>
        <v/>
      </c>
      <c r="W914" s="33"/>
      <c r="X914" s="33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  <c r="DM914" s="34"/>
      <c r="DN914" s="34"/>
      <c r="DO914" s="34"/>
      <c r="DP914" s="34"/>
      <c r="DQ914" s="34"/>
      <c r="DR914" s="34"/>
      <c r="DS914" s="34"/>
      <c r="DT914" s="34"/>
      <c r="DU914" s="34"/>
      <c r="DV914" s="34"/>
      <c r="DW914" s="34"/>
      <c r="DX914" s="34"/>
      <c r="DY914" s="34"/>
      <c r="DZ914" s="34"/>
      <c r="EA914" s="34"/>
      <c r="EB914" s="34"/>
      <c r="EC914" s="34"/>
      <c r="ED914" s="34"/>
      <c r="EE914" s="34"/>
      <c r="EF914" s="34"/>
      <c r="EG914" s="34"/>
      <c r="EH914" s="34"/>
      <c r="EI914" s="34"/>
      <c r="EJ914" s="34"/>
      <c r="EK914" s="34"/>
      <c r="EL914" s="34"/>
      <c r="EM914" s="34"/>
      <c r="EN914" s="34"/>
      <c r="EO914" s="34"/>
      <c r="EP914" s="34"/>
      <c r="EQ914" s="34"/>
      <c r="ER914" s="34"/>
      <c r="ES914" s="34"/>
      <c r="ET914" s="34"/>
      <c r="EU914" s="34"/>
      <c r="EV914" s="34"/>
      <c r="EW914" s="34"/>
      <c r="EX914" s="34"/>
      <c r="EY914" s="34"/>
      <c r="EZ914" s="34"/>
      <c r="FA914" s="34"/>
      <c r="FB914" s="34"/>
      <c r="FC914" s="34"/>
      <c r="FD914" s="34"/>
      <c r="FE914" s="34"/>
      <c r="FF914" s="34"/>
      <c r="FG914" s="34"/>
      <c r="FH914" s="34"/>
      <c r="FI914" s="34"/>
      <c r="FJ914" s="34"/>
      <c r="FK914" s="34"/>
      <c r="FL914" s="34"/>
      <c r="FM914" s="34"/>
      <c r="FN914" s="34"/>
      <c r="FO914" s="34"/>
      <c r="FP914" s="34"/>
      <c r="FQ914" s="34"/>
      <c r="FR914" s="34"/>
      <c r="FS914" s="34"/>
      <c r="FT914" s="34"/>
      <c r="FU914" s="34"/>
      <c r="FV914" s="34"/>
      <c r="FW914" s="34"/>
      <c r="FX914" s="34"/>
      <c r="FY914" s="34"/>
      <c r="FZ914" s="34"/>
      <c r="GA914" s="34"/>
      <c r="GB914" s="34"/>
      <c r="GC914" s="34"/>
      <c r="GD914" s="34"/>
      <c r="GE914" s="34"/>
      <c r="GF914" s="34"/>
      <c r="GG914" s="34"/>
      <c r="GH914" s="34"/>
      <c r="GI914" s="34"/>
      <c r="GJ914" s="34"/>
      <c r="GK914" s="34"/>
      <c r="GL914" s="34"/>
      <c r="GM914" s="34"/>
      <c r="GN914" s="34"/>
      <c r="GO914" s="34"/>
      <c r="GP914" s="34"/>
      <c r="GQ914" s="34"/>
      <c r="GR914" s="34"/>
      <c r="GS914" s="34"/>
      <c r="GT914" s="34"/>
      <c r="GU914" s="34"/>
      <c r="GV914" s="34"/>
      <c r="GW914" s="34"/>
      <c r="GX914" s="34"/>
      <c r="GY914" s="34"/>
      <c r="GZ914" s="34"/>
      <c r="HA914" s="34"/>
      <c r="HB914" s="34"/>
      <c r="HC914" s="34"/>
      <c r="HD914" s="34"/>
      <c r="HE914" s="34"/>
      <c r="HF914" s="34"/>
      <c r="HG914" s="34"/>
      <c r="HH914" s="34"/>
      <c r="HI914" s="34"/>
      <c r="HJ914" s="34"/>
      <c r="HK914" s="34"/>
      <c r="HL914" s="34"/>
      <c r="HM914" s="34"/>
      <c r="HN914" s="34"/>
      <c r="HO914" s="34"/>
      <c r="HP914" s="34"/>
      <c r="HQ914" s="34"/>
      <c r="HR914" s="34"/>
      <c r="HS914" s="34"/>
      <c r="HT914" s="34"/>
      <c r="HU914" s="34"/>
      <c r="HV914" s="34"/>
      <c r="HW914" s="34"/>
      <c r="HX914" s="34"/>
      <c r="HY914" s="34"/>
      <c r="HZ914" s="34"/>
      <c r="IA914" s="34"/>
      <c r="IB914" s="34"/>
      <c r="IC914" s="34"/>
      <c r="ID914" s="34"/>
      <c r="IE914" s="34"/>
      <c r="IF914" s="34"/>
      <c r="IG914" s="34"/>
      <c r="IH914" s="34"/>
      <c r="II914" s="34"/>
      <c r="IJ914" s="34"/>
      <c r="IK914" s="34"/>
      <c r="IL914" s="34"/>
      <c r="IM914" s="34"/>
      <c r="IN914" s="34"/>
      <c r="IO914" s="34"/>
      <c r="IP914" s="34"/>
      <c r="IQ914" s="34"/>
      <c r="IR914" s="34"/>
      <c r="IS914" s="34"/>
      <c r="IT914" s="34"/>
      <c r="IU914" s="34"/>
      <c r="IV914" s="34"/>
      <c r="IW914" s="34"/>
      <c r="IX914" s="34"/>
    </row>
    <row r="915" spans="1:258" x14ac:dyDescent="0.25">
      <c r="A915" s="35">
        <f>LOOKUP(2,1/($A$3:$A914&lt;&gt;""),$A$3:$A914)+1</f>
        <v>908</v>
      </c>
      <c r="B915" s="36"/>
      <c r="C915" s="50"/>
      <c r="D915" s="37" t="str">
        <f ca="1">IFERROR(IF($E915="","",VLOOKUP($E915,'Currency Pairs'!$B$3:$D$1000,3,FALSE)),"")</f>
        <v/>
      </c>
      <c r="E915" s="49" t="str">
        <f ca="1">IFERROR(IF($D915="","",VLOOKUP($D915,'Currency Pairs'!$A$3:$B$1000,2,FALSE)),"")</f>
        <v/>
      </c>
      <c r="F915" s="50"/>
      <c r="G915" s="49"/>
      <c r="H915" s="49"/>
      <c r="I915" s="49"/>
      <c r="J915" s="51" t="str">
        <f t="shared" si="30"/>
        <v/>
      </c>
      <c r="K915" s="79"/>
      <c r="L915" s="49"/>
      <c r="M915" s="52"/>
      <c r="N915" s="53" t="str">
        <f>IF(OR($G915="",$L915=""),"",ROUND(IF($F915="Long",(L915-G915),(G915-L915)) * POWER(10, VLOOKUP($D915,'Currency Pairs'!$A:$C,3,FALSE)),0))</f>
        <v/>
      </c>
      <c r="O915" s="99" t="str">
        <f>IF($P915="","",(($P915+$Q915+$R915)/LOOKUP(2,1/($V$3:$V914&lt;&gt;""),$V$3:$V914)))</f>
        <v/>
      </c>
      <c r="P915" s="54"/>
      <c r="Q915" s="54"/>
      <c r="R915" s="54"/>
      <c r="S915" s="42" t="str">
        <f t="shared" si="31"/>
        <v/>
      </c>
      <c r="T915" s="66"/>
      <c r="U915" s="66"/>
      <c r="V915" s="41" t="str">
        <f>IF($P915="","",$P915+$Q915+LOOKUP(2,1/($V$3:$V914&lt;&gt;""),$V$3:$V914))</f>
        <v/>
      </c>
      <c r="W915" s="42"/>
      <c r="X915" s="42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  <c r="IL915" s="35"/>
      <c r="IM915" s="35"/>
      <c r="IN915" s="35"/>
      <c r="IO915" s="35"/>
      <c r="IP915" s="35"/>
      <c r="IQ915" s="35"/>
      <c r="IR915" s="35"/>
      <c r="IS915" s="35"/>
      <c r="IT915" s="35"/>
      <c r="IU915" s="35"/>
      <c r="IV915" s="35"/>
      <c r="IW915" s="35"/>
      <c r="IX915" s="35"/>
    </row>
    <row r="916" spans="1:258" x14ac:dyDescent="0.25">
      <c r="A916" s="26">
        <f>LOOKUP(2,1/($A$3:$A915&lt;&gt;""),$A$3:$A915)+1</f>
        <v>909</v>
      </c>
      <c r="B916" s="27"/>
      <c r="C916" s="44"/>
      <c r="D916" s="28" t="str">
        <f ca="1">IFERROR(IF($E916="","",VLOOKUP($E916,'Currency Pairs'!$B$3:$D$1000,3,FALSE)),"")</f>
        <v/>
      </c>
      <c r="E916" s="43" t="str">
        <f ca="1">IFERROR(IF($D916="","",VLOOKUP($D916,'Currency Pairs'!$A$3:$B$1000,2,FALSE)),"")</f>
        <v/>
      </c>
      <c r="F916" s="44"/>
      <c r="G916" s="43"/>
      <c r="H916" s="43"/>
      <c r="I916" s="43"/>
      <c r="J916" s="45" t="str">
        <f t="shared" si="30"/>
        <v/>
      </c>
      <c r="K916" s="78"/>
      <c r="L916" s="43"/>
      <c r="M916" s="46"/>
      <c r="N916" s="47" t="str">
        <f>IF(OR($G916="",$L916=""),"",ROUND(IF($F916="Long",(L916-G916),(G916-L916)) * POWER(10, VLOOKUP($D916,'Currency Pairs'!$A:$C,3,FALSE)),0))</f>
        <v/>
      </c>
      <c r="O916" s="94" t="str">
        <f>IF($P916="","",(($P916+$Q916+$R916)/LOOKUP(2,1/($V$3:$V915&lt;&gt;""),$V$3:$V915)))</f>
        <v/>
      </c>
      <c r="P916" s="48"/>
      <c r="Q916" s="48"/>
      <c r="R916" s="48"/>
      <c r="S916" s="33" t="str">
        <f t="shared" si="31"/>
        <v/>
      </c>
      <c r="T916" s="65"/>
      <c r="U916" s="65"/>
      <c r="V916" s="32" t="str">
        <f>IF($P916="","",$P916+$Q916+LOOKUP(2,1/($V$3:$V915&lt;&gt;""),$V$3:$V915))</f>
        <v/>
      </c>
      <c r="W916" s="33"/>
      <c r="X916" s="33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  <c r="DN916" s="34"/>
      <c r="DO916" s="34"/>
      <c r="DP916" s="34"/>
      <c r="DQ916" s="34"/>
      <c r="DR916" s="34"/>
      <c r="DS916" s="34"/>
      <c r="DT916" s="34"/>
      <c r="DU916" s="34"/>
      <c r="DV916" s="34"/>
      <c r="DW916" s="34"/>
      <c r="DX916" s="34"/>
      <c r="DY916" s="34"/>
      <c r="DZ916" s="34"/>
      <c r="EA916" s="34"/>
      <c r="EB916" s="34"/>
      <c r="EC916" s="34"/>
      <c r="ED916" s="34"/>
      <c r="EE916" s="34"/>
      <c r="EF916" s="34"/>
      <c r="EG916" s="34"/>
      <c r="EH916" s="34"/>
      <c r="EI916" s="34"/>
      <c r="EJ916" s="34"/>
      <c r="EK916" s="34"/>
      <c r="EL916" s="34"/>
      <c r="EM916" s="34"/>
      <c r="EN916" s="34"/>
      <c r="EO916" s="34"/>
      <c r="EP916" s="34"/>
      <c r="EQ916" s="34"/>
      <c r="ER916" s="34"/>
      <c r="ES916" s="34"/>
      <c r="ET916" s="34"/>
      <c r="EU916" s="34"/>
      <c r="EV916" s="34"/>
      <c r="EW916" s="34"/>
      <c r="EX916" s="34"/>
      <c r="EY916" s="34"/>
      <c r="EZ916" s="34"/>
      <c r="FA916" s="34"/>
      <c r="FB916" s="34"/>
      <c r="FC916" s="34"/>
      <c r="FD916" s="34"/>
      <c r="FE916" s="34"/>
      <c r="FF916" s="34"/>
      <c r="FG916" s="34"/>
      <c r="FH916" s="34"/>
      <c r="FI916" s="34"/>
      <c r="FJ916" s="34"/>
      <c r="FK916" s="34"/>
      <c r="FL916" s="34"/>
      <c r="FM916" s="34"/>
      <c r="FN916" s="34"/>
      <c r="FO916" s="34"/>
      <c r="FP916" s="34"/>
      <c r="FQ916" s="34"/>
      <c r="FR916" s="34"/>
      <c r="FS916" s="34"/>
      <c r="FT916" s="34"/>
      <c r="FU916" s="34"/>
      <c r="FV916" s="34"/>
      <c r="FW916" s="34"/>
      <c r="FX916" s="34"/>
      <c r="FY916" s="34"/>
      <c r="FZ916" s="34"/>
      <c r="GA916" s="34"/>
      <c r="GB916" s="34"/>
      <c r="GC916" s="34"/>
      <c r="GD916" s="34"/>
      <c r="GE916" s="34"/>
      <c r="GF916" s="34"/>
      <c r="GG916" s="34"/>
      <c r="GH916" s="34"/>
      <c r="GI916" s="34"/>
      <c r="GJ916" s="34"/>
      <c r="GK916" s="34"/>
      <c r="GL916" s="34"/>
      <c r="GM916" s="34"/>
      <c r="GN916" s="34"/>
      <c r="GO916" s="34"/>
      <c r="GP916" s="34"/>
      <c r="GQ916" s="34"/>
      <c r="GR916" s="34"/>
      <c r="GS916" s="34"/>
      <c r="GT916" s="34"/>
      <c r="GU916" s="34"/>
      <c r="GV916" s="34"/>
      <c r="GW916" s="34"/>
      <c r="GX916" s="34"/>
      <c r="GY916" s="34"/>
      <c r="GZ916" s="34"/>
      <c r="HA916" s="34"/>
      <c r="HB916" s="34"/>
      <c r="HC916" s="34"/>
      <c r="HD916" s="34"/>
      <c r="HE916" s="34"/>
      <c r="HF916" s="34"/>
      <c r="HG916" s="34"/>
      <c r="HH916" s="34"/>
      <c r="HI916" s="34"/>
      <c r="HJ916" s="34"/>
      <c r="HK916" s="34"/>
      <c r="HL916" s="34"/>
      <c r="HM916" s="34"/>
      <c r="HN916" s="34"/>
      <c r="HO916" s="34"/>
      <c r="HP916" s="34"/>
      <c r="HQ916" s="34"/>
      <c r="HR916" s="34"/>
      <c r="HS916" s="34"/>
      <c r="HT916" s="34"/>
      <c r="HU916" s="34"/>
      <c r="HV916" s="34"/>
      <c r="HW916" s="34"/>
      <c r="HX916" s="34"/>
      <c r="HY916" s="34"/>
      <c r="HZ916" s="34"/>
      <c r="IA916" s="34"/>
      <c r="IB916" s="34"/>
      <c r="IC916" s="34"/>
      <c r="ID916" s="34"/>
      <c r="IE916" s="34"/>
      <c r="IF916" s="34"/>
      <c r="IG916" s="34"/>
      <c r="IH916" s="34"/>
      <c r="II916" s="34"/>
      <c r="IJ916" s="34"/>
      <c r="IK916" s="34"/>
      <c r="IL916" s="34"/>
      <c r="IM916" s="34"/>
      <c r="IN916" s="34"/>
      <c r="IO916" s="34"/>
      <c r="IP916" s="34"/>
      <c r="IQ916" s="34"/>
      <c r="IR916" s="34"/>
      <c r="IS916" s="34"/>
      <c r="IT916" s="34"/>
      <c r="IU916" s="34"/>
      <c r="IV916" s="34"/>
      <c r="IW916" s="34"/>
      <c r="IX916" s="34"/>
    </row>
    <row r="917" spans="1:258" x14ac:dyDescent="0.25">
      <c r="A917" s="35">
        <f>LOOKUP(2,1/($A$3:$A916&lt;&gt;""),$A$3:$A916)+1</f>
        <v>910</v>
      </c>
      <c r="B917" s="36"/>
      <c r="C917" s="50"/>
      <c r="D917" s="37" t="str">
        <f ca="1">IFERROR(IF($E917="","",VLOOKUP($E917,'Currency Pairs'!$B$3:$D$1000,3,FALSE)),"")</f>
        <v/>
      </c>
      <c r="E917" s="49" t="str">
        <f ca="1">IFERROR(IF($D917="","",VLOOKUP($D917,'Currency Pairs'!$A$3:$B$1000,2,FALSE)),"")</f>
        <v/>
      </c>
      <c r="F917" s="50"/>
      <c r="G917" s="49"/>
      <c r="H917" s="49"/>
      <c r="I917" s="49"/>
      <c r="J917" s="51" t="str">
        <f t="shared" si="30"/>
        <v/>
      </c>
      <c r="K917" s="79"/>
      <c r="L917" s="49"/>
      <c r="M917" s="52"/>
      <c r="N917" s="53" t="str">
        <f>IF(OR($G917="",$L917=""),"",ROUND(IF($F917="Long",(L917-G917),(G917-L917)) * POWER(10, VLOOKUP($D917,'Currency Pairs'!$A:$C,3,FALSE)),0))</f>
        <v/>
      </c>
      <c r="O917" s="99" t="str">
        <f>IF($P917="","",(($P917+$Q917+$R917)/LOOKUP(2,1/($V$3:$V916&lt;&gt;""),$V$3:$V916)))</f>
        <v/>
      </c>
      <c r="P917" s="54"/>
      <c r="Q917" s="54"/>
      <c r="R917" s="54"/>
      <c r="S917" s="42" t="str">
        <f t="shared" si="31"/>
        <v/>
      </c>
      <c r="T917" s="66"/>
      <c r="U917" s="66"/>
      <c r="V917" s="41" t="str">
        <f>IF($P917="","",$P917+$Q917+LOOKUP(2,1/($V$3:$V916&lt;&gt;""),$V$3:$V916))</f>
        <v/>
      </c>
      <c r="W917" s="42"/>
      <c r="X917" s="42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  <c r="GY917" s="35"/>
      <c r="GZ917" s="35"/>
      <c r="HA917" s="35"/>
      <c r="HB917" s="35"/>
      <c r="HC917" s="35"/>
      <c r="HD917" s="35"/>
      <c r="HE917" s="35"/>
      <c r="HF917" s="35"/>
      <c r="HG917" s="35"/>
      <c r="HH917" s="35"/>
      <c r="HI917" s="35"/>
      <c r="HJ917" s="35"/>
      <c r="HK917" s="35"/>
      <c r="HL917" s="35"/>
      <c r="HM917" s="35"/>
      <c r="HN917" s="35"/>
      <c r="HO917" s="35"/>
      <c r="HP917" s="35"/>
      <c r="HQ917" s="35"/>
      <c r="HR917" s="35"/>
      <c r="HS917" s="35"/>
      <c r="HT917" s="35"/>
      <c r="HU917" s="35"/>
      <c r="HV917" s="35"/>
      <c r="HW917" s="35"/>
      <c r="HX917" s="35"/>
      <c r="HY917" s="35"/>
      <c r="HZ917" s="35"/>
      <c r="IA917" s="35"/>
      <c r="IB917" s="35"/>
      <c r="IC917" s="35"/>
      <c r="ID917" s="35"/>
      <c r="IE917" s="35"/>
      <c r="IF917" s="35"/>
      <c r="IG917" s="35"/>
      <c r="IH917" s="35"/>
      <c r="II917" s="35"/>
      <c r="IJ917" s="35"/>
      <c r="IK917" s="35"/>
      <c r="IL917" s="35"/>
      <c r="IM917" s="35"/>
      <c r="IN917" s="35"/>
      <c r="IO917" s="35"/>
      <c r="IP917" s="35"/>
      <c r="IQ917" s="35"/>
      <c r="IR917" s="35"/>
      <c r="IS917" s="35"/>
      <c r="IT917" s="35"/>
      <c r="IU917" s="35"/>
      <c r="IV917" s="35"/>
      <c r="IW917" s="35"/>
      <c r="IX917" s="35"/>
    </row>
    <row r="918" spans="1:258" x14ac:dyDescent="0.25">
      <c r="A918" s="26">
        <f>LOOKUP(2,1/($A$3:$A917&lt;&gt;""),$A$3:$A917)+1</f>
        <v>911</v>
      </c>
      <c r="B918" s="27"/>
      <c r="C918" s="44"/>
      <c r="D918" s="28" t="str">
        <f ca="1">IFERROR(IF($E918="","",VLOOKUP($E918,'Currency Pairs'!$B$3:$D$1000,3,FALSE)),"")</f>
        <v/>
      </c>
      <c r="E918" s="43" t="str">
        <f ca="1">IFERROR(IF($D918="","",VLOOKUP($D918,'Currency Pairs'!$A$3:$B$1000,2,FALSE)),"")</f>
        <v/>
      </c>
      <c r="F918" s="44"/>
      <c r="G918" s="43"/>
      <c r="H918" s="43"/>
      <c r="I918" s="43"/>
      <c r="J918" s="45" t="str">
        <f t="shared" si="30"/>
        <v/>
      </c>
      <c r="K918" s="78"/>
      <c r="L918" s="43"/>
      <c r="M918" s="46"/>
      <c r="N918" s="47" t="str">
        <f>IF(OR($G918="",$L918=""),"",ROUND(IF($F918="Long",(L918-G918),(G918-L918)) * POWER(10, VLOOKUP($D918,'Currency Pairs'!$A:$C,3,FALSE)),0))</f>
        <v/>
      </c>
      <c r="O918" s="94" t="str">
        <f>IF($P918="","",(($P918+$Q918+$R918)/LOOKUP(2,1/($V$3:$V917&lt;&gt;""),$V$3:$V917)))</f>
        <v/>
      </c>
      <c r="P918" s="48"/>
      <c r="Q918" s="48"/>
      <c r="R918" s="48"/>
      <c r="S918" s="33" t="str">
        <f t="shared" si="31"/>
        <v/>
      </c>
      <c r="T918" s="65"/>
      <c r="U918" s="65"/>
      <c r="V918" s="32" t="str">
        <f>IF($P918="","",$P918+$Q918+LOOKUP(2,1/($V$3:$V917&lt;&gt;""),$V$3:$V917))</f>
        <v/>
      </c>
      <c r="W918" s="33"/>
      <c r="X918" s="33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  <c r="DN918" s="34"/>
      <c r="DO918" s="34"/>
      <c r="DP918" s="34"/>
      <c r="DQ918" s="34"/>
      <c r="DR918" s="34"/>
      <c r="DS918" s="34"/>
      <c r="DT918" s="34"/>
      <c r="DU918" s="34"/>
      <c r="DV918" s="34"/>
      <c r="DW918" s="34"/>
      <c r="DX918" s="34"/>
      <c r="DY918" s="34"/>
      <c r="DZ918" s="34"/>
      <c r="EA918" s="34"/>
      <c r="EB918" s="34"/>
      <c r="EC918" s="34"/>
      <c r="ED918" s="34"/>
      <c r="EE918" s="34"/>
      <c r="EF918" s="34"/>
      <c r="EG918" s="34"/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  <c r="EX918" s="34"/>
      <c r="EY918" s="34"/>
      <c r="EZ918" s="34"/>
      <c r="FA918" s="34"/>
      <c r="FB918" s="34"/>
      <c r="FC918" s="34"/>
      <c r="FD918" s="34"/>
      <c r="FE918" s="34"/>
      <c r="FF918" s="34"/>
      <c r="FG918" s="34"/>
      <c r="FH918" s="34"/>
      <c r="FI918" s="34"/>
      <c r="FJ918" s="34"/>
      <c r="FK918" s="34"/>
      <c r="FL918" s="34"/>
      <c r="FM918" s="34"/>
      <c r="FN918" s="34"/>
      <c r="FO918" s="34"/>
      <c r="FP918" s="34"/>
      <c r="FQ918" s="34"/>
      <c r="FR918" s="34"/>
      <c r="FS918" s="34"/>
      <c r="FT918" s="34"/>
      <c r="FU918" s="34"/>
      <c r="FV918" s="34"/>
      <c r="FW918" s="34"/>
      <c r="FX918" s="34"/>
      <c r="FY918" s="34"/>
      <c r="FZ918" s="34"/>
      <c r="GA918" s="34"/>
      <c r="GB918" s="34"/>
      <c r="GC918" s="34"/>
      <c r="GD918" s="34"/>
      <c r="GE918" s="34"/>
      <c r="GF918" s="34"/>
      <c r="GG918" s="34"/>
      <c r="GH918" s="34"/>
      <c r="GI918" s="34"/>
      <c r="GJ918" s="34"/>
      <c r="GK918" s="34"/>
      <c r="GL918" s="34"/>
      <c r="GM918" s="34"/>
      <c r="GN918" s="34"/>
      <c r="GO918" s="34"/>
      <c r="GP918" s="34"/>
      <c r="GQ918" s="34"/>
      <c r="GR918" s="34"/>
      <c r="GS918" s="34"/>
      <c r="GT918" s="34"/>
      <c r="GU918" s="34"/>
      <c r="GV918" s="34"/>
      <c r="GW918" s="34"/>
      <c r="GX918" s="34"/>
      <c r="GY918" s="34"/>
      <c r="GZ918" s="34"/>
      <c r="HA918" s="34"/>
      <c r="HB918" s="34"/>
      <c r="HC918" s="34"/>
      <c r="HD918" s="34"/>
      <c r="HE918" s="34"/>
      <c r="HF918" s="34"/>
      <c r="HG918" s="34"/>
      <c r="HH918" s="34"/>
      <c r="HI918" s="34"/>
      <c r="HJ918" s="34"/>
      <c r="HK918" s="34"/>
      <c r="HL918" s="34"/>
      <c r="HM918" s="34"/>
      <c r="HN918" s="34"/>
      <c r="HO918" s="34"/>
      <c r="HP918" s="34"/>
      <c r="HQ918" s="34"/>
      <c r="HR918" s="34"/>
      <c r="HS918" s="34"/>
      <c r="HT918" s="34"/>
      <c r="HU918" s="34"/>
      <c r="HV918" s="34"/>
      <c r="HW918" s="34"/>
      <c r="HX918" s="34"/>
      <c r="HY918" s="34"/>
      <c r="HZ918" s="34"/>
      <c r="IA918" s="34"/>
      <c r="IB918" s="34"/>
      <c r="IC918" s="34"/>
      <c r="ID918" s="34"/>
      <c r="IE918" s="34"/>
      <c r="IF918" s="34"/>
      <c r="IG918" s="34"/>
      <c r="IH918" s="34"/>
      <c r="II918" s="34"/>
      <c r="IJ918" s="34"/>
      <c r="IK918" s="34"/>
      <c r="IL918" s="34"/>
      <c r="IM918" s="34"/>
      <c r="IN918" s="34"/>
      <c r="IO918" s="34"/>
      <c r="IP918" s="34"/>
      <c r="IQ918" s="34"/>
      <c r="IR918" s="34"/>
      <c r="IS918" s="34"/>
      <c r="IT918" s="34"/>
      <c r="IU918" s="34"/>
      <c r="IV918" s="34"/>
      <c r="IW918" s="34"/>
      <c r="IX918" s="34"/>
    </row>
    <row r="919" spans="1:258" x14ac:dyDescent="0.25">
      <c r="A919" s="35">
        <f>LOOKUP(2,1/($A$3:$A918&lt;&gt;""),$A$3:$A918)+1</f>
        <v>912</v>
      </c>
      <c r="B919" s="36"/>
      <c r="C919" s="50"/>
      <c r="D919" s="37" t="str">
        <f ca="1">IFERROR(IF($E919="","",VLOOKUP($E919,'Currency Pairs'!$B$3:$D$1000,3,FALSE)),"")</f>
        <v/>
      </c>
      <c r="E919" s="49" t="str">
        <f ca="1">IFERROR(IF($D919="","",VLOOKUP($D919,'Currency Pairs'!$A$3:$B$1000,2,FALSE)),"")</f>
        <v/>
      </c>
      <c r="F919" s="50"/>
      <c r="G919" s="49"/>
      <c r="H919" s="49"/>
      <c r="I919" s="49"/>
      <c r="J919" s="51" t="str">
        <f t="shared" si="30"/>
        <v/>
      </c>
      <c r="K919" s="79"/>
      <c r="L919" s="49"/>
      <c r="M919" s="52"/>
      <c r="N919" s="53" t="str">
        <f>IF(OR($G919="",$L919=""),"",ROUND(IF($F919="Long",(L919-G919),(G919-L919)) * POWER(10, VLOOKUP($D919,'Currency Pairs'!$A:$C,3,FALSE)),0))</f>
        <v/>
      </c>
      <c r="O919" s="99" t="str">
        <f>IF($P919="","",(($P919+$Q919+$R919)/LOOKUP(2,1/($V$3:$V918&lt;&gt;""),$V$3:$V918)))</f>
        <v/>
      </c>
      <c r="P919" s="54"/>
      <c r="Q919" s="54"/>
      <c r="R919" s="54"/>
      <c r="S919" s="42" t="str">
        <f t="shared" si="31"/>
        <v/>
      </c>
      <c r="T919" s="66"/>
      <c r="U919" s="66"/>
      <c r="V919" s="41" t="str">
        <f>IF($P919="","",$P919+$Q919+LOOKUP(2,1/($V$3:$V918&lt;&gt;""),$V$3:$V918))</f>
        <v/>
      </c>
      <c r="W919" s="42"/>
      <c r="X919" s="42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  <c r="GY919" s="35"/>
      <c r="GZ919" s="35"/>
      <c r="HA919" s="35"/>
      <c r="HB919" s="35"/>
      <c r="HC919" s="35"/>
      <c r="HD919" s="35"/>
      <c r="HE919" s="35"/>
      <c r="HF919" s="35"/>
      <c r="HG919" s="35"/>
      <c r="HH919" s="35"/>
      <c r="HI919" s="35"/>
      <c r="HJ919" s="35"/>
      <c r="HK919" s="35"/>
      <c r="HL919" s="35"/>
      <c r="HM919" s="35"/>
      <c r="HN919" s="35"/>
      <c r="HO919" s="35"/>
      <c r="HP919" s="35"/>
      <c r="HQ919" s="35"/>
      <c r="HR919" s="35"/>
      <c r="HS919" s="35"/>
      <c r="HT919" s="35"/>
      <c r="HU919" s="35"/>
      <c r="HV919" s="35"/>
      <c r="HW919" s="35"/>
      <c r="HX919" s="35"/>
      <c r="HY919" s="35"/>
      <c r="HZ919" s="35"/>
      <c r="IA919" s="35"/>
      <c r="IB919" s="35"/>
      <c r="IC919" s="35"/>
      <c r="ID919" s="35"/>
      <c r="IE919" s="35"/>
      <c r="IF919" s="35"/>
      <c r="IG919" s="35"/>
      <c r="IH919" s="35"/>
      <c r="II919" s="35"/>
      <c r="IJ919" s="35"/>
      <c r="IK919" s="35"/>
      <c r="IL919" s="35"/>
      <c r="IM919" s="35"/>
      <c r="IN919" s="35"/>
      <c r="IO919" s="35"/>
      <c r="IP919" s="35"/>
      <c r="IQ919" s="35"/>
      <c r="IR919" s="35"/>
      <c r="IS919" s="35"/>
      <c r="IT919" s="35"/>
      <c r="IU919" s="35"/>
      <c r="IV919" s="35"/>
      <c r="IW919" s="35"/>
      <c r="IX919" s="35"/>
    </row>
    <row r="920" spans="1:258" x14ac:dyDescent="0.25">
      <c r="A920" s="26">
        <f>LOOKUP(2,1/($A$3:$A919&lt;&gt;""),$A$3:$A919)+1</f>
        <v>913</v>
      </c>
      <c r="B920" s="27"/>
      <c r="C920" s="44"/>
      <c r="D920" s="28" t="str">
        <f ca="1">IFERROR(IF($E920="","",VLOOKUP($E920,'Currency Pairs'!$B$3:$D$1000,3,FALSE)),"")</f>
        <v/>
      </c>
      <c r="E920" s="43" t="str">
        <f ca="1">IFERROR(IF($D920="","",VLOOKUP($D920,'Currency Pairs'!$A$3:$B$1000,2,FALSE)),"")</f>
        <v/>
      </c>
      <c r="F920" s="44"/>
      <c r="G920" s="43"/>
      <c r="H920" s="43"/>
      <c r="I920" s="43"/>
      <c r="J920" s="45" t="str">
        <f t="shared" si="30"/>
        <v/>
      </c>
      <c r="K920" s="78"/>
      <c r="L920" s="43"/>
      <c r="M920" s="46"/>
      <c r="N920" s="47" t="str">
        <f>IF(OR($G920="",$L920=""),"",ROUND(IF($F920="Long",(L920-G920),(G920-L920)) * POWER(10, VLOOKUP($D920,'Currency Pairs'!$A:$C,3,FALSE)),0))</f>
        <v/>
      </c>
      <c r="O920" s="94" t="str">
        <f>IF($P920="","",(($P920+$Q920+$R920)/LOOKUP(2,1/($V$3:$V919&lt;&gt;""),$V$3:$V919)))</f>
        <v/>
      </c>
      <c r="P920" s="48"/>
      <c r="Q920" s="48"/>
      <c r="R920" s="48"/>
      <c r="S920" s="33" t="str">
        <f t="shared" si="31"/>
        <v/>
      </c>
      <c r="T920" s="65"/>
      <c r="U920" s="65"/>
      <c r="V920" s="32" t="str">
        <f>IF($P920="","",$P920+$Q920+LOOKUP(2,1/($V$3:$V919&lt;&gt;""),$V$3:$V919))</f>
        <v/>
      </c>
      <c r="W920" s="33"/>
      <c r="X920" s="33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  <c r="EX920" s="34"/>
      <c r="EY920" s="34"/>
      <c r="EZ920" s="34"/>
      <c r="FA920" s="34"/>
      <c r="FB920" s="34"/>
      <c r="FC920" s="34"/>
      <c r="FD920" s="34"/>
      <c r="FE920" s="34"/>
      <c r="FF920" s="34"/>
      <c r="FG920" s="34"/>
      <c r="FH920" s="34"/>
      <c r="FI920" s="34"/>
      <c r="FJ920" s="34"/>
      <c r="FK920" s="34"/>
      <c r="FL920" s="34"/>
      <c r="FM920" s="34"/>
      <c r="FN920" s="34"/>
      <c r="FO920" s="34"/>
      <c r="FP920" s="34"/>
      <c r="FQ920" s="34"/>
      <c r="FR920" s="34"/>
      <c r="FS920" s="34"/>
      <c r="FT920" s="34"/>
      <c r="FU920" s="34"/>
      <c r="FV920" s="34"/>
      <c r="FW920" s="34"/>
      <c r="FX920" s="34"/>
      <c r="FY920" s="34"/>
      <c r="FZ920" s="34"/>
      <c r="GA920" s="34"/>
      <c r="GB920" s="34"/>
      <c r="GC920" s="34"/>
      <c r="GD920" s="34"/>
      <c r="GE920" s="34"/>
      <c r="GF920" s="34"/>
      <c r="GG920" s="34"/>
      <c r="GH920" s="34"/>
      <c r="GI920" s="34"/>
      <c r="GJ920" s="34"/>
      <c r="GK920" s="34"/>
      <c r="GL920" s="34"/>
      <c r="GM920" s="34"/>
      <c r="GN920" s="34"/>
      <c r="GO920" s="34"/>
      <c r="GP920" s="34"/>
      <c r="GQ920" s="34"/>
      <c r="GR920" s="34"/>
      <c r="GS920" s="34"/>
      <c r="GT920" s="34"/>
      <c r="GU920" s="34"/>
      <c r="GV920" s="34"/>
      <c r="GW920" s="34"/>
      <c r="GX920" s="34"/>
      <c r="GY920" s="34"/>
      <c r="GZ920" s="34"/>
      <c r="HA920" s="34"/>
      <c r="HB920" s="34"/>
      <c r="HC920" s="34"/>
      <c r="HD920" s="34"/>
      <c r="HE920" s="34"/>
      <c r="HF920" s="34"/>
      <c r="HG920" s="34"/>
      <c r="HH920" s="34"/>
      <c r="HI920" s="34"/>
      <c r="HJ920" s="34"/>
      <c r="HK920" s="34"/>
      <c r="HL920" s="34"/>
      <c r="HM920" s="34"/>
      <c r="HN920" s="34"/>
      <c r="HO920" s="34"/>
      <c r="HP920" s="34"/>
      <c r="HQ920" s="34"/>
      <c r="HR920" s="34"/>
      <c r="HS920" s="34"/>
      <c r="HT920" s="34"/>
      <c r="HU920" s="34"/>
      <c r="HV920" s="34"/>
      <c r="HW920" s="34"/>
      <c r="HX920" s="34"/>
      <c r="HY920" s="34"/>
      <c r="HZ920" s="34"/>
      <c r="IA920" s="34"/>
      <c r="IB920" s="34"/>
      <c r="IC920" s="34"/>
      <c r="ID920" s="34"/>
      <c r="IE920" s="34"/>
      <c r="IF920" s="34"/>
      <c r="IG920" s="34"/>
      <c r="IH920" s="34"/>
      <c r="II920" s="34"/>
      <c r="IJ920" s="34"/>
      <c r="IK920" s="34"/>
      <c r="IL920" s="34"/>
      <c r="IM920" s="34"/>
      <c r="IN920" s="34"/>
      <c r="IO920" s="34"/>
      <c r="IP920" s="34"/>
      <c r="IQ920" s="34"/>
      <c r="IR920" s="34"/>
      <c r="IS920" s="34"/>
      <c r="IT920" s="34"/>
      <c r="IU920" s="34"/>
      <c r="IV920" s="34"/>
      <c r="IW920" s="34"/>
      <c r="IX920" s="34"/>
    </row>
    <row r="921" spans="1:258" x14ac:dyDescent="0.25">
      <c r="A921" s="35">
        <f>LOOKUP(2,1/($A$3:$A920&lt;&gt;""),$A$3:$A920)+1</f>
        <v>914</v>
      </c>
      <c r="B921" s="36"/>
      <c r="C921" s="50"/>
      <c r="D921" s="37" t="str">
        <f ca="1">IFERROR(IF($E921="","",VLOOKUP($E921,'Currency Pairs'!$B$3:$D$1000,3,FALSE)),"")</f>
        <v/>
      </c>
      <c r="E921" s="49" t="str">
        <f ca="1">IFERROR(IF($D921="","",VLOOKUP($D921,'Currency Pairs'!$A$3:$B$1000,2,FALSE)),"")</f>
        <v/>
      </c>
      <c r="F921" s="50"/>
      <c r="G921" s="49"/>
      <c r="H921" s="49"/>
      <c r="I921" s="49"/>
      <c r="J921" s="51" t="str">
        <f t="shared" si="30"/>
        <v/>
      </c>
      <c r="K921" s="79"/>
      <c r="L921" s="49"/>
      <c r="M921" s="52"/>
      <c r="N921" s="53" t="str">
        <f>IF(OR($G921="",$L921=""),"",ROUND(IF($F921="Long",(L921-G921),(G921-L921)) * POWER(10, VLOOKUP($D921,'Currency Pairs'!$A:$C,3,FALSE)),0))</f>
        <v/>
      </c>
      <c r="O921" s="99" t="str">
        <f>IF($P921="","",(($P921+$Q921+$R921)/LOOKUP(2,1/($V$3:$V920&lt;&gt;""),$V$3:$V920)))</f>
        <v/>
      </c>
      <c r="P921" s="54"/>
      <c r="Q921" s="54"/>
      <c r="R921" s="54"/>
      <c r="S921" s="42" t="str">
        <f t="shared" si="31"/>
        <v/>
      </c>
      <c r="T921" s="66"/>
      <c r="U921" s="66"/>
      <c r="V921" s="41" t="str">
        <f>IF($P921="","",$P921+$Q921+LOOKUP(2,1/($V$3:$V920&lt;&gt;""),$V$3:$V920))</f>
        <v/>
      </c>
      <c r="W921" s="42"/>
      <c r="X921" s="42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  <c r="GY921" s="35"/>
      <c r="GZ921" s="35"/>
      <c r="HA921" s="35"/>
      <c r="HB921" s="35"/>
      <c r="HC921" s="35"/>
      <c r="HD921" s="35"/>
      <c r="HE921" s="35"/>
      <c r="HF921" s="35"/>
      <c r="HG921" s="35"/>
      <c r="HH921" s="35"/>
      <c r="HI921" s="35"/>
      <c r="HJ921" s="35"/>
      <c r="HK921" s="35"/>
      <c r="HL921" s="35"/>
      <c r="HM921" s="35"/>
      <c r="HN921" s="35"/>
      <c r="HO921" s="35"/>
      <c r="HP921" s="35"/>
      <c r="HQ921" s="35"/>
      <c r="HR921" s="35"/>
      <c r="HS921" s="35"/>
      <c r="HT921" s="35"/>
      <c r="HU921" s="35"/>
      <c r="HV921" s="35"/>
      <c r="HW921" s="35"/>
      <c r="HX921" s="35"/>
      <c r="HY921" s="35"/>
      <c r="HZ921" s="35"/>
      <c r="IA921" s="35"/>
      <c r="IB921" s="35"/>
      <c r="IC921" s="35"/>
      <c r="ID921" s="35"/>
      <c r="IE921" s="35"/>
      <c r="IF921" s="35"/>
      <c r="IG921" s="35"/>
      <c r="IH921" s="35"/>
      <c r="II921" s="35"/>
      <c r="IJ921" s="35"/>
      <c r="IK921" s="35"/>
      <c r="IL921" s="35"/>
      <c r="IM921" s="35"/>
      <c r="IN921" s="35"/>
      <c r="IO921" s="35"/>
      <c r="IP921" s="35"/>
      <c r="IQ921" s="35"/>
      <c r="IR921" s="35"/>
      <c r="IS921" s="35"/>
      <c r="IT921" s="35"/>
      <c r="IU921" s="35"/>
      <c r="IV921" s="35"/>
      <c r="IW921" s="35"/>
      <c r="IX921" s="35"/>
    </row>
    <row r="922" spans="1:258" x14ac:dyDescent="0.25">
      <c r="A922" s="26">
        <f>LOOKUP(2,1/($A$3:$A921&lt;&gt;""),$A$3:$A921)+1</f>
        <v>915</v>
      </c>
      <c r="B922" s="27"/>
      <c r="C922" s="44"/>
      <c r="D922" s="28" t="str">
        <f ca="1">IFERROR(IF($E922="","",VLOOKUP($E922,'Currency Pairs'!$B$3:$D$1000,3,FALSE)),"")</f>
        <v/>
      </c>
      <c r="E922" s="43" t="str">
        <f ca="1">IFERROR(IF($D922="","",VLOOKUP($D922,'Currency Pairs'!$A$3:$B$1000,2,FALSE)),"")</f>
        <v/>
      </c>
      <c r="F922" s="44"/>
      <c r="G922" s="43"/>
      <c r="H922" s="43"/>
      <c r="I922" s="43"/>
      <c r="J922" s="45" t="str">
        <f t="shared" si="30"/>
        <v/>
      </c>
      <c r="K922" s="78"/>
      <c r="L922" s="43"/>
      <c r="M922" s="46"/>
      <c r="N922" s="47" t="str">
        <f>IF(OR($G922="",$L922=""),"",ROUND(IF($F922="Long",(L922-G922),(G922-L922)) * POWER(10, VLOOKUP($D922,'Currency Pairs'!$A:$C,3,FALSE)),0))</f>
        <v/>
      </c>
      <c r="O922" s="94" t="str">
        <f>IF($P922="","",(($P922+$Q922+$R922)/LOOKUP(2,1/($V$3:$V921&lt;&gt;""),$V$3:$V921)))</f>
        <v/>
      </c>
      <c r="P922" s="48"/>
      <c r="Q922" s="48"/>
      <c r="R922" s="48"/>
      <c r="S922" s="33" t="str">
        <f t="shared" si="31"/>
        <v/>
      </c>
      <c r="T922" s="65"/>
      <c r="U922" s="65"/>
      <c r="V922" s="32" t="str">
        <f>IF($P922="","",$P922+$Q922+LOOKUP(2,1/($V$3:$V921&lt;&gt;""),$V$3:$V921))</f>
        <v/>
      </c>
      <c r="W922" s="33"/>
      <c r="X922" s="33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  <c r="EX922" s="34"/>
      <c r="EY922" s="34"/>
      <c r="EZ922" s="34"/>
      <c r="FA922" s="34"/>
      <c r="FB922" s="34"/>
      <c r="FC922" s="34"/>
      <c r="FD922" s="34"/>
      <c r="FE922" s="34"/>
      <c r="FF922" s="34"/>
      <c r="FG922" s="34"/>
      <c r="FH922" s="34"/>
      <c r="FI922" s="34"/>
      <c r="FJ922" s="34"/>
      <c r="FK922" s="34"/>
      <c r="FL922" s="34"/>
      <c r="FM922" s="34"/>
      <c r="FN922" s="34"/>
      <c r="FO922" s="34"/>
      <c r="FP922" s="34"/>
      <c r="FQ922" s="34"/>
      <c r="FR922" s="34"/>
      <c r="FS922" s="34"/>
      <c r="FT922" s="34"/>
      <c r="FU922" s="34"/>
      <c r="FV922" s="34"/>
      <c r="FW922" s="34"/>
      <c r="FX922" s="34"/>
      <c r="FY922" s="34"/>
      <c r="FZ922" s="34"/>
      <c r="GA922" s="34"/>
      <c r="GB922" s="34"/>
      <c r="GC922" s="34"/>
      <c r="GD922" s="34"/>
      <c r="GE922" s="34"/>
      <c r="GF922" s="34"/>
      <c r="GG922" s="34"/>
      <c r="GH922" s="34"/>
      <c r="GI922" s="34"/>
      <c r="GJ922" s="34"/>
      <c r="GK922" s="34"/>
      <c r="GL922" s="34"/>
      <c r="GM922" s="34"/>
      <c r="GN922" s="34"/>
      <c r="GO922" s="34"/>
      <c r="GP922" s="34"/>
      <c r="GQ922" s="34"/>
      <c r="GR922" s="34"/>
      <c r="GS922" s="34"/>
      <c r="GT922" s="34"/>
      <c r="GU922" s="34"/>
      <c r="GV922" s="34"/>
      <c r="GW922" s="34"/>
      <c r="GX922" s="34"/>
      <c r="GY922" s="34"/>
      <c r="GZ922" s="34"/>
      <c r="HA922" s="34"/>
      <c r="HB922" s="34"/>
      <c r="HC922" s="34"/>
      <c r="HD922" s="34"/>
      <c r="HE922" s="34"/>
      <c r="HF922" s="34"/>
      <c r="HG922" s="34"/>
      <c r="HH922" s="34"/>
      <c r="HI922" s="34"/>
      <c r="HJ922" s="34"/>
      <c r="HK922" s="34"/>
      <c r="HL922" s="34"/>
      <c r="HM922" s="34"/>
      <c r="HN922" s="34"/>
      <c r="HO922" s="34"/>
      <c r="HP922" s="34"/>
      <c r="HQ922" s="34"/>
      <c r="HR922" s="34"/>
      <c r="HS922" s="34"/>
      <c r="HT922" s="34"/>
      <c r="HU922" s="34"/>
      <c r="HV922" s="34"/>
      <c r="HW922" s="34"/>
      <c r="HX922" s="34"/>
      <c r="HY922" s="34"/>
      <c r="HZ922" s="34"/>
      <c r="IA922" s="34"/>
      <c r="IB922" s="34"/>
      <c r="IC922" s="34"/>
      <c r="ID922" s="34"/>
      <c r="IE922" s="34"/>
      <c r="IF922" s="34"/>
      <c r="IG922" s="34"/>
      <c r="IH922" s="34"/>
      <c r="II922" s="34"/>
      <c r="IJ922" s="34"/>
      <c r="IK922" s="34"/>
      <c r="IL922" s="34"/>
      <c r="IM922" s="34"/>
      <c r="IN922" s="34"/>
      <c r="IO922" s="34"/>
      <c r="IP922" s="34"/>
      <c r="IQ922" s="34"/>
      <c r="IR922" s="34"/>
      <c r="IS922" s="34"/>
      <c r="IT922" s="34"/>
      <c r="IU922" s="34"/>
      <c r="IV922" s="34"/>
      <c r="IW922" s="34"/>
      <c r="IX922" s="34"/>
    </row>
    <row r="923" spans="1:258" x14ac:dyDescent="0.25">
      <c r="A923" s="35">
        <f>LOOKUP(2,1/($A$3:$A922&lt;&gt;""),$A$3:$A922)+1</f>
        <v>916</v>
      </c>
      <c r="B923" s="36"/>
      <c r="C923" s="50"/>
      <c r="D923" s="37" t="str">
        <f ca="1">IFERROR(IF($E923="","",VLOOKUP($E923,'Currency Pairs'!$B$3:$D$1000,3,FALSE)),"")</f>
        <v/>
      </c>
      <c r="E923" s="49" t="str">
        <f ca="1">IFERROR(IF($D923="","",VLOOKUP($D923,'Currency Pairs'!$A$3:$B$1000,2,FALSE)),"")</f>
        <v/>
      </c>
      <c r="F923" s="50"/>
      <c r="G923" s="49"/>
      <c r="H923" s="49"/>
      <c r="I923" s="49"/>
      <c r="J923" s="51" t="str">
        <f t="shared" si="30"/>
        <v/>
      </c>
      <c r="K923" s="79"/>
      <c r="L923" s="49"/>
      <c r="M923" s="52"/>
      <c r="N923" s="53" t="str">
        <f>IF(OR($G923="",$L923=""),"",ROUND(IF($F923="Long",(L923-G923),(G923-L923)) * POWER(10, VLOOKUP($D923,'Currency Pairs'!$A:$C,3,FALSE)),0))</f>
        <v/>
      </c>
      <c r="O923" s="99" t="str">
        <f>IF($P923="","",(($P923+$Q923+$R923)/LOOKUP(2,1/($V$3:$V922&lt;&gt;""),$V$3:$V922)))</f>
        <v/>
      </c>
      <c r="P923" s="54"/>
      <c r="Q923" s="54"/>
      <c r="R923" s="54"/>
      <c r="S923" s="42" t="str">
        <f t="shared" si="31"/>
        <v/>
      </c>
      <c r="T923" s="66"/>
      <c r="U923" s="66"/>
      <c r="V923" s="41" t="str">
        <f>IF($P923="","",$P923+$Q923+LOOKUP(2,1/($V$3:$V922&lt;&gt;""),$V$3:$V922))</f>
        <v/>
      </c>
      <c r="W923" s="42"/>
      <c r="X923" s="42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  <c r="GY923" s="35"/>
      <c r="GZ923" s="35"/>
      <c r="HA923" s="35"/>
      <c r="HB923" s="35"/>
      <c r="HC923" s="35"/>
      <c r="HD923" s="35"/>
      <c r="HE923" s="35"/>
      <c r="HF923" s="35"/>
      <c r="HG923" s="35"/>
      <c r="HH923" s="35"/>
      <c r="HI923" s="35"/>
      <c r="HJ923" s="35"/>
      <c r="HK923" s="35"/>
      <c r="HL923" s="35"/>
      <c r="HM923" s="35"/>
      <c r="HN923" s="35"/>
      <c r="HO923" s="35"/>
      <c r="HP923" s="35"/>
      <c r="HQ923" s="35"/>
      <c r="HR923" s="35"/>
      <c r="HS923" s="35"/>
      <c r="HT923" s="35"/>
      <c r="HU923" s="35"/>
      <c r="HV923" s="35"/>
      <c r="HW923" s="35"/>
      <c r="HX923" s="35"/>
      <c r="HY923" s="35"/>
      <c r="HZ923" s="35"/>
      <c r="IA923" s="35"/>
      <c r="IB923" s="35"/>
      <c r="IC923" s="35"/>
      <c r="ID923" s="35"/>
      <c r="IE923" s="35"/>
      <c r="IF923" s="35"/>
      <c r="IG923" s="35"/>
      <c r="IH923" s="35"/>
      <c r="II923" s="35"/>
      <c r="IJ923" s="35"/>
      <c r="IK923" s="35"/>
      <c r="IL923" s="35"/>
      <c r="IM923" s="35"/>
      <c r="IN923" s="35"/>
      <c r="IO923" s="35"/>
      <c r="IP923" s="35"/>
      <c r="IQ923" s="35"/>
      <c r="IR923" s="35"/>
      <c r="IS923" s="35"/>
      <c r="IT923" s="35"/>
      <c r="IU923" s="35"/>
      <c r="IV923" s="35"/>
      <c r="IW923" s="35"/>
      <c r="IX923" s="35"/>
    </row>
    <row r="924" spans="1:258" x14ac:dyDescent="0.25">
      <c r="A924" s="26">
        <f>LOOKUP(2,1/($A$3:$A923&lt;&gt;""),$A$3:$A923)+1</f>
        <v>917</v>
      </c>
      <c r="B924" s="27"/>
      <c r="C924" s="44"/>
      <c r="D924" s="28" t="str">
        <f ca="1">IFERROR(IF($E924="","",VLOOKUP($E924,'Currency Pairs'!$B$3:$D$1000,3,FALSE)),"")</f>
        <v/>
      </c>
      <c r="E924" s="43" t="str">
        <f ca="1">IFERROR(IF($D924="","",VLOOKUP($D924,'Currency Pairs'!$A$3:$B$1000,2,FALSE)),"")</f>
        <v/>
      </c>
      <c r="F924" s="44"/>
      <c r="G924" s="43"/>
      <c r="H924" s="43"/>
      <c r="I924" s="43"/>
      <c r="J924" s="45" t="str">
        <f t="shared" si="30"/>
        <v/>
      </c>
      <c r="K924" s="78"/>
      <c r="L924" s="43"/>
      <c r="M924" s="46"/>
      <c r="N924" s="47" t="str">
        <f>IF(OR($G924="",$L924=""),"",ROUND(IF($F924="Long",(L924-G924),(G924-L924)) * POWER(10, VLOOKUP($D924,'Currency Pairs'!$A:$C,3,FALSE)),0))</f>
        <v/>
      </c>
      <c r="O924" s="94" t="str">
        <f>IF($P924="","",(($P924+$Q924+$R924)/LOOKUP(2,1/($V$3:$V923&lt;&gt;""),$V$3:$V923)))</f>
        <v/>
      </c>
      <c r="P924" s="48"/>
      <c r="Q924" s="48"/>
      <c r="R924" s="48"/>
      <c r="S924" s="33" t="str">
        <f t="shared" si="31"/>
        <v/>
      </c>
      <c r="T924" s="65"/>
      <c r="U924" s="65"/>
      <c r="V924" s="32" t="str">
        <f>IF($P924="","",$P924+$Q924+LOOKUP(2,1/($V$3:$V923&lt;&gt;""),$V$3:$V923))</f>
        <v/>
      </c>
      <c r="W924" s="33"/>
      <c r="X924" s="33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  <c r="EX924" s="34"/>
      <c r="EY924" s="34"/>
      <c r="EZ924" s="34"/>
      <c r="FA924" s="34"/>
      <c r="FB924" s="34"/>
      <c r="FC924" s="34"/>
      <c r="FD924" s="34"/>
      <c r="FE924" s="34"/>
      <c r="FF924" s="34"/>
      <c r="FG924" s="34"/>
      <c r="FH924" s="34"/>
      <c r="FI924" s="34"/>
      <c r="FJ924" s="34"/>
      <c r="FK924" s="34"/>
      <c r="FL924" s="34"/>
      <c r="FM924" s="34"/>
      <c r="FN924" s="34"/>
      <c r="FO924" s="34"/>
      <c r="FP924" s="34"/>
      <c r="FQ924" s="34"/>
      <c r="FR924" s="34"/>
      <c r="FS924" s="34"/>
      <c r="FT924" s="34"/>
      <c r="FU924" s="34"/>
      <c r="FV924" s="34"/>
      <c r="FW924" s="34"/>
      <c r="FX924" s="34"/>
      <c r="FY924" s="34"/>
      <c r="FZ924" s="34"/>
      <c r="GA924" s="34"/>
      <c r="GB924" s="34"/>
      <c r="GC924" s="34"/>
      <c r="GD924" s="34"/>
      <c r="GE924" s="34"/>
      <c r="GF924" s="34"/>
      <c r="GG924" s="34"/>
      <c r="GH924" s="34"/>
      <c r="GI924" s="34"/>
      <c r="GJ924" s="34"/>
      <c r="GK924" s="34"/>
      <c r="GL924" s="34"/>
      <c r="GM924" s="34"/>
      <c r="GN924" s="34"/>
      <c r="GO924" s="34"/>
      <c r="GP924" s="34"/>
      <c r="GQ924" s="34"/>
      <c r="GR924" s="34"/>
      <c r="GS924" s="34"/>
      <c r="GT924" s="34"/>
      <c r="GU924" s="34"/>
      <c r="GV924" s="34"/>
      <c r="GW924" s="34"/>
      <c r="GX924" s="34"/>
      <c r="GY924" s="34"/>
      <c r="GZ924" s="34"/>
      <c r="HA924" s="34"/>
      <c r="HB924" s="34"/>
      <c r="HC924" s="34"/>
      <c r="HD924" s="34"/>
      <c r="HE924" s="34"/>
      <c r="HF924" s="34"/>
      <c r="HG924" s="34"/>
      <c r="HH924" s="34"/>
      <c r="HI924" s="34"/>
      <c r="HJ924" s="34"/>
      <c r="HK924" s="34"/>
      <c r="HL924" s="34"/>
      <c r="HM924" s="34"/>
      <c r="HN924" s="34"/>
      <c r="HO924" s="34"/>
      <c r="HP924" s="34"/>
      <c r="HQ924" s="34"/>
      <c r="HR924" s="34"/>
      <c r="HS924" s="34"/>
      <c r="HT924" s="34"/>
      <c r="HU924" s="34"/>
      <c r="HV924" s="34"/>
      <c r="HW924" s="34"/>
      <c r="HX924" s="34"/>
      <c r="HY924" s="34"/>
      <c r="HZ924" s="34"/>
      <c r="IA924" s="34"/>
      <c r="IB924" s="34"/>
      <c r="IC924" s="34"/>
      <c r="ID924" s="34"/>
      <c r="IE924" s="34"/>
      <c r="IF924" s="34"/>
      <c r="IG924" s="34"/>
      <c r="IH924" s="34"/>
      <c r="II924" s="34"/>
      <c r="IJ924" s="34"/>
      <c r="IK924" s="34"/>
      <c r="IL924" s="34"/>
      <c r="IM924" s="34"/>
      <c r="IN924" s="34"/>
      <c r="IO924" s="34"/>
      <c r="IP924" s="34"/>
      <c r="IQ924" s="34"/>
      <c r="IR924" s="34"/>
      <c r="IS924" s="34"/>
      <c r="IT924" s="34"/>
      <c r="IU924" s="34"/>
      <c r="IV924" s="34"/>
      <c r="IW924" s="34"/>
      <c r="IX924" s="34"/>
    </row>
    <row r="925" spans="1:258" x14ac:dyDescent="0.25">
      <c r="A925" s="35">
        <f>LOOKUP(2,1/($A$3:$A924&lt;&gt;""),$A$3:$A924)+1</f>
        <v>918</v>
      </c>
      <c r="B925" s="36"/>
      <c r="C925" s="50"/>
      <c r="D925" s="37" t="str">
        <f ca="1">IFERROR(IF($E925="","",VLOOKUP($E925,'Currency Pairs'!$B$3:$D$1000,3,FALSE)),"")</f>
        <v/>
      </c>
      <c r="E925" s="49" t="str">
        <f ca="1">IFERROR(IF($D925="","",VLOOKUP($D925,'Currency Pairs'!$A$3:$B$1000,2,FALSE)),"")</f>
        <v/>
      </c>
      <c r="F925" s="50"/>
      <c r="G925" s="49"/>
      <c r="H925" s="49"/>
      <c r="I925" s="49"/>
      <c r="J925" s="51" t="str">
        <f t="shared" si="30"/>
        <v/>
      </c>
      <c r="K925" s="79"/>
      <c r="L925" s="49"/>
      <c r="M925" s="52"/>
      <c r="N925" s="53" t="str">
        <f>IF(OR($G925="",$L925=""),"",ROUND(IF($F925="Long",(L925-G925),(G925-L925)) * POWER(10, VLOOKUP($D925,'Currency Pairs'!$A:$C,3,FALSE)),0))</f>
        <v/>
      </c>
      <c r="O925" s="99" t="str">
        <f>IF($P925="","",(($P925+$Q925+$R925)/LOOKUP(2,1/($V$3:$V924&lt;&gt;""),$V$3:$V924)))</f>
        <v/>
      </c>
      <c r="P925" s="54"/>
      <c r="Q925" s="54"/>
      <c r="R925" s="54"/>
      <c r="S925" s="42" t="str">
        <f t="shared" si="31"/>
        <v/>
      </c>
      <c r="T925" s="66"/>
      <c r="U925" s="66"/>
      <c r="V925" s="41" t="str">
        <f>IF($P925="","",$P925+$Q925+LOOKUP(2,1/($V$3:$V924&lt;&gt;""),$V$3:$V924))</f>
        <v/>
      </c>
      <c r="W925" s="42"/>
      <c r="X925" s="42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  <c r="GY925" s="35"/>
      <c r="GZ925" s="35"/>
      <c r="HA925" s="35"/>
      <c r="HB925" s="35"/>
      <c r="HC925" s="35"/>
      <c r="HD925" s="35"/>
      <c r="HE925" s="35"/>
      <c r="HF925" s="35"/>
      <c r="HG925" s="35"/>
      <c r="HH925" s="35"/>
      <c r="HI925" s="35"/>
      <c r="HJ925" s="35"/>
      <c r="HK925" s="35"/>
      <c r="HL925" s="35"/>
      <c r="HM925" s="35"/>
      <c r="HN925" s="35"/>
      <c r="HO925" s="35"/>
      <c r="HP925" s="35"/>
      <c r="HQ925" s="35"/>
      <c r="HR925" s="35"/>
      <c r="HS925" s="35"/>
      <c r="HT925" s="35"/>
      <c r="HU925" s="35"/>
      <c r="HV925" s="35"/>
      <c r="HW925" s="35"/>
      <c r="HX925" s="35"/>
      <c r="HY925" s="35"/>
      <c r="HZ925" s="35"/>
      <c r="IA925" s="35"/>
      <c r="IB925" s="35"/>
      <c r="IC925" s="35"/>
      <c r="ID925" s="35"/>
      <c r="IE925" s="35"/>
      <c r="IF925" s="35"/>
      <c r="IG925" s="35"/>
      <c r="IH925" s="35"/>
      <c r="II925" s="35"/>
      <c r="IJ925" s="35"/>
      <c r="IK925" s="35"/>
      <c r="IL925" s="35"/>
      <c r="IM925" s="35"/>
      <c r="IN925" s="35"/>
      <c r="IO925" s="35"/>
      <c r="IP925" s="35"/>
      <c r="IQ925" s="35"/>
      <c r="IR925" s="35"/>
      <c r="IS925" s="35"/>
      <c r="IT925" s="35"/>
      <c r="IU925" s="35"/>
      <c r="IV925" s="35"/>
      <c r="IW925" s="35"/>
      <c r="IX925" s="35"/>
    </row>
    <row r="926" spans="1:258" x14ac:dyDescent="0.25">
      <c r="A926" s="26">
        <f>LOOKUP(2,1/($A$3:$A925&lt;&gt;""),$A$3:$A925)+1</f>
        <v>919</v>
      </c>
      <c r="B926" s="27"/>
      <c r="C926" s="44"/>
      <c r="D926" s="28" t="str">
        <f ca="1">IFERROR(IF($E926="","",VLOOKUP($E926,'Currency Pairs'!$B$3:$D$1000,3,FALSE)),"")</f>
        <v/>
      </c>
      <c r="E926" s="43" t="str">
        <f ca="1">IFERROR(IF($D926="","",VLOOKUP($D926,'Currency Pairs'!$A$3:$B$1000,2,FALSE)),"")</f>
        <v/>
      </c>
      <c r="F926" s="44"/>
      <c r="G926" s="43"/>
      <c r="H926" s="43"/>
      <c r="I926" s="43"/>
      <c r="J926" s="45" t="str">
        <f t="shared" si="30"/>
        <v/>
      </c>
      <c r="K926" s="78"/>
      <c r="L926" s="43"/>
      <c r="M926" s="46"/>
      <c r="N926" s="47" t="str">
        <f>IF(OR($G926="",$L926=""),"",ROUND(IF($F926="Long",(L926-G926),(G926-L926)) * POWER(10, VLOOKUP($D926,'Currency Pairs'!$A:$C,3,FALSE)),0))</f>
        <v/>
      </c>
      <c r="O926" s="94" t="str">
        <f>IF($P926="","",(($P926+$Q926+$R926)/LOOKUP(2,1/($V$3:$V925&lt;&gt;""),$V$3:$V925)))</f>
        <v/>
      </c>
      <c r="P926" s="48"/>
      <c r="Q926" s="48"/>
      <c r="R926" s="48"/>
      <c r="S926" s="33" t="str">
        <f t="shared" si="31"/>
        <v/>
      </c>
      <c r="T926" s="65"/>
      <c r="U926" s="65"/>
      <c r="V926" s="32" t="str">
        <f>IF($P926="","",$P926+$Q926+LOOKUP(2,1/($V$3:$V925&lt;&gt;""),$V$3:$V925))</f>
        <v/>
      </c>
      <c r="W926" s="33"/>
      <c r="X926" s="33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  <c r="FH926" s="34"/>
      <c r="FI926" s="34"/>
      <c r="FJ926" s="34"/>
      <c r="FK926" s="34"/>
      <c r="FL926" s="34"/>
      <c r="FM926" s="34"/>
      <c r="FN926" s="34"/>
      <c r="FO926" s="34"/>
      <c r="FP926" s="34"/>
      <c r="FQ926" s="34"/>
      <c r="FR926" s="34"/>
      <c r="FS926" s="34"/>
      <c r="FT926" s="34"/>
      <c r="FU926" s="34"/>
      <c r="FV926" s="34"/>
      <c r="FW926" s="34"/>
      <c r="FX926" s="34"/>
      <c r="FY926" s="34"/>
      <c r="FZ926" s="34"/>
      <c r="GA926" s="34"/>
      <c r="GB926" s="34"/>
      <c r="GC926" s="34"/>
      <c r="GD926" s="34"/>
      <c r="GE926" s="34"/>
      <c r="GF926" s="34"/>
      <c r="GG926" s="34"/>
      <c r="GH926" s="34"/>
      <c r="GI926" s="34"/>
      <c r="GJ926" s="34"/>
      <c r="GK926" s="34"/>
      <c r="GL926" s="34"/>
      <c r="GM926" s="34"/>
      <c r="GN926" s="34"/>
      <c r="GO926" s="34"/>
      <c r="GP926" s="34"/>
      <c r="GQ926" s="34"/>
      <c r="GR926" s="34"/>
      <c r="GS926" s="34"/>
      <c r="GT926" s="34"/>
      <c r="GU926" s="34"/>
      <c r="GV926" s="34"/>
      <c r="GW926" s="34"/>
      <c r="GX926" s="34"/>
      <c r="GY926" s="34"/>
      <c r="GZ926" s="34"/>
      <c r="HA926" s="34"/>
      <c r="HB926" s="34"/>
      <c r="HC926" s="34"/>
      <c r="HD926" s="34"/>
      <c r="HE926" s="34"/>
      <c r="HF926" s="34"/>
      <c r="HG926" s="34"/>
      <c r="HH926" s="34"/>
      <c r="HI926" s="34"/>
      <c r="HJ926" s="34"/>
      <c r="HK926" s="34"/>
      <c r="HL926" s="34"/>
      <c r="HM926" s="34"/>
      <c r="HN926" s="34"/>
      <c r="HO926" s="34"/>
      <c r="HP926" s="34"/>
      <c r="HQ926" s="34"/>
      <c r="HR926" s="34"/>
      <c r="HS926" s="34"/>
      <c r="HT926" s="34"/>
      <c r="HU926" s="34"/>
      <c r="HV926" s="34"/>
      <c r="HW926" s="34"/>
      <c r="HX926" s="34"/>
      <c r="HY926" s="34"/>
      <c r="HZ926" s="34"/>
      <c r="IA926" s="34"/>
      <c r="IB926" s="34"/>
      <c r="IC926" s="34"/>
      <c r="ID926" s="34"/>
      <c r="IE926" s="34"/>
      <c r="IF926" s="34"/>
      <c r="IG926" s="34"/>
      <c r="IH926" s="34"/>
      <c r="II926" s="34"/>
      <c r="IJ926" s="34"/>
      <c r="IK926" s="34"/>
      <c r="IL926" s="34"/>
      <c r="IM926" s="34"/>
      <c r="IN926" s="34"/>
      <c r="IO926" s="34"/>
      <c r="IP926" s="34"/>
      <c r="IQ926" s="34"/>
      <c r="IR926" s="34"/>
      <c r="IS926" s="34"/>
      <c r="IT926" s="34"/>
      <c r="IU926" s="34"/>
      <c r="IV926" s="34"/>
      <c r="IW926" s="34"/>
      <c r="IX926" s="34"/>
    </row>
    <row r="927" spans="1:258" x14ac:dyDescent="0.25">
      <c r="A927" s="35">
        <f>LOOKUP(2,1/($A$3:$A926&lt;&gt;""),$A$3:$A926)+1</f>
        <v>920</v>
      </c>
      <c r="B927" s="36"/>
      <c r="C927" s="50"/>
      <c r="D927" s="37" t="str">
        <f ca="1">IFERROR(IF($E927="","",VLOOKUP($E927,'Currency Pairs'!$B$3:$D$1000,3,FALSE)),"")</f>
        <v/>
      </c>
      <c r="E927" s="49" t="str">
        <f ca="1">IFERROR(IF($D927="","",VLOOKUP($D927,'Currency Pairs'!$A$3:$B$1000,2,FALSE)),"")</f>
        <v/>
      </c>
      <c r="F927" s="50"/>
      <c r="G927" s="49"/>
      <c r="H927" s="49"/>
      <c r="I927" s="49"/>
      <c r="J927" s="51" t="str">
        <f t="shared" si="30"/>
        <v/>
      </c>
      <c r="K927" s="79"/>
      <c r="L927" s="49"/>
      <c r="M927" s="52"/>
      <c r="N927" s="53" t="str">
        <f>IF(OR($G927="",$L927=""),"",ROUND(IF($F927="Long",(L927-G927),(G927-L927)) * POWER(10, VLOOKUP($D927,'Currency Pairs'!$A:$C,3,FALSE)),0))</f>
        <v/>
      </c>
      <c r="O927" s="99" t="str">
        <f>IF($P927="","",(($P927+$Q927+$R927)/LOOKUP(2,1/($V$3:$V926&lt;&gt;""),$V$3:$V926)))</f>
        <v/>
      </c>
      <c r="P927" s="54"/>
      <c r="Q927" s="54"/>
      <c r="R927" s="54"/>
      <c r="S927" s="42" t="str">
        <f t="shared" si="31"/>
        <v/>
      </c>
      <c r="T927" s="66"/>
      <c r="U927" s="66"/>
      <c r="V927" s="41" t="str">
        <f>IF($P927="","",$P927+$Q927+LOOKUP(2,1/($V$3:$V926&lt;&gt;""),$V$3:$V926))</f>
        <v/>
      </c>
      <c r="W927" s="42"/>
      <c r="X927" s="42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  <c r="IL927" s="35"/>
      <c r="IM927" s="35"/>
      <c r="IN927" s="35"/>
      <c r="IO927" s="35"/>
      <c r="IP927" s="35"/>
      <c r="IQ927" s="35"/>
      <c r="IR927" s="35"/>
      <c r="IS927" s="35"/>
      <c r="IT927" s="35"/>
      <c r="IU927" s="35"/>
      <c r="IV927" s="35"/>
      <c r="IW927" s="35"/>
      <c r="IX927" s="35"/>
    </row>
    <row r="928" spans="1:258" x14ac:dyDescent="0.25">
      <c r="A928" s="26">
        <f>LOOKUP(2,1/($A$3:$A927&lt;&gt;""),$A$3:$A927)+1</f>
        <v>921</v>
      </c>
      <c r="B928" s="27"/>
      <c r="C928" s="44"/>
      <c r="D928" s="28" t="str">
        <f ca="1">IFERROR(IF($E928="","",VLOOKUP($E928,'Currency Pairs'!$B$3:$D$1000,3,FALSE)),"")</f>
        <v/>
      </c>
      <c r="E928" s="43" t="str">
        <f ca="1">IFERROR(IF($D928="","",VLOOKUP($D928,'Currency Pairs'!$A$3:$B$1000,2,FALSE)),"")</f>
        <v/>
      </c>
      <c r="F928" s="44"/>
      <c r="G928" s="43"/>
      <c r="H928" s="43"/>
      <c r="I928" s="43"/>
      <c r="J928" s="45" t="str">
        <f t="shared" si="30"/>
        <v/>
      </c>
      <c r="K928" s="78"/>
      <c r="L928" s="43"/>
      <c r="M928" s="46"/>
      <c r="N928" s="47" t="str">
        <f>IF(OR($G928="",$L928=""),"",ROUND(IF($F928="Long",(L928-G928),(G928-L928)) * POWER(10, VLOOKUP($D928,'Currency Pairs'!$A:$C,3,FALSE)),0))</f>
        <v/>
      </c>
      <c r="O928" s="94" t="str">
        <f>IF($P928="","",(($P928+$Q928+$R928)/LOOKUP(2,1/($V$3:$V927&lt;&gt;""),$V$3:$V927)))</f>
        <v/>
      </c>
      <c r="P928" s="48"/>
      <c r="Q928" s="48"/>
      <c r="R928" s="48"/>
      <c r="S928" s="33" t="str">
        <f t="shared" si="31"/>
        <v/>
      </c>
      <c r="T928" s="65"/>
      <c r="U928" s="65"/>
      <c r="V928" s="32" t="str">
        <f>IF($P928="","",$P928+$Q928+LOOKUP(2,1/($V$3:$V927&lt;&gt;""),$V$3:$V927))</f>
        <v/>
      </c>
      <c r="W928" s="33"/>
      <c r="X928" s="33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  <c r="DN928" s="34"/>
      <c r="DO928" s="34"/>
      <c r="DP928" s="34"/>
      <c r="DQ928" s="34"/>
      <c r="DR928" s="34"/>
      <c r="DS928" s="34"/>
      <c r="DT928" s="34"/>
      <c r="DU928" s="34"/>
      <c r="DV928" s="34"/>
      <c r="DW928" s="34"/>
      <c r="DX928" s="34"/>
      <c r="DY928" s="34"/>
      <c r="DZ928" s="34"/>
      <c r="EA928" s="34"/>
      <c r="EB928" s="34"/>
      <c r="EC928" s="34"/>
      <c r="ED928" s="34"/>
      <c r="EE928" s="34"/>
      <c r="EF928" s="34"/>
      <c r="EG928" s="34"/>
      <c r="EH928" s="34"/>
      <c r="EI928" s="34"/>
      <c r="EJ928" s="34"/>
      <c r="EK928" s="34"/>
      <c r="EL928" s="34"/>
      <c r="EM928" s="34"/>
      <c r="EN928" s="34"/>
      <c r="EO928" s="34"/>
      <c r="EP928" s="34"/>
      <c r="EQ928" s="34"/>
      <c r="ER928" s="34"/>
      <c r="ES928" s="34"/>
      <c r="ET928" s="34"/>
      <c r="EU928" s="34"/>
      <c r="EV928" s="34"/>
      <c r="EW928" s="34"/>
      <c r="EX928" s="34"/>
      <c r="EY928" s="34"/>
      <c r="EZ928" s="34"/>
      <c r="FA928" s="34"/>
      <c r="FB928" s="34"/>
      <c r="FC928" s="34"/>
      <c r="FD928" s="34"/>
      <c r="FE928" s="34"/>
      <c r="FF928" s="34"/>
      <c r="FG928" s="34"/>
      <c r="FH928" s="34"/>
      <c r="FI928" s="34"/>
      <c r="FJ928" s="34"/>
      <c r="FK928" s="34"/>
      <c r="FL928" s="34"/>
      <c r="FM928" s="34"/>
      <c r="FN928" s="34"/>
      <c r="FO928" s="34"/>
      <c r="FP928" s="34"/>
      <c r="FQ928" s="34"/>
      <c r="FR928" s="34"/>
      <c r="FS928" s="34"/>
      <c r="FT928" s="34"/>
      <c r="FU928" s="34"/>
      <c r="FV928" s="34"/>
      <c r="FW928" s="34"/>
      <c r="FX928" s="34"/>
      <c r="FY928" s="34"/>
      <c r="FZ928" s="34"/>
      <c r="GA928" s="34"/>
      <c r="GB928" s="34"/>
      <c r="GC928" s="34"/>
      <c r="GD928" s="34"/>
      <c r="GE928" s="34"/>
      <c r="GF928" s="34"/>
      <c r="GG928" s="34"/>
      <c r="GH928" s="34"/>
      <c r="GI928" s="34"/>
      <c r="GJ928" s="34"/>
      <c r="GK928" s="34"/>
      <c r="GL928" s="34"/>
      <c r="GM928" s="34"/>
      <c r="GN928" s="34"/>
      <c r="GO928" s="34"/>
      <c r="GP928" s="34"/>
      <c r="GQ928" s="34"/>
      <c r="GR928" s="34"/>
      <c r="GS928" s="34"/>
      <c r="GT928" s="34"/>
      <c r="GU928" s="34"/>
      <c r="GV928" s="34"/>
      <c r="GW928" s="34"/>
      <c r="GX928" s="34"/>
      <c r="GY928" s="34"/>
      <c r="GZ928" s="34"/>
      <c r="HA928" s="34"/>
      <c r="HB928" s="34"/>
      <c r="HC928" s="34"/>
      <c r="HD928" s="34"/>
      <c r="HE928" s="34"/>
      <c r="HF928" s="34"/>
      <c r="HG928" s="34"/>
      <c r="HH928" s="34"/>
      <c r="HI928" s="34"/>
      <c r="HJ928" s="34"/>
      <c r="HK928" s="34"/>
      <c r="HL928" s="34"/>
      <c r="HM928" s="34"/>
      <c r="HN928" s="34"/>
      <c r="HO928" s="34"/>
      <c r="HP928" s="34"/>
      <c r="HQ928" s="34"/>
      <c r="HR928" s="34"/>
      <c r="HS928" s="34"/>
      <c r="HT928" s="34"/>
      <c r="HU928" s="34"/>
      <c r="HV928" s="34"/>
      <c r="HW928" s="34"/>
      <c r="HX928" s="34"/>
      <c r="HY928" s="34"/>
      <c r="HZ928" s="34"/>
      <c r="IA928" s="34"/>
      <c r="IB928" s="34"/>
      <c r="IC928" s="34"/>
      <c r="ID928" s="34"/>
      <c r="IE928" s="34"/>
      <c r="IF928" s="34"/>
      <c r="IG928" s="34"/>
      <c r="IH928" s="34"/>
      <c r="II928" s="34"/>
      <c r="IJ928" s="34"/>
      <c r="IK928" s="34"/>
      <c r="IL928" s="34"/>
      <c r="IM928" s="34"/>
      <c r="IN928" s="34"/>
      <c r="IO928" s="34"/>
      <c r="IP928" s="34"/>
      <c r="IQ928" s="34"/>
      <c r="IR928" s="34"/>
      <c r="IS928" s="34"/>
      <c r="IT928" s="34"/>
      <c r="IU928" s="34"/>
      <c r="IV928" s="34"/>
      <c r="IW928" s="34"/>
      <c r="IX928" s="34"/>
    </row>
    <row r="929" spans="1:258" x14ac:dyDescent="0.25">
      <c r="A929" s="35">
        <f>LOOKUP(2,1/($A$3:$A928&lt;&gt;""),$A$3:$A928)+1</f>
        <v>922</v>
      </c>
      <c r="B929" s="36"/>
      <c r="C929" s="50"/>
      <c r="D929" s="37" t="str">
        <f ca="1">IFERROR(IF($E929="","",VLOOKUP($E929,'Currency Pairs'!$B$3:$D$1000,3,FALSE)),"")</f>
        <v/>
      </c>
      <c r="E929" s="49" t="str">
        <f ca="1">IFERROR(IF($D929="","",VLOOKUP($D929,'Currency Pairs'!$A$3:$B$1000,2,FALSE)),"")</f>
        <v/>
      </c>
      <c r="F929" s="50"/>
      <c r="G929" s="49"/>
      <c r="H929" s="49"/>
      <c r="I929" s="49"/>
      <c r="J929" s="51" t="str">
        <f t="shared" si="30"/>
        <v/>
      </c>
      <c r="K929" s="79"/>
      <c r="L929" s="49"/>
      <c r="M929" s="52"/>
      <c r="N929" s="53" t="str">
        <f>IF(OR($G929="",$L929=""),"",ROUND(IF($F929="Long",(L929-G929),(G929-L929)) * POWER(10, VLOOKUP($D929,'Currency Pairs'!$A:$C,3,FALSE)),0))</f>
        <v/>
      </c>
      <c r="O929" s="99" t="str">
        <f>IF($P929="","",(($P929+$Q929+$R929)/LOOKUP(2,1/($V$3:$V928&lt;&gt;""),$V$3:$V928)))</f>
        <v/>
      </c>
      <c r="P929" s="54"/>
      <c r="Q929" s="54"/>
      <c r="R929" s="54"/>
      <c r="S929" s="42" t="str">
        <f t="shared" si="31"/>
        <v/>
      </c>
      <c r="T929" s="66"/>
      <c r="U929" s="66"/>
      <c r="V929" s="41" t="str">
        <f>IF($P929="","",$P929+$Q929+LOOKUP(2,1/($V$3:$V928&lt;&gt;""),$V$3:$V928))</f>
        <v/>
      </c>
      <c r="W929" s="42"/>
      <c r="X929" s="42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  <c r="IL929" s="35"/>
      <c r="IM929" s="35"/>
      <c r="IN929" s="35"/>
      <c r="IO929" s="35"/>
      <c r="IP929" s="35"/>
      <c r="IQ929" s="35"/>
      <c r="IR929" s="35"/>
      <c r="IS929" s="35"/>
      <c r="IT929" s="35"/>
      <c r="IU929" s="35"/>
      <c r="IV929" s="35"/>
      <c r="IW929" s="35"/>
      <c r="IX929" s="35"/>
    </row>
    <row r="930" spans="1:258" x14ac:dyDescent="0.25">
      <c r="A930" s="26">
        <f>LOOKUP(2,1/($A$3:$A929&lt;&gt;""),$A$3:$A929)+1</f>
        <v>923</v>
      </c>
      <c r="B930" s="27"/>
      <c r="C930" s="44"/>
      <c r="D930" s="28" t="str">
        <f ca="1">IFERROR(IF($E930="","",VLOOKUP($E930,'Currency Pairs'!$B$3:$D$1000,3,FALSE)),"")</f>
        <v/>
      </c>
      <c r="E930" s="43" t="str">
        <f ca="1">IFERROR(IF($D930="","",VLOOKUP($D930,'Currency Pairs'!$A$3:$B$1000,2,FALSE)),"")</f>
        <v/>
      </c>
      <c r="F930" s="44"/>
      <c r="G930" s="43"/>
      <c r="H930" s="43"/>
      <c r="I930" s="43"/>
      <c r="J930" s="45" t="str">
        <f t="shared" si="30"/>
        <v/>
      </c>
      <c r="K930" s="78"/>
      <c r="L930" s="43"/>
      <c r="M930" s="46"/>
      <c r="N930" s="47" t="str">
        <f>IF(OR($G930="",$L930=""),"",ROUND(IF($F930="Long",(L930-G930),(G930-L930)) * POWER(10, VLOOKUP($D930,'Currency Pairs'!$A:$C,3,FALSE)),0))</f>
        <v/>
      </c>
      <c r="O930" s="94" t="str">
        <f>IF($P930="","",(($P930+$Q930+$R930)/LOOKUP(2,1/($V$3:$V929&lt;&gt;""),$V$3:$V929)))</f>
        <v/>
      </c>
      <c r="P930" s="48"/>
      <c r="Q930" s="48"/>
      <c r="R930" s="48"/>
      <c r="S930" s="33" t="str">
        <f t="shared" si="31"/>
        <v/>
      </c>
      <c r="T930" s="65"/>
      <c r="U930" s="65"/>
      <c r="V930" s="32" t="str">
        <f>IF($P930="","",$P930+$Q930+LOOKUP(2,1/($V$3:$V929&lt;&gt;""),$V$3:$V929))</f>
        <v/>
      </c>
      <c r="W930" s="33"/>
      <c r="X930" s="33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  <c r="EX930" s="34"/>
      <c r="EY930" s="34"/>
      <c r="EZ930" s="34"/>
      <c r="FA930" s="34"/>
      <c r="FB930" s="34"/>
      <c r="FC930" s="34"/>
      <c r="FD930" s="34"/>
      <c r="FE930" s="34"/>
      <c r="FF930" s="34"/>
      <c r="FG930" s="34"/>
      <c r="FH930" s="34"/>
      <c r="FI930" s="34"/>
      <c r="FJ930" s="34"/>
      <c r="FK930" s="34"/>
      <c r="FL930" s="34"/>
      <c r="FM930" s="34"/>
      <c r="FN930" s="34"/>
      <c r="FO930" s="34"/>
      <c r="FP930" s="34"/>
      <c r="FQ930" s="34"/>
      <c r="FR930" s="34"/>
      <c r="FS930" s="34"/>
      <c r="FT930" s="34"/>
      <c r="FU930" s="34"/>
      <c r="FV930" s="34"/>
      <c r="FW930" s="34"/>
      <c r="FX930" s="34"/>
      <c r="FY930" s="34"/>
      <c r="FZ930" s="34"/>
      <c r="GA930" s="34"/>
      <c r="GB930" s="34"/>
      <c r="GC930" s="34"/>
      <c r="GD930" s="34"/>
      <c r="GE930" s="34"/>
      <c r="GF930" s="34"/>
      <c r="GG930" s="34"/>
      <c r="GH930" s="34"/>
      <c r="GI930" s="34"/>
      <c r="GJ930" s="34"/>
      <c r="GK930" s="34"/>
      <c r="GL930" s="34"/>
      <c r="GM930" s="34"/>
      <c r="GN930" s="34"/>
      <c r="GO930" s="34"/>
      <c r="GP930" s="34"/>
      <c r="GQ930" s="34"/>
      <c r="GR930" s="34"/>
      <c r="GS930" s="34"/>
      <c r="GT930" s="34"/>
      <c r="GU930" s="34"/>
      <c r="GV930" s="34"/>
      <c r="GW930" s="34"/>
      <c r="GX930" s="34"/>
      <c r="GY930" s="34"/>
      <c r="GZ930" s="34"/>
      <c r="HA930" s="34"/>
      <c r="HB930" s="34"/>
      <c r="HC930" s="34"/>
      <c r="HD930" s="34"/>
      <c r="HE930" s="34"/>
      <c r="HF930" s="34"/>
      <c r="HG930" s="34"/>
      <c r="HH930" s="34"/>
      <c r="HI930" s="34"/>
      <c r="HJ930" s="34"/>
      <c r="HK930" s="34"/>
      <c r="HL930" s="34"/>
      <c r="HM930" s="34"/>
      <c r="HN930" s="34"/>
      <c r="HO930" s="34"/>
      <c r="HP930" s="34"/>
      <c r="HQ930" s="34"/>
      <c r="HR930" s="34"/>
      <c r="HS930" s="34"/>
      <c r="HT930" s="34"/>
      <c r="HU930" s="34"/>
      <c r="HV930" s="34"/>
      <c r="HW930" s="34"/>
      <c r="HX930" s="34"/>
      <c r="HY930" s="34"/>
      <c r="HZ930" s="34"/>
      <c r="IA930" s="34"/>
      <c r="IB930" s="34"/>
      <c r="IC930" s="34"/>
      <c r="ID930" s="34"/>
      <c r="IE930" s="34"/>
      <c r="IF930" s="34"/>
      <c r="IG930" s="34"/>
      <c r="IH930" s="34"/>
      <c r="II930" s="34"/>
      <c r="IJ930" s="34"/>
      <c r="IK930" s="34"/>
      <c r="IL930" s="34"/>
      <c r="IM930" s="34"/>
      <c r="IN930" s="34"/>
      <c r="IO930" s="34"/>
      <c r="IP930" s="34"/>
      <c r="IQ930" s="34"/>
      <c r="IR930" s="34"/>
      <c r="IS930" s="34"/>
      <c r="IT930" s="34"/>
      <c r="IU930" s="34"/>
      <c r="IV930" s="34"/>
      <c r="IW930" s="34"/>
      <c r="IX930" s="34"/>
    </row>
    <row r="931" spans="1:258" x14ac:dyDescent="0.25">
      <c r="A931" s="35">
        <f>LOOKUP(2,1/($A$3:$A930&lt;&gt;""),$A$3:$A930)+1</f>
        <v>924</v>
      </c>
      <c r="B931" s="36"/>
      <c r="C931" s="50"/>
      <c r="D931" s="37" t="str">
        <f ca="1">IFERROR(IF($E931="","",VLOOKUP($E931,'Currency Pairs'!$B$3:$D$1000,3,FALSE)),"")</f>
        <v/>
      </c>
      <c r="E931" s="49" t="str">
        <f ca="1">IFERROR(IF($D931="","",VLOOKUP($D931,'Currency Pairs'!$A$3:$B$1000,2,FALSE)),"")</f>
        <v/>
      </c>
      <c r="F931" s="50"/>
      <c r="G931" s="49"/>
      <c r="H931" s="49"/>
      <c r="I931" s="49"/>
      <c r="J931" s="51" t="str">
        <f t="shared" si="30"/>
        <v/>
      </c>
      <c r="K931" s="79"/>
      <c r="L931" s="49"/>
      <c r="M931" s="52"/>
      <c r="N931" s="53" t="str">
        <f>IF(OR($G931="",$L931=""),"",ROUND(IF($F931="Long",(L931-G931),(G931-L931)) * POWER(10, VLOOKUP($D931,'Currency Pairs'!$A:$C,3,FALSE)),0))</f>
        <v/>
      </c>
      <c r="O931" s="99" t="str">
        <f>IF($P931="","",(($P931+$Q931+$R931)/LOOKUP(2,1/($V$3:$V930&lt;&gt;""),$V$3:$V930)))</f>
        <v/>
      </c>
      <c r="P931" s="54"/>
      <c r="Q931" s="54"/>
      <c r="R931" s="54"/>
      <c r="S931" s="42" t="str">
        <f t="shared" si="31"/>
        <v/>
      </c>
      <c r="T931" s="66"/>
      <c r="U931" s="66"/>
      <c r="V931" s="41" t="str">
        <f>IF($P931="","",$P931+$Q931+LOOKUP(2,1/($V$3:$V930&lt;&gt;""),$V$3:$V930))</f>
        <v/>
      </c>
      <c r="W931" s="42"/>
      <c r="X931" s="42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  <c r="IL931" s="35"/>
      <c r="IM931" s="35"/>
      <c r="IN931" s="35"/>
      <c r="IO931" s="35"/>
      <c r="IP931" s="35"/>
      <c r="IQ931" s="35"/>
      <c r="IR931" s="35"/>
      <c r="IS931" s="35"/>
      <c r="IT931" s="35"/>
      <c r="IU931" s="35"/>
      <c r="IV931" s="35"/>
      <c r="IW931" s="35"/>
      <c r="IX931" s="35"/>
    </row>
    <row r="932" spans="1:258" x14ac:dyDescent="0.25">
      <c r="A932" s="26">
        <f>LOOKUP(2,1/($A$3:$A931&lt;&gt;""),$A$3:$A931)+1</f>
        <v>925</v>
      </c>
      <c r="B932" s="27"/>
      <c r="C932" s="44"/>
      <c r="D932" s="28" t="str">
        <f ca="1">IFERROR(IF($E932="","",VLOOKUP($E932,'Currency Pairs'!$B$3:$D$1000,3,FALSE)),"")</f>
        <v/>
      </c>
      <c r="E932" s="43" t="str">
        <f ca="1">IFERROR(IF($D932="","",VLOOKUP($D932,'Currency Pairs'!$A$3:$B$1000,2,FALSE)),"")</f>
        <v/>
      </c>
      <c r="F932" s="44"/>
      <c r="G932" s="43"/>
      <c r="H932" s="43"/>
      <c r="I932" s="43"/>
      <c r="J932" s="45" t="str">
        <f t="shared" si="30"/>
        <v/>
      </c>
      <c r="K932" s="78"/>
      <c r="L932" s="43"/>
      <c r="M932" s="46"/>
      <c r="N932" s="47" t="str">
        <f>IF(OR($G932="",$L932=""),"",ROUND(IF($F932="Long",(L932-G932),(G932-L932)) * POWER(10, VLOOKUP($D932,'Currency Pairs'!$A:$C,3,FALSE)),0))</f>
        <v/>
      </c>
      <c r="O932" s="94" t="str">
        <f>IF($P932="","",(($P932+$Q932+$R932)/LOOKUP(2,1/($V$3:$V931&lt;&gt;""),$V$3:$V931)))</f>
        <v/>
      </c>
      <c r="P932" s="48"/>
      <c r="Q932" s="48"/>
      <c r="R932" s="48"/>
      <c r="S932" s="33" t="str">
        <f t="shared" si="31"/>
        <v/>
      </c>
      <c r="T932" s="65"/>
      <c r="U932" s="65"/>
      <c r="V932" s="32" t="str">
        <f>IF($P932="","",$P932+$Q932+LOOKUP(2,1/($V$3:$V931&lt;&gt;""),$V$3:$V931))</f>
        <v/>
      </c>
      <c r="W932" s="33"/>
      <c r="X932" s="33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  <c r="EX932" s="34"/>
      <c r="EY932" s="34"/>
      <c r="EZ932" s="34"/>
      <c r="FA932" s="34"/>
      <c r="FB932" s="34"/>
      <c r="FC932" s="34"/>
      <c r="FD932" s="34"/>
      <c r="FE932" s="34"/>
      <c r="FF932" s="34"/>
      <c r="FG932" s="34"/>
      <c r="FH932" s="34"/>
      <c r="FI932" s="34"/>
      <c r="FJ932" s="34"/>
      <c r="FK932" s="34"/>
      <c r="FL932" s="34"/>
      <c r="FM932" s="34"/>
      <c r="FN932" s="34"/>
      <c r="FO932" s="34"/>
      <c r="FP932" s="34"/>
      <c r="FQ932" s="34"/>
      <c r="FR932" s="34"/>
      <c r="FS932" s="34"/>
      <c r="FT932" s="34"/>
      <c r="FU932" s="34"/>
      <c r="FV932" s="34"/>
      <c r="FW932" s="34"/>
      <c r="FX932" s="34"/>
      <c r="FY932" s="34"/>
      <c r="FZ932" s="34"/>
      <c r="GA932" s="34"/>
      <c r="GB932" s="34"/>
      <c r="GC932" s="34"/>
      <c r="GD932" s="34"/>
      <c r="GE932" s="34"/>
      <c r="GF932" s="34"/>
      <c r="GG932" s="34"/>
      <c r="GH932" s="34"/>
      <c r="GI932" s="34"/>
      <c r="GJ932" s="34"/>
      <c r="GK932" s="34"/>
      <c r="GL932" s="34"/>
      <c r="GM932" s="34"/>
      <c r="GN932" s="34"/>
      <c r="GO932" s="34"/>
      <c r="GP932" s="34"/>
      <c r="GQ932" s="34"/>
      <c r="GR932" s="34"/>
      <c r="GS932" s="34"/>
      <c r="GT932" s="34"/>
      <c r="GU932" s="34"/>
      <c r="GV932" s="34"/>
      <c r="GW932" s="34"/>
      <c r="GX932" s="34"/>
      <c r="GY932" s="34"/>
      <c r="GZ932" s="34"/>
      <c r="HA932" s="34"/>
      <c r="HB932" s="34"/>
      <c r="HC932" s="34"/>
      <c r="HD932" s="34"/>
      <c r="HE932" s="34"/>
      <c r="HF932" s="34"/>
      <c r="HG932" s="34"/>
      <c r="HH932" s="34"/>
      <c r="HI932" s="34"/>
      <c r="HJ932" s="34"/>
      <c r="HK932" s="34"/>
      <c r="HL932" s="34"/>
      <c r="HM932" s="34"/>
      <c r="HN932" s="34"/>
      <c r="HO932" s="34"/>
      <c r="HP932" s="34"/>
      <c r="HQ932" s="34"/>
      <c r="HR932" s="34"/>
      <c r="HS932" s="34"/>
      <c r="HT932" s="34"/>
      <c r="HU932" s="34"/>
      <c r="HV932" s="34"/>
      <c r="HW932" s="34"/>
      <c r="HX932" s="34"/>
      <c r="HY932" s="34"/>
      <c r="HZ932" s="34"/>
      <c r="IA932" s="34"/>
      <c r="IB932" s="34"/>
      <c r="IC932" s="34"/>
      <c r="ID932" s="34"/>
      <c r="IE932" s="34"/>
      <c r="IF932" s="34"/>
      <c r="IG932" s="34"/>
      <c r="IH932" s="34"/>
      <c r="II932" s="34"/>
      <c r="IJ932" s="34"/>
      <c r="IK932" s="34"/>
      <c r="IL932" s="34"/>
      <c r="IM932" s="34"/>
      <c r="IN932" s="34"/>
      <c r="IO932" s="34"/>
      <c r="IP932" s="34"/>
      <c r="IQ932" s="34"/>
      <c r="IR932" s="34"/>
      <c r="IS932" s="34"/>
      <c r="IT932" s="34"/>
      <c r="IU932" s="34"/>
      <c r="IV932" s="34"/>
      <c r="IW932" s="34"/>
      <c r="IX932" s="34"/>
    </row>
    <row r="933" spans="1:258" x14ac:dyDescent="0.25">
      <c r="A933" s="35">
        <f>LOOKUP(2,1/($A$3:$A932&lt;&gt;""),$A$3:$A932)+1</f>
        <v>926</v>
      </c>
      <c r="B933" s="36"/>
      <c r="C933" s="50"/>
      <c r="D933" s="37" t="str">
        <f ca="1">IFERROR(IF($E933="","",VLOOKUP($E933,'Currency Pairs'!$B$3:$D$1000,3,FALSE)),"")</f>
        <v/>
      </c>
      <c r="E933" s="49" t="str">
        <f ca="1">IFERROR(IF($D933="","",VLOOKUP($D933,'Currency Pairs'!$A$3:$B$1000,2,FALSE)),"")</f>
        <v/>
      </c>
      <c r="F933" s="50"/>
      <c r="G933" s="49"/>
      <c r="H933" s="49"/>
      <c r="I933" s="49"/>
      <c r="J933" s="51" t="str">
        <f t="shared" si="30"/>
        <v/>
      </c>
      <c r="K933" s="79"/>
      <c r="L933" s="49"/>
      <c r="M933" s="52"/>
      <c r="N933" s="53" t="str">
        <f>IF(OR($G933="",$L933=""),"",ROUND(IF($F933="Long",(L933-G933),(G933-L933)) * POWER(10, VLOOKUP($D933,'Currency Pairs'!$A:$C,3,FALSE)),0))</f>
        <v/>
      </c>
      <c r="O933" s="99" t="str">
        <f>IF($P933="","",(($P933+$Q933+$R933)/LOOKUP(2,1/($V$3:$V932&lt;&gt;""),$V$3:$V932)))</f>
        <v/>
      </c>
      <c r="P933" s="54"/>
      <c r="Q933" s="54"/>
      <c r="R933" s="54"/>
      <c r="S933" s="42" t="str">
        <f t="shared" si="31"/>
        <v/>
      </c>
      <c r="T933" s="66"/>
      <c r="U933" s="66"/>
      <c r="V933" s="41" t="str">
        <f>IF($P933="","",$P933+$Q933+LOOKUP(2,1/($V$3:$V932&lt;&gt;""),$V$3:$V932))</f>
        <v/>
      </c>
      <c r="W933" s="42"/>
      <c r="X933" s="42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  <c r="IL933" s="35"/>
      <c r="IM933" s="35"/>
      <c r="IN933" s="35"/>
      <c r="IO933" s="35"/>
      <c r="IP933" s="35"/>
      <c r="IQ933" s="35"/>
      <c r="IR933" s="35"/>
      <c r="IS933" s="35"/>
      <c r="IT933" s="35"/>
      <c r="IU933" s="35"/>
      <c r="IV933" s="35"/>
      <c r="IW933" s="35"/>
      <c r="IX933" s="35"/>
    </row>
    <row r="934" spans="1:258" x14ac:dyDescent="0.25">
      <c r="A934" s="26">
        <f>LOOKUP(2,1/($A$3:$A933&lt;&gt;""),$A$3:$A933)+1</f>
        <v>927</v>
      </c>
      <c r="B934" s="27"/>
      <c r="C934" s="44"/>
      <c r="D934" s="28" t="str">
        <f ca="1">IFERROR(IF($E934="","",VLOOKUP($E934,'Currency Pairs'!$B$3:$D$1000,3,FALSE)),"")</f>
        <v/>
      </c>
      <c r="E934" s="43" t="str">
        <f ca="1">IFERROR(IF($D934="","",VLOOKUP($D934,'Currency Pairs'!$A$3:$B$1000,2,FALSE)),"")</f>
        <v/>
      </c>
      <c r="F934" s="44"/>
      <c r="G934" s="43"/>
      <c r="H934" s="43"/>
      <c r="I934" s="43"/>
      <c r="J934" s="45" t="str">
        <f t="shared" si="30"/>
        <v/>
      </c>
      <c r="K934" s="78"/>
      <c r="L934" s="43"/>
      <c r="M934" s="46"/>
      <c r="N934" s="47" t="str">
        <f>IF(OR($G934="",$L934=""),"",ROUND(IF($F934="Long",(L934-G934),(G934-L934)) * POWER(10, VLOOKUP($D934,'Currency Pairs'!$A:$C,3,FALSE)),0))</f>
        <v/>
      </c>
      <c r="O934" s="94" t="str">
        <f>IF($P934="","",(($P934+$Q934+$R934)/LOOKUP(2,1/($V$3:$V933&lt;&gt;""),$V$3:$V933)))</f>
        <v/>
      </c>
      <c r="P934" s="48"/>
      <c r="Q934" s="48"/>
      <c r="R934" s="48"/>
      <c r="S934" s="33" t="str">
        <f t="shared" si="31"/>
        <v/>
      </c>
      <c r="T934" s="65"/>
      <c r="U934" s="65"/>
      <c r="V934" s="32" t="str">
        <f>IF($P934="","",$P934+$Q934+LOOKUP(2,1/($V$3:$V933&lt;&gt;""),$V$3:$V933))</f>
        <v/>
      </c>
      <c r="W934" s="33"/>
      <c r="X934" s="33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  <c r="DN934" s="34"/>
      <c r="DO934" s="34"/>
      <c r="DP934" s="34"/>
      <c r="DQ934" s="34"/>
      <c r="DR934" s="34"/>
      <c r="DS934" s="34"/>
      <c r="DT934" s="34"/>
      <c r="DU934" s="34"/>
      <c r="DV934" s="34"/>
      <c r="DW934" s="34"/>
      <c r="DX934" s="34"/>
      <c r="DY934" s="34"/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  <c r="EX934" s="34"/>
      <c r="EY934" s="34"/>
      <c r="EZ934" s="34"/>
      <c r="FA934" s="34"/>
      <c r="FB934" s="34"/>
      <c r="FC934" s="34"/>
      <c r="FD934" s="34"/>
      <c r="FE934" s="34"/>
      <c r="FF934" s="34"/>
      <c r="FG934" s="34"/>
      <c r="FH934" s="34"/>
      <c r="FI934" s="34"/>
      <c r="FJ934" s="34"/>
      <c r="FK934" s="34"/>
      <c r="FL934" s="34"/>
      <c r="FM934" s="34"/>
      <c r="FN934" s="34"/>
      <c r="FO934" s="34"/>
      <c r="FP934" s="34"/>
      <c r="FQ934" s="34"/>
      <c r="FR934" s="34"/>
      <c r="FS934" s="34"/>
      <c r="FT934" s="34"/>
      <c r="FU934" s="34"/>
      <c r="FV934" s="34"/>
      <c r="FW934" s="34"/>
      <c r="FX934" s="34"/>
      <c r="FY934" s="34"/>
      <c r="FZ934" s="34"/>
      <c r="GA934" s="34"/>
      <c r="GB934" s="34"/>
      <c r="GC934" s="34"/>
      <c r="GD934" s="34"/>
      <c r="GE934" s="34"/>
      <c r="GF934" s="34"/>
      <c r="GG934" s="34"/>
      <c r="GH934" s="34"/>
      <c r="GI934" s="34"/>
      <c r="GJ934" s="34"/>
      <c r="GK934" s="34"/>
      <c r="GL934" s="34"/>
      <c r="GM934" s="34"/>
      <c r="GN934" s="34"/>
      <c r="GO934" s="34"/>
      <c r="GP934" s="34"/>
      <c r="GQ934" s="34"/>
      <c r="GR934" s="34"/>
      <c r="GS934" s="34"/>
      <c r="GT934" s="34"/>
      <c r="GU934" s="34"/>
      <c r="GV934" s="34"/>
      <c r="GW934" s="34"/>
      <c r="GX934" s="34"/>
      <c r="GY934" s="34"/>
      <c r="GZ934" s="34"/>
      <c r="HA934" s="34"/>
      <c r="HB934" s="34"/>
      <c r="HC934" s="34"/>
      <c r="HD934" s="34"/>
      <c r="HE934" s="34"/>
      <c r="HF934" s="34"/>
      <c r="HG934" s="34"/>
      <c r="HH934" s="34"/>
      <c r="HI934" s="34"/>
      <c r="HJ934" s="34"/>
      <c r="HK934" s="34"/>
      <c r="HL934" s="34"/>
      <c r="HM934" s="34"/>
      <c r="HN934" s="34"/>
      <c r="HO934" s="34"/>
      <c r="HP934" s="34"/>
      <c r="HQ934" s="34"/>
      <c r="HR934" s="34"/>
      <c r="HS934" s="34"/>
      <c r="HT934" s="34"/>
      <c r="HU934" s="34"/>
      <c r="HV934" s="34"/>
      <c r="HW934" s="34"/>
      <c r="HX934" s="34"/>
      <c r="HY934" s="34"/>
      <c r="HZ934" s="34"/>
      <c r="IA934" s="34"/>
      <c r="IB934" s="34"/>
      <c r="IC934" s="34"/>
      <c r="ID934" s="34"/>
      <c r="IE934" s="34"/>
      <c r="IF934" s="34"/>
      <c r="IG934" s="34"/>
      <c r="IH934" s="34"/>
      <c r="II934" s="34"/>
      <c r="IJ934" s="34"/>
      <c r="IK934" s="34"/>
      <c r="IL934" s="34"/>
      <c r="IM934" s="34"/>
      <c r="IN934" s="34"/>
      <c r="IO934" s="34"/>
      <c r="IP934" s="34"/>
      <c r="IQ934" s="34"/>
      <c r="IR934" s="34"/>
      <c r="IS934" s="34"/>
      <c r="IT934" s="34"/>
      <c r="IU934" s="34"/>
      <c r="IV934" s="34"/>
      <c r="IW934" s="34"/>
      <c r="IX934" s="34"/>
    </row>
    <row r="935" spans="1:258" x14ac:dyDescent="0.25">
      <c r="A935" s="35">
        <f>LOOKUP(2,1/($A$3:$A934&lt;&gt;""),$A$3:$A934)+1</f>
        <v>928</v>
      </c>
      <c r="B935" s="36"/>
      <c r="C935" s="50"/>
      <c r="D935" s="37" t="str">
        <f ca="1">IFERROR(IF($E935="","",VLOOKUP($E935,'Currency Pairs'!$B$3:$D$1000,3,FALSE)),"")</f>
        <v/>
      </c>
      <c r="E935" s="49" t="str">
        <f ca="1">IFERROR(IF($D935="","",VLOOKUP($D935,'Currency Pairs'!$A$3:$B$1000,2,FALSE)),"")</f>
        <v/>
      </c>
      <c r="F935" s="50"/>
      <c r="G935" s="49"/>
      <c r="H935" s="49"/>
      <c r="I935" s="49"/>
      <c r="J935" s="51" t="str">
        <f t="shared" si="30"/>
        <v/>
      </c>
      <c r="K935" s="79"/>
      <c r="L935" s="49"/>
      <c r="M935" s="52"/>
      <c r="N935" s="53" t="str">
        <f>IF(OR($G935="",$L935=""),"",ROUND(IF($F935="Long",(L935-G935),(G935-L935)) * POWER(10, VLOOKUP($D935,'Currency Pairs'!$A:$C,3,FALSE)),0))</f>
        <v/>
      </c>
      <c r="O935" s="99" t="str">
        <f>IF($P935="","",(($P935+$Q935+$R935)/LOOKUP(2,1/($V$3:$V934&lt;&gt;""),$V$3:$V934)))</f>
        <v/>
      </c>
      <c r="P935" s="54"/>
      <c r="Q935" s="54"/>
      <c r="R935" s="54"/>
      <c r="S935" s="42" t="str">
        <f t="shared" si="31"/>
        <v/>
      </c>
      <c r="T935" s="66"/>
      <c r="U935" s="66"/>
      <c r="V935" s="41" t="str">
        <f>IF($P935="","",$P935+$Q935+LOOKUP(2,1/($V$3:$V934&lt;&gt;""),$V$3:$V934))</f>
        <v/>
      </c>
      <c r="W935" s="42"/>
      <c r="X935" s="42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  <c r="GY935" s="35"/>
      <c r="GZ935" s="35"/>
      <c r="HA935" s="35"/>
      <c r="HB935" s="35"/>
      <c r="HC935" s="35"/>
      <c r="HD935" s="35"/>
      <c r="HE935" s="35"/>
      <c r="HF935" s="35"/>
      <c r="HG935" s="35"/>
      <c r="HH935" s="35"/>
      <c r="HI935" s="35"/>
      <c r="HJ935" s="35"/>
      <c r="HK935" s="35"/>
      <c r="HL935" s="35"/>
      <c r="HM935" s="35"/>
      <c r="HN935" s="35"/>
      <c r="HO935" s="35"/>
      <c r="HP935" s="35"/>
      <c r="HQ935" s="35"/>
      <c r="HR935" s="35"/>
      <c r="HS935" s="35"/>
      <c r="HT935" s="35"/>
      <c r="HU935" s="35"/>
      <c r="HV935" s="35"/>
      <c r="HW935" s="35"/>
      <c r="HX935" s="35"/>
      <c r="HY935" s="35"/>
      <c r="HZ935" s="35"/>
      <c r="IA935" s="35"/>
      <c r="IB935" s="35"/>
      <c r="IC935" s="35"/>
      <c r="ID935" s="35"/>
      <c r="IE935" s="35"/>
      <c r="IF935" s="35"/>
      <c r="IG935" s="35"/>
      <c r="IH935" s="35"/>
      <c r="II935" s="35"/>
      <c r="IJ935" s="35"/>
      <c r="IK935" s="35"/>
      <c r="IL935" s="35"/>
      <c r="IM935" s="35"/>
      <c r="IN935" s="35"/>
      <c r="IO935" s="35"/>
      <c r="IP935" s="35"/>
      <c r="IQ935" s="35"/>
      <c r="IR935" s="35"/>
      <c r="IS935" s="35"/>
      <c r="IT935" s="35"/>
      <c r="IU935" s="35"/>
      <c r="IV935" s="35"/>
      <c r="IW935" s="35"/>
      <c r="IX935" s="35"/>
    </row>
    <row r="936" spans="1:258" x14ac:dyDescent="0.25">
      <c r="A936" s="26">
        <f>LOOKUP(2,1/($A$3:$A935&lt;&gt;""),$A$3:$A935)+1</f>
        <v>929</v>
      </c>
      <c r="B936" s="27"/>
      <c r="C936" s="44"/>
      <c r="D936" s="28" t="str">
        <f ca="1">IFERROR(IF($E936="","",VLOOKUP($E936,'Currency Pairs'!$B$3:$D$1000,3,FALSE)),"")</f>
        <v/>
      </c>
      <c r="E936" s="43" t="str">
        <f ca="1">IFERROR(IF($D936="","",VLOOKUP($D936,'Currency Pairs'!$A$3:$B$1000,2,FALSE)),"")</f>
        <v/>
      </c>
      <c r="F936" s="44"/>
      <c r="G936" s="43"/>
      <c r="H936" s="43"/>
      <c r="I936" s="43"/>
      <c r="J936" s="45" t="str">
        <f t="shared" si="30"/>
        <v/>
      </c>
      <c r="K936" s="78"/>
      <c r="L936" s="43"/>
      <c r="M936" s="46"/>
      <c r="N936" s="47" t="str">
        <f>IF(OR($G936="",$L936=""),"",ROUND(IF($F936="Long",(L936-G936),(G936-L936)) * POWER(10, VLOOKUP($D936,'Currency Pairs'!$A:$C,3,FALSE)),0))</f>
        <v/>
      </c>
      <c r="O936" s="94" t="str">
        <f>IF($P936="","",(($P936+$Q936+$R936)/LOOKUP(2,1/($V$3:$V935&lt;&gt;""),$V$3:$V935)))</f>
        <v/>
      </c>
      <c r="P936" s="48"/>
      <c r="Q936" s="48"/>
      <c r="R936" s="48"/>
      <c r="S936" s="33" t="str">
        <f t="shared" si="31"/>
        <v/>
      </c>
      <c r="T936" s="65"/>
      <c r="U936" s="65"/>
      <c r="V936" s="32" t="str">
        <f>IF($P936="","",$P936+$Q936+LOOKUP(2,1/($V$3:$V935&lt;&gt;""),$V$3:$V935))</f>
        <v/>
      </c>
      <c r="W936" s="33"/>
      <c r="X936" s="33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  <c r="FH936" s="34"/>
      <c r="FI936" s="34"/>
      <c r="FJ936" s="34"/>
      <c r="FK936" s="34"/>
      <c r="FL936" s="34"/>
      <c r="FM936" s="34"/>
      <c r="FN936" s="34"/>
      <c r="FO936" s="34"/>
      <c r="FP936" s="34"/>
      <c r="FQ936" s="34"/>
      <c r="FR936" s="34"/>
      <c r="FS936" s="34"/>
      <c r="FT936" s="34"/>
      <c r="FU936" s="34"/>
      <c r="FV936" s="34"/>
      <c r="FW936" s="34"/>
      <c r="FX936" s="34"/>
      <c r="FY936" s="34"/>
      <c r="FZ936" s="34"/>
      <c r="GA936" s="34"/>
      <c r="GB936" s="34"/>
      <c r="GC936" s="34"/>
      <c r="GD936" s="34"/>
      <c r="GE936" s="34"/>
      <c r="GF936" s="34"/>
      <c r="GG936" s="34"/>
      <c r="GH936" s="34"/>
      <c r="GI936" s="34"/>
      <c r="GJ936" s="34"/>
      <c r="GK936" s="34"/>
      <c r="GL936" s="34"/>
      <c r="GM936" s="34"/>
      <c r="GN936" s="34"/>
      <c r="GO936" s="34"/>
      <c r="GP936" s="34"/>
      <c r="GQ936" s="34"/>
      <c r="GR936" s="34"/>
      <c r="GS936" s="34"/>
      <c r="GT936" s="34"/>
      <c r="GU936" s="34"/>
      <c r="GV936" s="34"/>
      <c r="GW936" s="34"/>
      <c r="GX936" s="34"/>
      <c r="GY936" s="34"/>
      <c r="GZ936" s="34"/>
      <c r="HA936" s="34"/>
      <c r="HB936" s="34"/>
      <c r="HC936" s="34"/>
      <c r="HD936" s="34"/>
      <c r="HE936" s="34"/>
      <c r="HF936" s="34"/>
      <c r="HG936" s="34"/>
      <c r="HH936" s="34"/>
      <c r="HI936" s="34"/>
      <c r="HJ936" s="34"/>
      <c r="HK936" s="34"/>
      <c r="HL936" s="34"/>
      <c r="HM936" s="34"/>
      <c r="HN936" s="34"/>
      <c r="HO936" s="34"/>
      <c r="HP936" s="34"/>
      <c r="HQ936" s="34"/>
      <c r="HR936" s="34"/>
      <c r="HS936" s="34"/>
      <c r="HT936" s="34"/>
      <c r="HU936" s="34"/>
      <c r="HV936" s="34"/>
      <c r="HW936" s="34"/>
      <c r="HX936" s="34"/>
      <c r="HY936" s="34"/>
      <c r="HZ936" s="34"/>
      <c r="IA936" s="34"/>
      <c r="IB936" s="34"/>
      <c r="IC936" s="34"/>
      <c r="ID936" s="34"/>
      <c r="IE936" s="34"/>
      <c r="IF936" s="34"/>
      <c r="IG936" s="34"/>
      <c r="IH936" s="34"/>
      <c r="II936" s="34"/>
      <c r="IJ936" s="34"/>
      <c r="IK936" s="34"/>
      <c r="IL936" s="34"/>
      <c r="IM936" s="34"/>
      <c r="IN936" s="34"/>
      <c r="IO936" s="34"/>
      <c r="IP936" s="34"/>
      <c r="IQ936" s="34"/>
      <c r="IR936" s="34"/>
      <c r="IS936" s="34"/>
      <c r="IT936" s="34"/>
      <c r="IU936" s="34"/>
      <c r="IV936" s="34"/>
      <c r="IW936" s="34"/>
      <c r="IX936" s="34"/>
    </row>
    <row r="937" spans="1:258" x14ac:dyDescent="0.25">
      <c r="A937" s="35">
        <f>LOOKUP(2,1/($A$3:$A936&lt;&gt;""),$A$3:$A936)+1</f>
        <v>930</v>
      </c>
      <c r="B937" s="36"/>
      <c r="C937" s="50"/>
      <c r="D937" s="37" t="str">
        <f ca="1">IFERROR(IF($E937="","",VLOOKUP($E937,'Currency Pairs'!$B$3:$D$1000,3,FALSE)),"")</f>
        <v/>
      </c>
      <c r="E937" s="49" t="str">
        <f ca="1">IFERROR(IF($D937="","",VLOOKUP($D937,'Currency Pairs'!$A$3:$B$1000,2,FALSE)),"")</f>
        <v/>
      </c>
      <c r="F937" s="50"/>
      <c r="G937" s="49"/>
      <c r="H937" s="49"/>
      <c r="I937" s="49"/>
      <c r="J937" s="51" t="str">
        <f t="shared" si="30"/>
        <v/>
      </c>
      <c r="K937" s="79"/>
      <c r="L937" s="49"/>
      <c r="M937" s="52"/>
      <c r="N937" s="53" t="str">
        <f>IF(OR($G937="",$L937=""),"",ROUND(IF($F937="Long",(L937-G937),(G937-L937)) * POWER(10, VLOOKUP($D937,'Currency Pairs'!$A:$C,3,FALSE)),0))</f>
        <v/>
      </c>
      <c r="O937" s="99" t="str">
        <f>IF($P937="","",(($P937+$Q937+$R937)/LOOKUP(2,1/($V$3:$V936&lt;&gt;""),$V$3:$V936)))</f>
        <v/>
      </c>
      <c r="P937" s="54"/>
      <c r="Q937" s="54"/>
      <c r="R937" s="54"/>
      <c r="S937" s="42" t="str">
        <f t="shared" si="31"/>
        <v/>
      </c>
      <c r="T937" s="66"/>
      <c r="U937" s="66"/>
      <c r="V937" s="41" t="str">
        <f>IF($P937="","",$P937+$Q937+LOOKUP(2,1/($V$3:$V936&lt;&gt;""),$V$3:$V936))</f>
        <v/>
      </c>
      <c r="W937" s="42"/>
      <c r="X937" s="42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  <c r="GY937" s="35"/>
      <c r="GZ937" s="35"/>
      <c r="HA937" s="35"/>
      <c r="HB937" s="35"/>
      <c r="HC937" s="35"/>
      <c r="HD937" s="35"/>
      <c r="HE937" s="35"/>
      <c r="HF937" s="35"/>
      <c r="HG937" s="35"/>
      <c r="HH937" s="35"/>
      <c r="HI937" s="35"/>
      <c r="HJ937" s="35"/>
      <c r="HK937" s="35"/>
      <c r="HL937" s="35"/>
      <c r="HM937" s="35"/>
      <c r="HN937" s="35"/>
      <c r="HO937" s="35"/>
      <c r="HP937" s="35"/>
      <c r="HQ937" s="35"/>
      <c r="HR937" s="35"/>
      <c r="HS937" s="35"/>
      <c r="HT937" s="35"/>
      <c r="HU937" s="35"/>
      <c r="HV937" s="35"/>
      <c r="HW937" s="35"/>
      <c r="HX937" s="35"/>
      <c r="HY937" s="35"/>
      <c r="HZ937" s="35"/>
      <c r="IA937" s="35"/>
      <c r="IB937" s="35"/>
      <c r="IC937" s="35"/>
      <c r="ID937" s="35"/>
      <c r="IE937" s="35"/>
      <c r="IF937" s="35"/>
      <c r="IG937" s="35"/>
      <c r="IH937" s="35"/>
      <c r="II937" s="35"/>
      <c r="IJ937" s="35"/>
      <c r="IK937" s="35"/>
      <c r="IL937" s="35"/>
      <c r="IM937" s="35"/>
      <c r="IN937" s="35"/>
      <c r="IO937" s="35"/>
      <c r="IP937" s="35"/>
      <c r="IQ937" s="35"/>
      <c r="IR937" s="35"/>
      <c r="IS937" s="35"/>
      <c r="IT937" s="35"/>
      <c r="IU937" s="35"/>
      <c r="IV937" s="35"/>
      <c r="IW937" s="35"/>
      <c r="IX937" s="35"/>
    </row>
    <row r="938" spans="1:258" x14ac:dyDescent="0.25">
      <c r="A938" s="26">
        <f>LOOKUP(2,1/($A$3:$A937&lt;&gt;""),$A$3:$A937)+1</f>
        <v>931</v>
      </c>
      <c r="B938" s="27"/>
      <c r="C938" s="44"/>
      <c r="D938" s="28" t="str">
        <f ca="1">IFERROR(IF($E938="","",VLOOKUP($E938,'Currency Pairs'!$B$3:$D$1000,3,FALSE)),"")</f>
        <v/>
      </c>
      <c r="E938" s="43" t="str">
        <f ca="1">IFERROR(IF($D938="","",VLOOKUP($D938,'Currency Pairs'!$A$3:$B$1000,2,FALSE)),"")</f>
        <v/>
      </c>
      <c r="F938" s="44"/>
      <c r="G938" s="43"/>
      <c r="H938" s="43"/>
      <c r="I938" s="43"/>
      <c r="J938" s="45" t="str">
        <f t="shared" si="30"/>
        <v/>
      </c>
      <c r="K938" s="78"/>
      <c r="L938" s="43"/>
      <c r="M938" s="46"/>
      <c r="N938" s="47" t="str">
        <f>IF(OR($G938="",$L938=""),"",ROUND(IF($F938="Long",(L938-G938),(G938-L938)) * POWER(10, VLOOKUP($D938,'Currency Pairs'!$A:$C,3,FALSE)),0))</f>
        <v/>
      </c>
      <c r="O938" s="94" t="str">
        <f>IF($P938="","",(($P938+$Q938+$R938)/LOOKUP(2,1/($V$3:$V937&lt;&gt;""),$V$3:$V937)))</f>
        <v/>
      </c>
      <c r="P938" s="48"/>
      <c r="Q938" s="48"/>
      <c r="R938" s="48"/>
      <c r="S938" s="33" t="str">
        <f t="shared" si="31"/>
        <v/>
      </c>
      <c r="T938" s="65"/>
      <c r="U938" s="65"/>
      <c r="V938" s="32" t="str">
        <f>IF($P938="","",$P938+$Q938+LOOKUP(2,1/($V$3:$V937&lt;&gt;""),$V$3:$V937))</f>
        <v/>
      </c>
      <c r="W938" s="33"/>
      <c r="X938" s="33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  <c r="EX938" s="34"/>
      <c r="EY938" s="34"/>
      <c r="EZ938" s="34"/>
      <c r="FA938" s="34"/>
      <c r="FB938" s="34"/>
      <c r="FC938" s="34"/>
      <c r="FD938" s="34"/>
      <c r="FE938" s="34"/>
      <c r="FF938" s="34"/>
      <c r="FG938" s="34"/>
      <c r="FH938" s="34"/>
      <c r="FI938" s="34"/>
      <c r="FJ938" s="34"/>
      <c r="FK938" s="34"/>
      <c r="FL938" s="34"/>
      <c r="FM938" s="34"/>
      <c r="FN938" s="34"/>
      <c r="FO938" s="34"/>
      <c r="FP938" s="34"/>
      <c r="FQ938" s="34"/>
      <c r="FR938" s="34"/>
      <c r="FS938" s="34"/>
      <c r="FT938" s="34"/>
      <c r="FU938" s="34"/>
      <c r="FV938" s="34"/>
      <c r="FW938" s="34"/>
      <c r="FX938" s="34"/>
      <c r="FY938" s="34"/>
      <c r="FZ938" s="34"/>
      <c r="GA938" s="34"/>
      <c r="GB938" s="34"/>
      <c r="GC938" s="34"/>
      <c r="GD938" s="34"/>
      <c r="GE938" s="34"/>
      <c r="GF938" s="34"/>
      <c r="GG938" s="34"/>
      <c r="GH938" s="34"/>
      <c r="GI938" s="34"/>
      <c r="GJ938" s="34"/>
      <c r="GK938" s="34"/>
      <c r="GL938" s="34"/>
      <c r="GM938" s="34"/>
      <c r="GN938" s="34"/>
      <c r="GO938" s="34"/>
      <c r="GP938" s="34"/>
      <c r="GQ938" s="34"/>
      <c r="GR938" s="34"/>
      <c r="GS938" s="34"/>
      <c r="GT938" s="34"/>
      <c r="GU938" s="34"/>
      <c r="GV938" s="34"/>
      <c r="GW938" s="34"/>
      <c r="GX938" s="34"/>
      <c r="GY938" s="34"/>
      <c r="GZ938" s="34"/>
      <c r="HA938" s="34"/>
      <c r="HB938" s="34"/>
      <c r="HC938" s="34"/>
      <c r="HD938" s="34"/>
      <c r="HE938" s="34"/>
      <c r="HF938" s="34"/>
      <c r="HG938" s="34"/>
      <c r="HH938" s="34"/>
      <c r="HI938" s="34"/>
      <c r="HJ938" s="34"/>
      <c r="HK938" s="34"/>
      <c r="HL938" s="34"/>
      <c r="HM938" s="34"/>
      <c r="HN938" s="34"/>
      <c r="HO938" s="34"/>
      <c r="HP938" s="34"/>
      <c r="HQ938" s="34"/>
      <c r="HR938" s="34"/>
      <c r="HS938" s="34"/>
      <c r="HT938" s="34"/>
      <c r="HU938" s="34"/>
      <c r="HV938" s="34"/>
      <c r="HW938" s="34"/>
      <c r="HX938" s="34"/>
      <c r="HY938" s="34"/>
      <c r="HZ938" s="34"/>
      <c r="IA938" s="34"/>
      <c r="IB938" s="34"/>
      <c r="IC938" s="34"/>
      <c r="ID938" s="34"/>
      <c r="IE938" s="34"/>
      <c r="IF938" s="34"/>
      <c r="IG938" s="34"/>
      <c r="IH938" s="34"/>
      <c r="II938" s="34"/>
      <c r="IJ938" s="34"/>
      <c r="IK938" s="34"/>
      <c r="IL938" s="34"/>
      <c r="IM938" s="34"/>
      <c r="IN938" s="34"/>
      <c r="IO938" s="34"/>
      <c r="IP938" s="34"/>
      <c r="IQ938" s="34"/>
      <c r="IR938" s="34"/>
      <c r="IS938" s="34"/>
      <c r="IT938" s="34"/>
      <c r="IU938" s="34"/>
      <c r="IV938" s="34"/>
      <c r="IW938" s="34"/>
      <c r="IX938" s="34"/>
    </row>
    <row r="939" spans="1:258" x14ac:dyDescent="0.25">
      <c r="A939" s="35">
        <f>LOOKUP(2,1/($A$3:$A938&lt;&gt;""),$A$3:$A938)+1</f>
        <v>932</v>
      </c>
      <c r="B939" s="36"/>
      <c r="C939" s="50"/>
      <c r="D939" s="37" t="str">
        <f ca="1">IFERROR(IF($E939="","",VLOOKUP($E939,'Currency Pairs'!$B$3:$D$1000,3,FALSE)),"")</f>
        <v/>
      </c>
      <c r="E939" s="49" t="str">
        <f ca="1">IFERROR(IF($D939="","",VLOOKUP($D939,'Currency Pairs'!$A$3:$B$1000,2,FALSE)),"")</f>
        <v/>
      </c>
      <c r="F939" s="50"/>
      <c r="G939" s="49"/>
      <c r="H939" s="49"/>
      <c r="I939" s="49"/>
      <c r="J939" s="51" t="str">
        <f t="shared" si="30"/>
        <v/>
      </c>
      <c r="K939" s="79"/>
      <c r="L939" s="49"/>
      <c r="M939" s="52"/>
      <c r="N939" s="53" t="str">
        <f>IF(OR($G939="",$L939=""),"",ROUND(IF($F939="Long",(L939-G939),(G939-L939)) * POWER(10, VLOOKUP($D939,'Currency Pairs'!$A:$C,3,FALSE)),0))</f>
        <v/>
      </c>
      <c r="O939" s="99" t="str">
        <f>IF($P939="","",(($P939+$Q939+$R939)/LOOKUP(2,1/($V$3:$V938&lt;&gt;""),$V$3:$V938)))</f>
        <v/>
      </c>
      <c r="P939" s="54"/>
      <c r="Q939" s="54"/>
      <c r="R939" s="54"/>
      <c r="S939" s="42" t="str">
        <f t="shared" si="31"/>
        <v/>
      </c>
      <c r="T939" s="66"/>
      <c r="U939" s="66"/>
      <c r="V939" s="41" t="str">
        <f>IF($P939="","",$P939+$Q939+LOOKUP(2,1/($V$3:$V938&lt;&gt;""),$V$3:$V938))</f>
        <v/>
      </c>
      <c r="W939" s="42"/>
      <c r="X939" s="42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  <c r="GY939" s="35"/>
      <c r="GZ939" s="35"/>
      <c r="HA939" s="35"/>
      <c r="HB939" s="35"/>
      <c r="HC939" s="35"/>
      <c r="HD939" s="35"/>
      <c r="HE939" s="35"/>
      <c r="HF939" s="35"/>
      <c r="HG939" s="35"/>
      <c r="HH939" s="35"/>
      <c r="HI939" s="35"/>
      <c r="HJ939" s="35"/>
      <c r="HK939" s="35"/>
      <c r="HL939" s="35"/>
      <c r="HM939" s="35"/>
      <c r="HN939" s="35"/>
      <c r="HO939" s="35"/>
      <c r="HP939" s="35"/>
      <c r="HQ939" s="35"/>
      <c r="HR939" s="35"/>
      <c r="HS939" s="35"/>
      <c r="HT939" s="35"/>
      <c r="HU939" s="35"/>
      <c r="HV939" s="35"/>
      <c r="HW939" s="35"/>
      <c r="HX939" s="35"/>
      <c r="HY939" s="35"/>
      <c r="HZ939" s="35"/>
      <c r="IA939" s="35"/>
      <c r="IB939" s="35"/>
      <c r="IC939" s="35"/>
      <c r="ID939" s="35"/>
      <c r="IE939" s="35"/>
      <c r="IF939" s="35"/>
      <c r="IG939" s="35"/>
      <c r="IH939" s="35"/>
      <c r="II939" s="35"/>
      <c r="IJ939" s="35"/>
      <c r="IK939" s="35"/>
      <c r="IL939" s="35"/>
      <c r="IM939" s="35"/>
      <c r="IN939" s="35"/>
      <c r="IO939" s="35"/>
      <c r="IP939" s="35"/>
      <c r="IQ939" s="35"/>
      <c r="IR939" s="35"/>
      <c r="IS939" s="35"/>
      <c r="IT939" s="35"/>
      <c r="IU939" s="35"/>
      <c r="IV939" s="35"/>
      <c r="IW939" s="35"/>
      <c r="IX939" s="35"/>
    </row>
    <row r="940" spans="1:258" x14ac:dyDescent="0.25">
      <c r="A940" s="26">
        <f>LOOKUP(2,1/($A$3:$A939&lt;&gt;""),$A$3:$A939)+1</f>
        <v>933</v>
      </c>
      <c r="B940" s="27"/>
      <c r="C940" s="44"/>
      <c r="D940" s="28" t="str">
        <f ca="1">IFERROR(IF($E940="","",VLOOKUP($E940,'Currency Pairs'!$B$3:$D$1000,3,FALSE)),"")</f>
        <v/>
      </c>
      <c r="E940" s="43" t="str">
        <f ca="1">IFERROR(IF($D940="","",VLOOKUP($D940,'Currency Pairs'!$A$3:$B$1000,2,FALSE)),"")</f>
        <v/>
      </c>
      <c r="F940" s="44"/>
      <c r="G940" s="43"/>
      <c r="H940" s="43"/>
      <c r="I940" s="43"/>
      <c r="J940" s="45" t="str">
        <f t="shared" si="30"/>
        <v/>
      </c>
      <c r="K940" s="78"/>
      <c r="L940" s="43"/>
      <c r="M940" s="46"/>
      <c r="N940" s="47" t="str">
        <f>IF(OR($G940="",$L940=""),"",ROUND(IF($F940="Long",(L940-G940),(G940-L940)) * POWER(10, VLOOKUP($D940,'Currency Pairs'!$A:$C,3,FALSE)),0))</f>
        <v/>
      </c>
      <c r="O940" s="94" t="str">
        <f>IF($P940="","",(($P940+$Q940+$R940)/LOOKUP(2,1/($V$3:$V939&lt;&gt;""),$V$3:$V939)))</f>
        <v/>
      </c>
      <c r="P940" s="48"/>
      <c r="Q940" s="48"/>
      <c r="R940" s="48"/>
      <c r="S940" s="33" t="str">
        <f t="shared" si="31"/>
        <v/>
      </c>
      <c r="T940" s="65"/>
      <c r="U940" s="65"/>
      <c r="V940" s="32" t="str">
        <f>IF($P940="","",$P940+$Q940+LOOKUP(2,1/($V$3:$V939&lt;&gt;""),$V$3:$V939))</f>
        <v/>
      </c>
      <c r="W940" s="33"/>
      <c r="X940" s="33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  <c r="DN940" s="34"/>
      <c r="DO940" s="34"/>
      <c r="DP940" s="34"/>
      <c r="DQ940" s="34"/>
      <c r="DR940" s="34"/>
      <c r="DS940" s="34"/>
      <c r="DT940" s="34"/>
      <c r="DU940" s="34"/>
      <c r="DV940" s="34"/>
      <c r="DW940" s="34"/>
      <c r="DX940" s="34"/>
      <c r="DY940" s="34"/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  <c r="EX940" s="34"/>
      <c r="EY940" s="34"/>
      <c r="EZ940" s="34"/>
      <c r="FA940" s="34"/>
      <c r="FB940" s="34"/>
      <c r="FC940" s="34"/>
      <c r="FD940" s="34"/>
      <c r="FE940" s="34"/>
      <c r="FF940" s="34"/>
      <c r="FG940" s="34"/>
      <c r="FH940" s="34"/>
      <c r="FI940" s="34"/>
      <c r="FJ940" s="34"/>
      <c r="FK940" s="34"/>
      <c r="FL940" s="34"/>
      <c r="FM940" s="34"/>
      <c r="FN940" s="34"/>
      <c r="FO940" s="34"/>
      <c r="FP940" s="34"/>
      <c r="FQ940" s="34"/>
      <c r="FR940" s="34"/>
      <c r="FS940" s="34"/>
      <c r="FT940" s="34"/>
      <c r="FU940" s="34"/>
      <c r="FV940" s="34"/>
      <c r="FW940" s="34"/>
      <c r="FX940" s="34"/>
      <c r="FY940" s="34"/>
      <c r="FZ940" s="34"/>
      <c r="GA940" s="34"/>
      <c r="GB940" s="34"/>
      <c r="GC940" s="34"/>
      <c r="GD940" s="34"/>
      <c r="GE940" s="34"/>
      <c r="GF940" s="34"/>
      <c r="GG940" s="34"/>
      <c r="GH940" s="34"/>
      <c r="GI940" s="34"/>
      <c r="GJ940" s="34"/>
      <c r="GK940" s="34"/>
      <c r="GL940" s="34"/>
      <c r="GM940" s="34"/>
      <c r="GN940" s="34"/>
      <c r="GO940" s="34"/>
      <c r="GP940" s="34"/>
      <c r="GQ940" s="34"/>
      <c r="GR940" s="34"/>
      <c r="GS940" s="34"/>
      <c r="GT940" s="34"/>
      <c r="GU940" s="34"/>
      <c r="GV940" s="34"/>
      <c r="GW940" s="34"/>
      <c r="GX940" s="34"/>
      <c r="GY940" s="34"/>
      <c r="GZ940" s="34"/>
      <c r="HA940" s="34"/>
      <c r="HB940" s="34"/>
      <c r="HC940" s="34"/>
      <c r="HD940" s="34"/>
      <c r="HE940" s="34"/>
      <c r="HF940" s="34"/>
      <c r="HG940" s="34"/>
      <c r="HH940" s="34"/>
      <c r="HI940" s="34"/>
      <c r="HJ940" s="34"/>
      <c r="HK940" s="34"/>
      <c r="HL940" s="34"/>
      <c r="HM940" s="34"/>
      <c r="HN940" s="34"/>
      <c r="HO940" s="34"/>
      <c r="HP940" s="34"/>
      <c r="HQ940" s="34"/>
      <c r="HR940" s="34"/>
      <c r="HS940" s="34"/>
      <c r="HT940" s="34"/>
      <c r="HU940" s="34"/>
      <c r="HV940" s="34"/>
      <c r="HW940" s="34"/>
      <c r="HX940" s="34"/>
      <c r="HY940" s="34"/>
      <c r="HZ940" s="34"/>
      <c r="IA940" s="34"/>
      <c r="IB940" s="34"/>
      <c r="IC940" s="34"/>
      <c r="ID940" s="34"/>
      <c r="IE940" s="34"/>
      <c r="IF940" s="34"/>
      <c r="IG940" s="34"/>
      <c r="IH940" s="34"/>
      <c r="II940" s="34"/>
      <c r="IJ940" s="34"/>
      <c r="IK940" s="34"/>
      <c r="IL940" s="34"/>
      <c r="IM940" s="34"/>
      <c r="IN940" s="34"/>
      <c r="IO940" s="34"/>
      <c r="IP940" s="34"/>
      <c r="IQ940" s="34"/>
      <c r="IR940" s="34"/>
      <c r="IS940" s="34"/>
      <c r="IT940" s="34"/>
      <c r="IU940" s="34"/>
      <c r="IV940" s="34"/>
      <c r="IW940" s="34"/>
      <c r="IX940" s="34"/>
    </row>
    <row r="941" spans="1:258" x14ac:dyDescent="0.25">
      <c r="A941" s="35">
        <f>LOOKUP(2,1/($A$3:$A940&lt;&gt;""),$A$3:$A940)+1</f>
        <v>934</v>
      </c>
      <c r="B941" s="36"/>
      <c r="C941" s="50"/>
      <c r="D941" s="37" t="str">
        <f ca="1">IFERROR(IF($E941="","",VLOOKUP($E941,'Currency Pairs'!$B$3:$D$1000,3,FALSE)),"")</f>
        <v/>
      </c>
      <c r="E941" s="49" t="str">
        <f ca="1">IFERROR(IF($D941="","",VLOOKUP($D941,'Currency Pairs'!$A$3:$B$1000,2,FALSE)),"")</f>
        <v/>
      </c>
      <c r="F941" s="50"/>
      <c r="G941" s="49"/>
      <c r="H941" s="49"/>
      <c r="I941" s="49"/>
      <c r="J941" s="51" t="str">
        <f t="shared" si="30"/>
        <v/>
      </c>
      <c r="K941" s="79"/>
      <c r="L941" s="49"/>
      <c r="M941" s="52"/>
      <c r="N941" s="53" t="str">
        <f>IF(OR($G941="",$L941=""),"",ROUND(IF($F941="Long",(L941-G941),(G941-L941)) * POWER(10, VLOOKUP($D941,'Currency Pairs'!$A:$C,3,FALSE)),0))</f>
        <v/>
      </c>
      <c r="O941" s="99" t="str">
        <f>IF($P941="","",(($P941+$Q941+$R941)/LOOKUP(2,1/($V$3:$V940&lt;&gt;""),$V$3:$V940)))</f>
        <v/>
      </c>
      <c r="P941" s="54"/>
      <c r="Q941" s="54"/>
      <c r="R941" s="54"/>
      <c r="S941" s="42" t="str">
        <f t="shared" si="31"/>
        <v/>
      </c>
      <c r="T941" s="66"/>
      <c r="U941" s="66"/>
      <c r="V941" s="41" t="str">
        <f>IF($P941="","",$P941+$Q941+LOOKUP(2,1/($V$3:$V940&lt;&gt;""),$V$3:$V940))</f>
        <v/>
      </c>
      <c r="W941" s="42"/>
      <c r="X941" s="42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  <c r="GY941" s="35"/>
      <c r="GZ941" s="35"/>
      <c r="HA941" s="35"/>
      <c r="HB941" s="35"/>
      <c r="HC941" s="35"/>
      <c r="HD941" s="35"/>
      <c r="HE941" s="35"/>
      <c r="HF941" s="35"/>
      <c r="HG941" s="35"/>
      <c r="HH941" s="35"/>
      <c r="HI941" s="35"/>
      <c r="HJ941" s="35"/>
      <c r="HK941" s="35"/>
      <c r="HL941" s="35"/>
      <c r="HM941" s="35"/>
      <c r="HN941" s="35"/>
      <c r="HO941" s="35"/>
      <c r="HP941" s="35"/>
      <c r="HQ941" s="35"/>
      <c r="HR941" s="35"/>
      <c r="HS941" s="35"/>
      <c r="HT941" s="35"/>
      <c r="HU941" s="35"/>
      <c r="HV941" s="35"/>
      <c r="HW941" s="35"/>
      <c r="HX941" s="35"/>
      <c r="HY941" s="35"/>
      <c r="HZ941" s="35"/>
      <c r="IA941" s="35"/>
      <c r="IB941" s="35"/>
      <c r="IC941" s="35"/>
      <c r="ID941" s="35"/>
      <c r="IE941" s="35"/>
      <c r="IF941" s="35"/>
      <c r="IG941" s="35"/>
      <c r="IH941" s="35"/>
      <c r="II941" s="35"/>
      <c r="IJ941" s="35"/>
      <c r="IK941" s="35"/>
      <c r="IL941" s="35"/>
      <c r="IM941" s="35"/>
      <c r="IN941" s="35"/>
      <c r="IO941" s="35"/>
      <c r="IP941" s="35"/>
      <c r="IQ941" s="35"/>
      <c r="IR941" s="35"/>
      <c r="IS941" s="35"/>
      <c r="IT941" s="35"/>
      <c r="IU941" s="35"/>
      <c r="IV941" s="35"/>
      <c r="IW941" s="35"/>
      <c r="IX941" s="35"/>
    </row>
    <row r="942" spans="1:258" x14ac:dyDescent="0.25">
      <c r="A942" s="26">
        <f>LOOKUP(2,1/($A$3:$A941&lt;&gt;""),$A$3:$A941)+1</f>
        <v>935</v>
      </c>
      <c r="B942" s="27"/>
      <c r="C942" s="44"/>
      <c r="D942" s="28" t="str">
        <f ca="1">IFERROR(IF($E942="","",VLOOKUP($E942,'Currency Pairs'!$B$3:$D$1000,3,FALSE)),"")</f>
        <v/>
      </c>
      <c r="E942" s="43" t="str">
        <f ca="1">IFERROR(IF($D942="","",VLOOKUP($D942,'Currency Pairs'!$A$3:$B$1000,2,FALSE)),"")</f>
        <v/>
      </c>
      <c r="F942" s="44"/>
      <c r="G942" s="43"/>
      <c r="H942" s="43"/>
      <c r="I942" s="43"/>
      <c r="J942" s="45" t="str">
        <f t="shared" si="30"/>
        <v/>
      </c>
      <c r="K942" s="78"/>
      <c r="L942" s="43"/>
      <c r="M942" s="46"/>
      <c r="N942" s="47" t="str">
        <f>IF(OR($G942="",$L942=""),"",ROUND(IF($F942="Long",(L942-G942),(G942-L942)) * POWER(10, VLOOKUP($D942,'Currency Pairs'!$A:$C,3,FALSE)),0))</f>
        <v/>
      </c>
      <c r="O942" s="94" t="str">
        <f>IF($P942="","",(($P942+$Q942+$R942)/LOOKUP(2,1/($V$3:$V941&lt;&gt;""),$V$3:$V941)))</f>
        <v/>
      </c>
      <c r="P942" s="48"/>
      <c r="Q942" s="48"/>
      <c r="R942" s="48"/>
      <c r="S942" s="33" t="str">
        <f t="shared" si="31"/>
        <v/>
      </c>
      <c r="T942" s="65"/>
      <c r="U942" s="65"/>
      <c r="V942" s="32" t="str">
        <f>IF($P942="","",$P942+$Q942+LOOKUP(2,1/($V$3:$V941&lt;&gt;""),$V$3:$V941))</f>
        <v/>
      </c>
      <c r="W942" s="33"/>
      <c r="X942" s="33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/>
      <c r="DR942" s="34"/>
      <c r="DS942" s="34"/>
      <c r="DT942" s="34"/>
      <c r="DU942" s="34"/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  <c r="EX942" s="34"/>
      <c r="EY942" s="34"/>
      <c r="EZ942" s="34"/>
      <c r="FA942" s="34"/>
      <c r="FB942" s="34"/>
      <c r="FC942" s="34"/>
      <c r="FD942" s="34"/>
      <c r="FE942" s="34"/>
      <c r="FF942" s="34"/>
      <c r="FG942" s="34"/>
      <c r="FH942" s="34"/>
      <c r="FI942" s="34"/>
      <c r="FJ942" s="34"/>
      <c r="FK942" s="34"/>
      <c r="FL942" s="34"/>
      <c r="FM942" s="34"/>
      <c r="FN942" s="34"/>
      <c r="FO942" s="34"/>
      <c r="FP942" s="34"/>
      <c r="FQ942" s="34"/>
      <c r="FR942" s="34"/>
      <c r="FS942" s="34"/>
      <c r="FT942" s="34"/>
      <c r="FU942" s="34"/>
      <c r="FV942" s="34"/>
      <c r="FW942" s="34"/>
      <c r="FX942" s="34"/>
      <c r="FY942" s="34"/>
      <c r="FZ942" s="34"/>
      <c r="GA942" s="34"/>
      <c r="GB942" s="34"/>
      <c r="GC942" s="34"/>
      <c r="GD942" s="34"/>
      <c r="GE942" s="34"/>
      <c r="GF942" s="34"/>
      <c r="GG942" s="34"/>
      <c r="GH942" s="34"/>
      <c r="GI942" s="34"/>
      <c r="GJ942" s="34"/>
      <c r="GK942" s="34"/>
      <c r="GL942" s="34"/>
      <c r="GM942" s="34"/>
      <c r="GN942" s="34"/>
      <c r="GO942" s="34"/>
      <c r="GP942" s="34"/>
      <c r="GQ942" s="34"/>
      <c r="GR942" s="34"/>
      <c r="GS942" s="34"/>
      <c r="GT942" s="34"/>
      <c r="GU942" s="34"/>
      <c r="GV942" s="34"/>
      <c r="GW942" s="34"/>
      <c r="GX942" s="34"/>
      <c r="GY942" s="34"/>
      <c r="GZ942" s="34"/>
      <c r="HA942" s="34"/>
      <c r="HB942" s="34"/>
      <c r="HC942" s="34"/>
      <c r="HD942" s="34"/>
      <c r="HE942" s="34"/>
      <c r="HF942" s="34"/>
      <c r="HG942" s="34"/>
      <c r="HH942" s="34"/>
      <c r="HI942" s="34"/>
      <c r="HJ942" s="34"/>
      <c r="HK942" s="34"/>
      <c r="HL942" s="34"/>
      <c r="HM942" s="34"/>
      <c r="HN942" s="34"/>
      <c r="HO942" s="34"/>
      <c r="HP942" s="34"/>
      <c r="HQ942" s="34"/>
      <c r="HR942" s="34"/>
      <c r="HS942" s="34"/>
      <c r="HT942" s="34"/>
      <c r="HU942" s="34"/>
      <c r="HV942" s="34"/>
      <c r="HW942" s="34"/>
      <c r="HX942" s="34"/>
      <c r="HY942" s="34"/>
      <c r="HZ942" s="34"/>
      <c r="IA942" s="34"/>
      <c r="IB942" s="34"/>
      <c r="IC942" s="34"/>
      <c r="ID942" s="34"/>
      <c r="IE942" s="34"/>
      <c r="IF942" s="34"/>
      <c r="IG942" s="34"/>
      <c r="IH942" s="34"/>
      <c r="II942" s="34"/>
      <c r="IJ942" s="34"/>
      <c r="IK942" s="34"/>
      <c r="IL942" s="34"/>
      <c r="IM942" s="34"/>
      <c r="IN942" s="34"/>
      <c r="IO942" s="34"/>
      <c r="IP942" s="34"/>
      <c r="IQ942" s="34"/>
      <c r="IR942" s="34"/>
      <c r="IS942" s="34"/>
      <c r="IT942" s="34"/>
      <c r="IU942" s="34"/>
      <c r="IV942" s="34"/>
      <c r="IW942" s="34"/>
      <c r="IX942" s="34"/>
    </row>
    <row r="943" spans="1:258" x14ac:dyDescent="0.25">
      <c r="A943" s="35">
        <f>LOOKUP(2,1/($A$3:$A942&lt;&gt;""),$A$3:$A942)+1</f>
        <v>936</v>
      </c>
      <c r="B943" s="36"/>
      <c r="C943" s="50"/>
      <c r="D943" s="37" t="str">
        <f ca="1">IFERROR(IF($E943="","",VLOOKUP($E943,'Currency Pairs'!$B$3:$D$1000,3,FALSE)),"")</f>
        <v/>
      </c>
      <c r="E943" s="49" t="str">
        <f ca="1">IFERROR(IF($D943="","",VLOOKUP($D943,'Currency Pairs'!$A$3:$B$1000,2,FALSE)),"")</f>
        <v/>
      </c>
      <c r="F943" s="50"/>
      <c r="G943" s="49"/>
      <c r="H943" s="49"/>
      <c r="I943" s="49"/>
      <c r="J943" s="51" t="str">
        <f t="shared" si="30"/>
        <v/>
      </c>
      <c r="K943" s="79"/>
      <c r="L943" s="49"/>
      <c r="M943" s="52"/>
      <c r="N943" s="53" t="str">
        <f>IF(OR($G943="",$L943=""),"",ROUND(IF($F943="Long",(L943-G943),(G943-L943)) * POWER(10, VLOOKUP($D943,'Currency Pairs'!$A:$C,3,FALSE)),0))</f>
        <v/>
      </c>
      <c r="O943" s="99" t="str">
        <f>IF($P943="","",(($P943+$Q943+$R943)/LOOKUP(2,1/($V$3:$V942&lt;&gt;""),$V$3:$V942)))</f>
        <v/>
      </c>
      <c r="P943" s="54"/>
      <c r="Q943" s="54"/>
      <c r="R943" s="54"/>
      <c r="S943" s="42" t="str">
        <f t="shared" si="31"/>
        <v/>
      </c>
      <c r="T943" s="66"/>
      <c r="U943" s="66"/>
      <c r="V943" s="41" t="str">
        <f>IF($P943="","",$P943+$Q943+LOOKUP(2,1/($V$3:$V942&lt;&gt;""),$V$3:$V942))</f>
        <v/>
      </c>
      <c r="W943" s="42"/>
      <c r="X943" s="42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  <c r="GY943" s="35"/>
      <c r="GZ943" s="35"/>
      <c r="HA943" s="35"/>
      <c r="HB943" s="35"/>
      <c r="HC943" s="35"/>
      <c r="HD943" s="35"/>
      <c r="HE943" s="35"/>
      <c r="HF943" s="35"/>
      <c r="HG943" s="35"/>
      <c r="HH943" s="35"/>
      <c r="HI943" s="35"/>
      <c r="HJ943" s="35"/>
      <c r="HK943" s="35"/>
      <c r="HL943" s="35"/>
      <c r="HM943" s="35"/>
      <c r="HN943" s="35"/>
      <c r="HO943" s="35"/>
      <c r="HP943" s="35"/>
      <c r="HQ943" s="35"/>
      <c r="HR943" s="35"/>
      <c r="HS943" s="35"/>
      <c r="HT943" s="35"/>
      <c r="HU943" s="35"/>
      <c r="HV943" s="35"/>
      <c r="HW943" s="35"/>
      <c r="HX943" s="35"/>
      <c r="HY943" s="35"/>
      <c r="HZ943" s="35"/>
      <c r="IA943" s="35"/>
      <c r="IB943" s="35"/>
      <c r="IC943" s="35"/>
      <c r="ID943" s="35"/>
      <c r="IE943" s="35"/>
      <c r="IF943" s="35"/>
      <c r="IG943" s="35"/>
      <c r="IH943" s="35"/>
      <c r="II943" s="35"/>
      <c r="IJ943" s="35"/>
      <c r="IK943" s="35"/>
      <c r="IL943" s="35"/>
      <c r="IM943" s="35"/>
      <c r="IN943" s="35"/>
      <c r="IO943" s="35"/>
      <c r="IP943" s="35"/>
      <c r="IQ943" s="35"/>
      <c r="IR943" s="35"/>
      <c r="IS943" s="35"/>
      <c r="IT943" s="35"/>
      <c r="IU943" s="35"/>
      <c r="IV943" s="35"/>
      <c r="IW943" s="35"/>
      <c r="IX943" s="35"/>
    </row>
    <row r="944" spans="1:258" x14ac:dyDescent="0.25">
      <c r="A944" s="26">
        <f>LOOKUP(2,1/($A$3:$A943&lt;&gt;""),$A$3:$A943)+1</f>
        <v>937</v>
      </c>
      <c r="B944" s="27"/>
      <c r="C944" s="44"/>
      <c r="D944" s="28" t="str">
        <f ca="1">IFERROR(IF($E944="","",VLOOKUP($E944,'Currency Pairs'!$B$3:$D$1000,3,FALSE)),"")</f>
        <v/>
      </c>
      <c r="E944" s="43" t="str">
        <f ca="1">IFERROR(IF($D944="","",VLOOKUP($D944,'Currency Pairs'!$A$3:$B$1000,2,FALSE)),"")</f>
        <v/>
      </c>
      <c r="F944" s="44"/>
      <c r="G944" s="43"/>
      <c r="H944" s="43"/>
      <c r="I944" s="43"/>
      <c r="J944" s="45" t="str">
        <f t="shared" si="30"/>
        <v/>
      </c>
      <c r="K944" s="78"/>
      <c r="L944" s="43"/>
      <c r="M944" s="46"/>
      <c r="N944" s="47" t="str">
        <f>IF(OR($G944="",$L944=""),"",ROUND(IF($F944="Long",(L944-G944),(G944-L944)) * POWER(10, VLOOKUP($D944,'Currency Pairs'!$A:$C,3,FALSE)),0))</f>
        <v/>
      </c>
      <c r="O944" s="94" t="str">
        <f>IF($P944="","",(($P944+$Q944+$R944)/LOOKUP(2,1/($V$3:$V943&lt;&gt;""),$V$3:$V943)))</f>
        <v/>
      </c>
      <c r="P944" s="48"/>
      <c r="Q944" s="48"/>
      <c r="R944" s="48"/>
      <c r="S944" s="33" t="str">
        <f t="shared" si="31"/>
        <v/>
      </c>
      <c r="T944" s="65"/>
      <c r="U944" s="65"/>
      <c r="V944" s="32" t="str">
        <f>IF($P944="","",$P944+$Q944+LOOKUP(2,1/($V$3:$V943&lt;&gt;""),$V$3:$V943))</f>
        <v/>
      </c>
      <c r="W944" s="33"/>
      <c r="X944" s="33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/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  <c r="EX944" s="34"/>
      <c r="EY944" s="34"/>
      <c r="EZ944" s="34"/>
      <c r="FA944" s="34"/>
      <c r="FB944" s="34"/>
      <c r="FC944" s="34"/>
      <c r="FD944" s="34"/>
      <c r="FE944" s="34"/>
      <c r="FF944" s="34"/>
      <c r="FG944" s="34"/>
      <c r="FH944" s="34"/>
      <c r="FI944" s="34"/>
      <c r="FJ944" s="34"/>
      <c r="FK944" s="34"/>
      <c r="FL944" s="34"/>
      <c r="FM944" s="34"/>
      <c r="FN944" s="34"/>
      <c r="FO944" s="34"/>
      <c r="FP944" s="34"/>
      <c r="FQ944" s="34"/>
      <c r="FR944" s="34"/>
      <c r="FS944" s="34"/>
      <c r="FT944" s="34"/>
      <c r="FU944" s="34"/>
      <c r="FV944" s="34"/>
      <c r="FW944" s="34"/>
      <c r="FX944" s="34"/>
      <c r="FY944" s="34"/>
      <c r="FZ944" s="34"/>
      <c r="GA944" s="34"/>
      <c r="GB944" s="34"/>
      <c r="GC944" s="34"/>
      <c r="GD944" s="34"/>
      <c r="GE944" s="34"/>
      <c r="GF944" s="34"/>
      <c r="GG944" s="34"/>
      <c r="GH944" s="34"/>
      <c r="GI944" s="34"/>
      <c r="GJ944" s="34"/>
      <c r="GK944" s="34"/>
      <c r="GL944" s="34"/>
      <c r="GM944" s="34"/>
      <c r="GN944" s="34"/>
      <c r="GO944" s="34"/>
      <c r="GP944" s="34"/>
      <c r="GQ944" s="34"/>
      <c r="GR944" s="34"/>
      <c r="GS944" s="34"/>
      <c r="GT944" s="34"/>
      <c r="GU944" s="34"/>
      <c r="GV944" s="34"/>
      <c r="GW944" s="34"/>
      <c r="GX944" s="34"/>
      <c r="GY944" s="34"/>
      <c r="GZ944" s="34"/>
      <c r="HA944" s="34"/>
      <c r="HB944" s="34"/>
      <c r="HC944" s="34"/>
      <c r="HD944" s="34"/>
      <c r="HE944" s="34"/>
      <c r="HF944" s="34"/>
      <c r="HG944" s="34"/>
      <c r="HH944" s="34"/>
      <c r="HI944" s="34"/>
      <c r="HJ944" s="34"/>
      <c r="HK944" s="34"/>
      <c r="HL944" s="34"/>
      <c r="HM944" s="34"/>
      <c r="HN944" s="34"/>
      <c r="HO944" s="34"/>
      <c r="HP944" s="34"/>
      <c r="HQ944" s="34"/>
      <c r="HR944" s="34"/>
      <c r="HS944" s="34"/>
      <c r="HT944" s="34"/>
      <c r="HU944" s="34"/>
      <c r="HV944" s="34"/>
      <c r="HW944" s="34"/>
      <c r="HX944" s="34"/>
      <c r="HY944" s="34"/>
      <c r="HZ944" s="34"/>
      <c r="IA944" s="34"/>
      <c r="IB944" s="34"/>
      <c r="IC944" s="34"/>
      <c r="ID944" s="34"/>
      <c r="IE944" s="34"/>
      <c r="IF944" s="34"/>
      <c r="IG944" s="34"/>
      <c r="IH944" s="34"/>
      <c r="II944" s="34"/>
      <c r="IJ944" s="34"/>
      <c r="IK944" s="34"/>
      <c r="IL944" s="34"/>
      <c r="IM944" s="34"/>
      <c r="IN944" s="34"/>
      <c r="IO944" s="34"/>
      <c r="IP944" s="34"/>
      <c r="IQ944" s="34"/>
      <c r="IR944" s="34"/>
      <c r="IS944" s="34"/>
      <c r="IT944" s="34"/>
      <c r="IU944" s="34"/>
      <c r="IV944" s="34"/>
      <c r="IW944" s="34"/>
      <c r="IX944" s="34"/>
    </row>
    <row r="945" spans="1:258" x14ac:dyDescent="0.25">
      <c r="A945" s="35">
        <f>LOOKUP(2,1/($A$3:$A944&lt;&gt;""),$A$3:$A944)+1</f>
        <v>938</v>
      </c>
      <c r="B945" s="36"/>
      <c r="C945" s="50"/>
      <c r="D945" s="37" t="str">
        <f ca="1">IFERROR(IF($E945="","",VLOOKUP($E945,'Currency Pairs'!$B$3:$D$1000,3,FALSE)),"")</f>
        <v/>
      </c>
      <c r="E945" s="49" t="str">
        <f ca="1">IFERROR(IF($D945="","",VLOOKUP($D945,'Currency Pairs'!$A$3:$B$1000,2,FALSE)),"")</f>
        <v/>
      </c>
      <c r="F945" s="50"/>
      <c r="G945" s="49"/>
      <c r="H945" s="49"/>
      <c r="I945" s="49"/>
      <c r="J945" s="51" t="str">
        <f t="shared" si="30"/>
        <v/>
      </c>
      <c r="K945" s="79"/>
      <c r="L945" s="49"/>
      <c r="M945" s="52"/>
      <c r="N945" s="53" t="str">
        <f>IF(OR($G945="",$L945=""),"",ROUND(IF($F945="Long",(L945-G945),(G945-L945)) * POWER(10, VLOOKUP($D945,'Currency Pairs'!$A:$C,3,FALSE)),0))</f>
        <v/>
      </c>
      <c r="O945" s="99" t="str">
        <f>IF($P945="","",(($P945+$Q945+$R945)/LOOKUP(2,1/($V$3:$V944&lt;&gt;""),$V$3:$V944)))</f>
        <v/>
      </c>
      <c r="P945" s="54"/>
      <c r="Q945" s="54"/>
      <c r="R945" s="54"/>
      <c r="S945" s="42" t="str">
        <f t="shared" si="31"/>
        <v/>
      </c>
      <c r="T945" s="66"/>
      <c r="U945" s="66"/>
      <c r="V945" s="41" t="str">
        <f>IF($P945="","",$P945+$Q945+LOOKUP(2,1/($V$3:$V944&lt;&gt;""),$V$3:$V944))</f>
        <v/>
      </c>
      <c r="W945" s="42"/>
      <c r="X945" s="42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  <c r="GY945" s="35"/>
      <c r="GZ945" s="35"/>
      <c r="HA945" s="35"/>
      <c r="HB945" s="35"/>
      <c r="HC945" s="35"/>
      <c r="HD945" s="35"/>
      <c r="HE945" s="35"/>
      <c r="HF945" s="35"/>
      <c r="HG945" s="35"/>
      <c r="HH945" s="35"/>
      <c r="HI945" s="35"/>
      <c r="HJ945" s="35"/>
      <c r="HK945" s="35"/>
      <c r="HL945" s="35"/>
      <c r="HM945" s="35"/>
      <c r="HN945" s="35"/>
      <c r="HO945" s="35"/>
      <c r="HP945" s="35"/>
      <c r="HQ945" s="35"/>
      <c r="HR945" s="35"/>
      <c r="HS945" s="35"/>
      <c r="HT945" s="35"/>
      <c r="HU945" s="35"/>
      <c r="HV945" s="35"/>
      <c r="HW945" s="35"/>
      <c r="HX945" s="35"/>
      <c r="HY945" s="35"/>
      <c r="HZ945" s="35"/>
      <c r="IA945" s="35"/>
      <c r="IB945" s="35"/>
      <c r="IC945" s="35"/>
      <c r="ID945" s="35"/>
      <c r="IE945" s="35"/>
      <c r="IF945" s="35"/>
      <c r="IG945" s="35"/>
      <c r="IH945" s="35"/>
      <c r="II945" s="35"/>
      <c r="IJ945" s="35"/>
      <c r="IK945" s="35"/>
      <c r="IL945" s="35"/>
      <c r="IM945" s="35"/>
      <c r="IN945" s="35"/>
      <c r="IO945" s="35"/>
      <c r="IP945" s="35"/>
      <c r="IQ945" s="35"/>
      <c r="IR945" s="35"/>
      <c r="IS945" s="35"/>
      <c r="IT945" s="35"/>
      <c r="IU945" s="35"/>
      <c r="IV945" s="35"/>
      <c r="IW945" s="35"/>
      <c r="IX945" s="35"/>
    </row>
    <row r="946" spans="1:258" x14ac:dyDescent="0.25">
      <c r="A946" s="26">
        <f>LOOKUP(2,1/($A$3:$A945&lt;&gt;""),$A$3:$A945)+1</f>
        <v>939</v>
      </c>
      <c r="B946" s="27"/>
      <c r="C946" s="44"/>
      <c r="D946" s="28" t="str">
        <f ca="1">IFERROR(IF($E946="","",VLOOKUP($E946,'Currency Pairs'!$B$3:$D$1000,3,FALSE)),"")</f>
        <v/>
      </c>
      <c r="E946" s="43" t="str">
        <f ca="1">IFERROR(IF($D946="","",VLOOKUP($D946,'Currency Pairs'!$A$3:$B$1000,2,FALSE)),"")</f>
        <v/>
      </c>
      <c r="F946" s="44"/>
      <c r="G946" s="43"/>
      <c r="H946" s="43"/>
      <c r="I946" s="43"/>
      <c r="J946" s="45" t="str">
        <f t="shared" si="30"/>
        <v/>
      </c>
      <c r="K946" s="78"/>
      <c r="L946" s="43"/>
      <c r="M946" s="46"/>
      <c r="N946" s="47" t="str">
        <f>IF(OR($G946="",$L946=""),"",ROUND(IF($F946="Long",(L946-G946),(G946-L946)) * POWER(10, VLOOKUP($D946,'Currency Pairs'!$A:$C,3,FALSE)),0))</f>
        <v/>
      </c>
      <c r="O946" s="94" t="str">
        <f>IF($P946="","",(($P946+$Q946+$R946)/LOOKUP(2,1/($V$3:$V945&lt;&gt;""),$V$3:$V945)))</f>
        <v/>
      </c>
      <c r="P946" s="48"/>
      <c r="Q946" s="48"/>
      <c r="R946" s="48"/>
      <c r="S946" s="33" t="str">
        <f t="shared" si="31"/>
        <v/>
      </c>
      <c r="T946" s="65"/>
      <c r="U946" s="65"/>
      <c r="V946" s="32" t="str">
        <f>IF($P946="","",$P946+$Q946+LOOKUP(2,1/($V$3:$V945&lt;&gt;""),$V$3:$V945))</f>
        <v/>
      </c>
      <c r="W946" s="33"/>
      <c r="X946" s="33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34"/>
      <c r="FH946" s="34"/>
      <c r="FI946" s="34"/>
      <c r="FJ946" s="34"/>
      <c r="FK946" s="34"/>
      <c r="FL946" s="34"/>
      <c r="FM946" s="34"/>
      <c r="FN946" s="34"/>
      <c r="FO946" s="34"/>
      <c r="FP946" s="34"/>
      <c r="FQ946" s="34"/>
      <c r="FR946" s="34"/>
      <c r="FS946" s="34"/>
      <c r="FT946" s="34"/>
      <c r="FU946" s="34"/>
      <c r="FV946" s="34"/>
      <c r="FW946" s="34"/>
      <c r="FX946" s="34"/>
      <c r="FY946" s="34"/>
      <c r="FZ946" s="34"/>
      <c r="GA946" s="34"/>
      <c r="GB946" s="34"/>
      <c r="GC946" s="34"/>
      <c r="GD946" s="34"/>
      <c r="GE946" s="34"/>
      <c r="GF946" s="34"/>
      <c r="GG946" s="34"/>
      <c r="GH946" s="34"/>
      <c r="GI946" s="34"/>
      <c r="GJ946" s="34"/>
      <c r="GK946" s="34"/>
      <c r="GL946" s="34"/>
      <c r="GM946" s="34"/>
      <c r="GN946" s="34"/>
      <c r="GO946" s="34"/>
      <c r="GP946" s="34"/>
      <c r="GQ946" s="34"/>
      <c r="GR946" s="34"/>
      <c r="GS946" s="34"/>
      <c r="GT946" s="34"/>
      <c r="GU946" s="34"/>
      <c r="GV946" s="34"/>
      <c r="GW946" s="34"/>
      <c r="GX946" s="34"/>
      <c r="GY946" s="34"/>
      <c r="GZ946" s="34"/>
      <c r="HA946" s="34"/>
      <c r="HB946" s="34"/>
      <c r="HC946" s="34"/>
      <c r="HD946" s="34"/>
      <c r="HE946" s="34"/>
      <c r="HF946" s="34"/>
      <c r="HG946" s="34"/>
      <c r="HH946" s="34"/>
      <c r="HI946" s="34"/>
      <c r="HJ946" s="34"/>
      <c r="HK946" s="34"/>
      <c r="HL946" s="34"/>
      <c r="HM946" s="34"/>
      <c r="HN946" s="34"/>
      <c r="HO946" s="34"/>
      <c r="HP946" s="34"/>
      <c r="HQ946" s="34"/>
      <c r="HR946" s="34"/>
      <c r="HS946" s="34"/>
      <c r="HT946" s="34"/>
      <c r="HU946" s="34"/>
      <c r="HV946" s="34"/>
      <c r="HW946" s="34"/>
      <c r="HX946" s="34"/>
      <c r="HY946" s="34"/>
      <c r="HZ946" s="34"/>
      <c r="IA946" s="34"/>
      <c r="IB946" s="34"/>
      <c r="IC946" s="34"/>
      <c r="ID946" s="34"/>
      <c r="IE946" s="34"/>
      <c r="IF946" s="34"/>
      <c r="IG946" s="34"/>
      <c r="IH946" s="34"/>
      <c r="II946" s="34"/>
      <c r="IJ946" s="34"/>
      <c r="IK946" s="34"/>
      <c r="IL946" s="34"/>
      <c r="IM946" s="34"/>
      <c r="IN946" s="34"/>
      <c r="IO946" s="34"/>
      <c r="IP946" s="34"/>
      <c r="IQ946" s="34"/>
      <c r="IR946" s="34"/>
      <c r="IS946" s="34"/>
      <c r="IT946" s="34"/>
      <c r="IU946" s="34"/>
      <c r="IV946" s="34"/>
      <c r="IW946" s="34"/>
      <c r="IX946" s="34"/>
    </row>
    <row r="947" spans="1:258" x14ac:dyDescent="0.25">
      <c r="A947" s="35">
        <f>LOOKUP(2,1/($A$3:$A946&lt;&gt;""),$A$3:$A946)+1</f>
        <v>940</v>
      </c>
      <c r="B947" s="36"/>
      <c r="C947" s="50"/>
      <c r="D947" s="37" t="str">
        <f ca="1">IFERROR(IF($E947="","",VLOOKUP($E947,'Currency Pairs'!$B$3:$D$1000,3,FALSE)),"")</f>
        <v/>
      </c>
      <c r="E947" s="49" t="str">
        <f ca="1">IFERROR(IF($D947="","",VLOOKUP($D947,'Currency Pairs'!$A$3:$B$1000,2,FALSE)),"")</f>
        <v/>
      </c>
      <c r="F947" s="50"/>
      <c r="G947" s="49"/>
      <c r="H947" s="49"/>
      <c r="I947" s="49"/>
      <c r="J947" s="51" t="str">
        <f t="shared" si="30"/>
        <v/>
      </c>
      <c r="K947" s="79"/>
      <c r="L947" s="49"/>
      <c r="M947" s="52"/>
      <c r="N947" s="53" t="str">
        <f>IF(OR($G947="",$L947=""),"",ROUND(IF($F947="Long",(L947-G947),(G947-L947)) * POWER(10, VLOOKUP($D947,'Currency Pairs'!$A:$C,3,FALSE)),0))</f>
        <v/>
      </c>
      <c r="O947" s="99" t="str">
        <f>IF($P947="","",(($P947+$Q947+$R947)/LOOKUP(2,1/($V$3:$V946&lt;&gt;""),$V$3:$V946)))</f>
        <v/>
      </c>
      <c r="P947" s="54"/>
      <c r="Q947" s="54"/>
      <c r="R947" s="54"/>
      <c r="S947" s="42" t="str">
        <f t="shared" si="31"/>
        <v/>
      </c>
      <c r="T947" s="66"/>
      <c r="U947" s="66"/>
      <c r="V947" s="41" t="str">
        <f>IF($P947="","",$P947+$Q947+LOOKUP(2,1/($V$3:$V946&lt;&gt;""),$V$3:$V946))</f>
        <v/>
      </c>
      <c r="W947" s="42"/>
      <c r="X947" s="42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  <c r="GY947" s="35"/>
      <c r="GZ947" s="35"/>
      <c r="HA947" s="35"/>
      <c r="HB947" s="35"/>
      <c r="HC947" s="35"/>
      <c r="HD947" s="35"/>
      <c r="HE947" s="35"/>
      <c r="HF947" s="35"/>
      <c r="HG947" s="35"/>
      <c r="HH947" s="35"/>
      <c r="HI947" s="35"/>
      <c r="HJ947" s="35"/>
      <c r="HK947" s="35"/>
      <c r="HL947" s="35"/>
      <c r="HM947" s="35"/>
      <c r="HN947" s="35"/>
      <c r="HO947" s="35"/>
      <c r="HP947" s="35"/>
      <c r="HQ947" s="35"/>
      <c r="HR947" s="35"/>
      <c r="HS947" s="35"/>
      <c r="HT947" s="35"/>
      <c r="HU947" s="35"/>
      <c r="HV947" s="35"/>
      <c r="HW947" s="35"/>
      <c r="HX947" s="35"/>
      <c r="HY947" s="35"/>
      <c r="HZ947" s="35"/>
      <c r="IA947" s="35"/>
      <c r="IB947" s="35"/>
      <c r="IC947" s="35"/>
      <c r="ID947" s="35"/>
      <c r="IE947" s="35"/>
      <c r="IF947" s="35"/>
      <c r="IG947" s="35"/>
      <c r="IH947" s="35"/>
      <c r="II947" s="35"/>
      <c r="IJ947" s="35"/>
      <c r="IK947" s="35"/>
      <c r="IL947" s="35"/>
      <c r="IM947" s="35"/>
      <c r="IN947" s="35"/>
      <c r="IO947" s="35"/>
      <c r="IP947" s="35"/>
      <c r="IQ947" s="35"/>
      <c r="IR947" s="35"/>
      <c r="IS947" s="35"/>
      <c r="IT947" s="35"/>
      <c r="IU947" s="35"/>
      <c r="IV947" s="35"/>
      <c r="IW947" s="35"/>
      <c r="IX947" s="35"/>
    </row>
    <row r="948" spans="1:258" x14ac:dyDescent="0.25">
      <c r="A948" s="26">
        <f>LOOKUP(2,1/($A$3:$A947&lt;&gt;""),$A$3:$A947)+1</f>
        <v>941</v>
      </c>
      <c r="B948" s="27"/>
      <c r="C948" s="44"/>
      <c r="D948" s="28" t="str">
        <f ca="1">IFERROR(IF($E948="","",VLOOKUP($E948,'Currency Pairs'!$B$3:$D$1000,3,FALSE)),"")</f>
        <v/>
      </c>
      <c r="E948" s="43" t="str">
        <f ca="1">IFERROR(IF($D948="","",VLOOKUP($D948,'Currency Pairs'!$A$3:$B$1000,2,FALSE)),"")</f>
        <v/>
      </c>
      <c r="F948" s="44"/>
      <c r="G948" s="43"/>
      <c r="H948" s="43"/>
      <c r="I948" s="43"/>
      <c r="J948" s="45" t="str">
        <f t="shared" si="30"/>
        <v/>
      </c>
      <c r="K948" s="78"/>
      <c r="L948" s="43"/>
      <c r="M948" s="46"/>
      <c r="N948" s="47" t="str">
        <f>IF(OR($G948="",$L948=""),"",ROUND(IF($F948="Long",(L948-G948),(G948-L948)) * POWER(10, VLOOKUP($D948,'Currency Pairs'!$A:$C,3,FALSE)),0))</f>
        <v/>
      </c>
      <c r="O948" s="94" t="str">
        <f>IF($P948="","",(($P948+$Q948+$R948)/LOOKUP(2,1/($V$3:$V947&lt;&gt;""),$V$3:$V947)))</f>
        <v/>
      </c>
      <c r="P948" s="48"/>
      <c r="Q948" s="48"/>
      <c r="R948" s="48"/>
      <c r="S948" s="33" t="str">
        <f t="shared" si="31"/>
        <v/>
      </c>
      <c r="T948" s="65"/>
      <c r="U948" s="65"/>
      <c r="V948" s="32" t="str">
        <f>IF($P948="","",$P948+$Q948+LOOKUP(2,1/($V$3:$V947&lt;&gt;""),$V$3:$V947))</f>
        <v/>
      </c>
      <c r="W948" s="33"/>
      <c r="X948" s="33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  <c r="DN948" s="34"/>
      <c r="DO948" s="34"/>
      <c r="DP948" s="34"/>
      <c r="DQ948" s="34"/>
      <c r="DR948" s="34"/>
      <c r="DS948" s="34"/>
      <c r="DT948" s="34"/>
      <c r="DU948" s="34"/>
      <c r="DV948" s="34"/>
      <c r="DW948" s="34"/>
      <c r="DX948" s="34"/>
      <c r="DY948" s="34"/>
      <c r="DZ948" s="34"/>
      <c r="EA948" s="34"/>
      <c r="EB948" s="34"/>
      <c r="EC948" s="34"/>
      <c r="ED948" s="34"/>
      <c r="EE948" s="34"/>
      <c r="EF948" s="34"/>
      <c r="EG948" s="34"/>
      <c r="EH948" s="34"/>
      <c r="EI948" s="34"/>
      <c r="EJ948" s="34"/>
      <c r="EK948" s="34"/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  <c r="EX948" s="34"/>
      <c r="EY948" s="34"/>
      <c r="EZ948" s="34"/>
      <c r="FA948" s="34"/>
      <c r="FB948" s="34"/>
      <c r="FC948" s="34"/>
      <c r="FD948" s="34"/>
      <c r="FE948" s="34"/>
      <c r="FF948" s="34"/>
      <c r="FG948" s="34"/>
      <c r="FH948" s="34"/>
      <c r="FI948" s="34"/>
      <c r="FJ948" s="34"/>
      <c r="FK948" s="34"/>
      <c r="FL948" s="34"/>
      <c r="FM948" s="34"/>
      <c r="FN948" s="34"/>
      <c r="FO948" s="34"/>
      <c r="FP948" s="34"/>
      <c r="FQ948" s="34"/>
      <c r="FR948" s="34"/>
      <c r="FS948" s="34"/>
      <c r="FT948" s="34"/>
      <c r="FU948" s="34"/>
      <c r="FV948" s="34"/>
      <c r="FW948" s="34"/>
      <c r="FX948" s="34"/>
      <c r="FY948" s="34"/>
      <c r="FZ948" s="34"/>
      <c r="GA948" s="34"/>
      <c r="GB948" s="34"/>
      <c r="GC948" s="34"/>
      <c r="GD948" s="34"/>
      <c r="GE948" s="34"/>
      <c r="GF948" s="34"/>
      <c r="GG948" s="34"/>
      <c r="GH948" s="34"/>
      <c r="GI948" s="34"/>
      <c r="GJ948" s="34"/>
      <c r="GK948" s="34"/>
      <c r="GL948" s="34"/>
      <c r="GM948" s="34"/>
      <c r="GN948" s="34"/>
      <c r="GO948" s="34"/>
      <c r="GP948" s="34"/>
      <c r="GQ948" s="34"/>
      <c r="GR948" s="34"/>
      <c r="GS948" s="34"/>
      <c r="GT948" s="34"/>
      <c r="GU948" s="34"/>
      <c r="GV948" s="34"/>
      <c r="GW948" s="34"/>
      <c r="GX948" s="34"/>
      <c r="GY948" s="34"/>
      <c r="GZ948" s="34"/>
      <c r="HA948" s="34"/>
      <c r="HB948" s="34"/>
      <c r="HC948" s="34"/>
      <c r="HD948" s="34"/>
      <c r="HE948" s="34"/>
      <c r="HF948" s="34"/>
      <c r="HG948" s="34"/>
      <c r="HH948" s="34"/>
      <c r="HI948" s="34"/>
      <c r="HJ948" s="34"/>
      <c r="HK948" s="34"/>
      <c r="HL948" s="34"/>
      <c r="HM948" s="34"/>
      <c r="HN948" s="34"/>
      <c r="HO948" s="34"/>
      <c r="HP948" s="34"/>
      <c r="HQ948" s="34"/>
      <c r="HR948" s="34"/>
      <c r="HS948" s="34"/>
      <c r="HT948" s="34"/>
      <c r="HU948" s="34"/>
      <c r="HV948" s="34"/>
      <c r="HW948" s="34"/>
      <c r="HX948" s="34"/>
      <c r="HY948" s="34"/>
      <c r="HZ948" s="34"/>
      <c r="IA948" s="34"/>
      <c r="IB948" s="34"/>
      <c r="IC948" s="34"/>
      <c r="ID948" s="34"/>
      <c r="IE948" s="34"/>
      <c r="IF948" s="34"/>
      <c r="IG948" s="34"/>
      <c r="IH948" s="34"/>
      <c r="II948" s="34"/>
      <c r="IJ948" s="34"/>
      <c r="IK948" s="34"/>
      <c r="IL948" s="34"/>
      <c r="IM948" s="34"/>
      <c r="IN948" s="34"/>
      <c r="IO948" s="34"/>
      <c r="IP948" s="34"/>
      <c r="IQ948" s="34"/>
      <c r="IR948" s="34"/>
      <c r="IS948" s="34"/>
      <c r="IT948" s="34"/>
      <c r="IU948" s="34"/>
      <c r="IV948" s="34"/>
      <c r="IW948" s="34"/>
      <c r="IX948" s="34"/>
    </row>
    <row r="949" spans="1:258" x14ac:dyDescent="0.25">
      <c r="A949" s="35">
        <f>LOOKUP(2,1/($A$3:$A948&lt;&gt;""),$A$3:$A948)+1</f>
        <v>942</v>
      </c>
      <c r="B949" s="36"/>
      <c r="C949" s="50"/>
      <c r="D949" s="37" t="str">
        <f ca="1">IFERROR(IF($E949="","",VLOOKUP($E949,'Currency Pairs'!$B$3:$D$1000,3,FALSE)),"")</f>
        <v/>
      </c>
      <c r="E949" s="49" t="str">
        <f ca="1">IFERROR(IF($D949="","",VLOOKUP($D949,'Currency Pairs'!$A$3:$B$1000,2,FALSE)),"")</f>
        <v/>
      </c>
      <c r="F949" s="50"/>
      <c r="G949" s="49"/>
      <c r="H949" s="49"/>
      <c r="I949" s="49"/>
      <c r="J949" s="51" t="str">
        <f t="shared" si="30"/>
        <v/>
      </c>
      <c r="K949" s="79"/>
      <c r="L949" s="49"/>
      <c r="M949" s="52"/>
      <c r="N949" s="53" t="str">
        <f>IF(OR($G949="",$L949=""),"",ROUND(IF($F949="Long",(L949-G949),(G949-L949)) * POWER(10, VLOOKUP($D949,'Currency Pairs'!$A:$C,3,FALSE)),0))</f>
        <v/>
      </c>
      <c r="O949" s="99" t="str">
        <f>IF($P949="","",(($P949+$Q949+$R949)/LOOKUP(2,1/($V$3:$V948&lt;&gt;""),$V$3:$V948)))</f>
        <v/>
      </c>
      <c r="P949" s="54"/>
      <c r="Q949" s="54"/>
      <c r="R949" s="54"/>
      <c r="S949" s="42" t="str">
        <f t="shared" si="31"/>
        <v/>
      </c>
      <c r="T949" s="66"/>
      <c r="U949" s="66"/>
      <c r="V949" s="41" t="str">
        <f>IF($P949="","",$P949+$Q949+LOOKUP(2,1/($V$3:$V948&lt;&gt;""),$V$3:$V948))</f>
        <v/>
      </c>
      <c r="W949" s="42"/>
      <c r="X949" s="42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  <c r="GY949" s="35"/>
      <c r="GZ949" s="35"/>
      <c r="HA949" s="35"/>
      <c r="HB949" s="35"/>
      <c r="HC949" s="35"/>
      <c r="HD949" s="35"/>
      <c r="HE949" s="35"/>
      <c r="HF949" s="35"/>
      <c r="HG949" s="35"/>
      <c r="HH949" s="35"/>
      <c r="HI949" s="35"/>
      <c r="HJ949" s="35"/>
      <c r="HK949" s="35"/>
      <c r="HL949" s="35"/>
      <c r="HM949" s="35"/>
      <c r="HN949" s="35"/>
      <c r="HO949" s="35"/>
      <c r="HP949" s="35"/>
      <c r="HQ949" s="35"/>
      <c r="HR949" s="35"/>
      <c r="HS949" s="35"/>
      <c r="HT949" s="35"/>
      <c r="HU949" s="35"/>
      <c r="HV949" s="35"/>
      <c r="HW949" s="35"/>
      <c r="HX949" s="35"/>
      <c r="HY949" s="35"/>
      <c r="HZ949" s="35"/>
      <c r="IA949" s="35"/>
      <c r="IB949" s="35"/>
      <c r="IC949" s="35"/>
      <c r="ID949" s="35"/>
      <c r="IE949" s="35"/>
      <c r="IF949" s="35"/>
      <c r="IG949" s="35"/>
      <c r="IH949" s="35"/>
      <c r="II949" s="35"/>
      <c r="IJ949" s="35"/>
      <c r="IK949" s="35"/>
      <c r="IL949" s="35"/>
      <c r="IM949" s="35"/>
      <c r="IN949" s="35"/>
      <c r="IO949" s="35"/>
      <c r="IP949" s="35"/>
      <c r="IQ949" s="35"/>
      <c r="IR949" s="35"/>
      <c r="IS949" s="35"/>
      <c r="IT949" s="35"/>
      <c r="IU949" s="35"/>
      <c r="IV949" s="35"/>
      <c r="IW949" s="35"/>
      <c r="IX949" s="35"/>
    </row>
    <row r="950" spans="1:258" x14ac:dyDescent="0.25">
      <c r="A950" s="26">
        <f>LOOKUP(2,1/($A$3:$A949&lt;&gt;""),$A$3:$A949)+1</f>
        <v>943</v>
      </c>
      <c r="B950" s="27"/>
      <c r="C950" s="44"/>
      <c r="D950" s="28" t="str">
        <f ca="1">IFERROR(IF($E950="","",VLOOKUP($E950,'Currency Pairs'!$B$3:$D$1000,3,FALSE)),"")</f>
        <v/>
      </c>
      <c r="E950" s="43" t="str">
        <f ca="1">IFERROR(IF($D950="","",VLOOKUP($D950,'Currency Pairs'!$A$3:$B$1000,2,FALSE)),"")</f>
        <v/>
      </c>
      <c r="F950" s="44"/>
      <c r="G950" s="43"/>
      <c r="H950" s="43"/>
      <c r="I950" s="43"/>
      <c r="J950" s="45" t="str">
        <f t="shared" si="30"/>
        <v/>
      </c>
      <c r="K950" s="78"/>
      <c r="L950" s="43"/>
      <c r="M950" s="46"/>
      <c r="N950" s="47" t="str">
        <f>IF(OR($G950="",$L950=""),"",ROUND(IF($F950="Long",(L950-G950),(G950-L950)) * POWER(10, VLOOKUP($D950,'Currency Pairs'!$A:$C,3,FALSE)),0))</f>
        <v/>
      </c>
      <c r="O950" s="94" t="str">
        <f>IF($P950="","",(($P950+$Q950+$R950)/LOOKUP(2,1/($V$3:$V949&lt;&gt;""),$V$3:$V949)))</f>
        <v/>
      </c>
      <c r="P950" s="48"/>
      <c r="Q950" s="48"/>
      <c r="R950" s="48"/>
      <c r="S950" s="33" t="str">
        <f t="shared" si="31"/>
        <v/>
      </c>
      <c r="T950" s="65"/>
      <c r="U950" s="65"/>
      <c r="V950" s="32" t="str">
        <f>IF($P950="","",$P950+$Q950+LOOKUP(2,1/($V$3:$V949&lt;&gt;""),$V$3:$V949))</f>
        <v/>
      </c>
      <c r="W950" s="33"/>
      <c r="X950" s="33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/>
      <c r="DR950" s="34"/>
      <c r="DS950" s="34"/>
      <c r="DT950" s="34"/>
      <c r="DU950" s="34"/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  <c r="EX950" s="34"/>
      <c r="EY950" s="34"/>
      <c r="EZ950" s="34"/>
      <c r="FA950" s="34"/>
      <c r="FB950" s="34"/>
      <c r="FC950" s="34"/>
      <c r="FD950" s="34"/>
      <c r="FE950" s="34"/>
      <c r="FF950" s="34"/>
      <c r="FG950" s="34"/>
      <c r="FH950" s="34"/>
      <c r="FI950" s="34"/>
      <c r="FJ950" s="34"/>
      <c r="FK950" s="34"/>
      <c r="FL950" s="34"/>
      <c r="FM950" s="34"/>
      <c r="FN950" s="34"/>
      <c r="FO950" s="34"/>
      <c r="FP950" s="34"/>
      <c r="FQ950" s="34"/>
      <c r="FR950" s="34"/>
      <c r="FS950" s="34"/>
      <c r="FT950" s="34"/>
      <c r="FU950" s="34"/>
      <c r="FV950" s="34"/>
      <c r="FW950" s="34"/>
      <c r="FX950" s="34"/>
      <c r="FY950" s="34"/>
      <c r="FZ950" s="34"/>
      <c r="GA950" s="34"/>
      <c r="GB950" s="34"/>
      <c r="GC950" s="34"/>
      <c r="GD950" s="34"/>
      <c r="GE950" s="34"/>
      <c r="GF950" s="34"/>
      <c r="GG950" s="34"/>
      <c r="GH950" s="34"/>
      <c r="GI950" s="34"/>
      <c r="GJ950" s="34"/>
      <c r="GK950" s="34"/>
      <c r="GL950" s="34"/>
      <c r="GM950" s="34"/>
      <c r="GN950" s="34"/>
      <c r="GO950" s="34"/>
      <c r="GP950" s="34"/>
      <c r="GQ950" s="34"/>
      <c r="GR950" s="34"/>
      <c r="GS950" s="34"/>
      <c r="GT950" s="34"/>
      <c r="GU950" s="34"/>
      <c r="GV950" s="34"/>
      <c r="GW950" s="34"/>
      <c r="GX950" s="34"/>
      <c r="GY950" s="34"/>
      <c r="GZ950" s="34"/>
      <c r="HA950" s="34"/>
      <c r="HB950" s="34"/>
      <c r="HC950" s="34"/>
      <c r="HD950" s="34"/>
      <c r="HE950" s="34"/>
      <c r="HF950" s="34"/>
      <c r="HG950" s="34"/>
      <c r="HH950" s="34"/>
      <c r="HI950" s="34"/>
      <c r="HJ950" s="34"/>
      <c r="HK950" s="34"/>
      <c r="HL950" s="34"/>
      <c r="HM950" s="34"/>
      <c r="HN950" s="34"/>
      <c r="HO950" s="34"/>
      <c r="HP950" s="34"/>
      <c r="HQ950" s="34"/>
      <c r="HR950" s="34"/>
      <c r="HS950" s="34"/>
      <c r="HT950" s="34"/>
      <c r="HU950" s="34"/>
      <c r="HV950" s="34"/>
      <c r="HW950" s="34"/>
      <c r="HX950" s="34"/>
      <c r="HY950" s="34"/>
      <c r="HZ950" s="34"/>
      <c r="IA950" s="34"/>
      <c r="IB950" s="34"/>
      <c r="IC950" s="34"/>
      <c r="ID950" s="34"/>
      <c r="IE950" s="34"/>
      <c r="IF950" s="34"/>
      <c r="IG950" s="34"/>
      <c r="IH950" s="34"/>
      <c r="II950" s="34"/>
      <c r="IJ950" s="34"/>
      <c r="IK950" s="34"/>
      <c r="IL950" s="34"/>
      <c r="IM950" s="34"/>
      <c r="IN950" s="34"/>
      <c r="IO950" s="34"/>
      <c r="IP950" s="34"/>
      <c r="IQ950" s="34"/>
      <c r="IR950" s="34"/>
      <c r="IS950" s="34"/>
      <c r="IT950" s="34"/>
      <c r="IU950" s="34"/>
      <c r="IV950" s="34"/>
      <c r="IW950" s="34"/>
      <c r="IX950" s="34"/>
    </row>
    <row r="951" spans="1:258" x14ac:dyDescent="0.25">
      <c r="A951" s="35">
        <f>LOOKUP(2,1/($A$3:$A950&lt;&gt;""),$A$3:$A950)+1</f>
        <v>944</v>
      </c>
      <c r="B951" s="36"/>
      <c r="C951" s="50"/>
      <c r="D951" s="37" t="str">
        <f ca="1">IFERROR(IF($E951="","",VLOOKUP($E951,'Currency Pairs'!$B$3:$D$1000,3,FALSE)),"")</f>
        <v/>
      </c>
      <c r="E951" s="49" t="str">
        <f ca="1">IFERROR(IF($D951="","",VLOOKUP($D951,'Currency Pairs'!$A$3:$B$1000,2,FALSE)),"")</f>
        <v/>
      </c>
      <c r="F951" s="50"/>
      <c r="G951" s="49"/>
      <c r="H951" s="49"/>
      <c r="I951" s="49"/>
      <c r="J951" s="51" t="str">
        <f t="shared" si="30"/>
        <v/>
      </c>
      <c r="K951" s="79"/>
      <c r="L951" s="49"/>
      <c r="M951" s="52"/>
      <c r="N951" s="53" t="str">
        <f>IF(OR($G951="",$L951=""),"",ROUND(IF($F951="Long",(L951-G951),(G951-L951)) * POWER(10, VLOOKUP($D951,'Currency Pairs'!$A:$C,3,FALSE)),0))</f>
        <v/>
      </c>
      <c r="O951" s="99" t="str">
        <f>IF($P951="","",(($P951+$Q951+$R951)/LOOKUP(2,1/($V$3:$V950&lt;&gt;""),$V$3:$V950)))</f>
        <v/>
      </c>
      <c r="P951" s="54"/>
      <c r="Q951" s="54"/>
      <c r="R951" s="54"/>
      <c r="S951" s="42" t="str">
        <f t="shared" si="31"/>
        <v/>
      </c>
      <c r="T951" s="66"/>
      <c r="U951" s="66"/>
      <c r="V951" s="41" t="str">
        <f>IF($P951="","",$P951+$Q951+LOOKUP(2,1/($V$3:$V950&lt;&gt;""),$V$3:$V950))</f>
        <v/>
      </c>
      <c r="W951" s="42"/>
      <c r="X951" s="42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  <c r="GY951" s="35"/>
      <c r="GZ951" s="35"/>
      <c r="HA951" s="35"/>
      <c r="HB951" s="35"/>
      <c r="HC951" s="35"/>
      <c r="HD951" s="35"/>
      <c r="HE951" s="35"/>
      <c r="HF951" s="35"/>
      <c r="HG951" s="35"/>
      <c r="HH951" s="35"/>
      <c r="HI951" s="35"/>
      <c r="HJ951" s="35"/>
      <c r="HK951" s="35"/>
      <c r="HL951" s="35"/>
      <c r="HM951" s="35"/>
      <c r="HN951" s="35"/>
      <c r="HO951" s="35"/>
      <c r="HP951" s="35"/>
      <c r="HQ951" s="35"/>
      <c r="HR951" s="35"/>
      <c r="HS951" s="35"/>
      <c r="HT951" s="35"/>
      <c r="HU951" s="35"/>
      <c r="HV951" s="35"/>
      <c r="HW951" s="35"/>
      <c r="HX951" s="35"/>
      <c r="HY951" s="35"/>
      <c r="HZ951" s="35"/>
      <c r="IA951" s="35"/>
      <c r="IB951" s="35"/>
      <c r="IC951" s="35"/>
      <c r="ID951" s="35"/>
      <c r="IE951" s="35"/>
      <c r="IF951" s="35"/>
      <c r="IG951" s="35"/>
      <c r="IH951" s="35"/>
      <c r="II951" s="35"/>
      <c r="IJ951" s="35"/>
      <c r="IK951" s="35"/>
      <c r="IL951" s="35"/>
      <c r="IM951" s="35"/>
      <c r="IN951" s="35"/>
      <c r="IO951" s="35"/>
      <c r="IP951" s="35"/>
      <c r="IQ951" s="35"/>
      <c r="IR951" s="35"/>
      <c r="IS951" s="35"/>
      <c r="IT951" s="35"/>
      <c r="IU951" s="35"/>
      <c r="IV951" s="35"/>
      <c r="IW951" s="35"/>
      <c r="IX951" s="35"/>
    </row>
    <row r="952" spans="1:258" x14ac:dyDescent="0.25">
      <c r="A952" s="26">
        <f>LOOKUP(2,1/($A$3:$A951&lt;&gt;""),$A$3:$A951)+1</f>
        <v>945</v>
      </c>
      <c r="B952" s="27"/>
      <c r="C952" s="44"/>
      <c r="D952" s="28" t="str">
        <f ca="1">IFERROR(IF($E952="","",VLOOKUP($E952,'Currency Pairs'!$B$3:$D$1000,3,FALSE)),"")</f>
        <v/>
      </c>
      <c r="E952" s="43" t="str">
        <f ca="1">IFERROR(IF($D952="","",VLOOKUP($D952,'Currency Pairs'!$A$3:$B$1000,2,FALSE)),"")</f>
        <v/>
      </c>
      <c r="F952" s="44"/>
      <c r="G952" s="43"/>
      <c r="H952" s="43"/>
      <c r="I952" s="43"/>
      <c r="J952" s="45" t="str">
        <f t="shared" si="30"/>
        <v/>
      </c>
      <c r="K952" s="78"/>
      <c r="L952" s="43"/>
      <c r="M952" s="46"/>
      <c r="N952" s="47" t="str">
        <f>IF(OR($G952="",$L952=""),"",ROUND(IF($F952="Long",(L952-G952),(G952-L952)) * POWER(10, VLOOKUP($D952,'Currency Pairs'!$A:$C,3,FALSE)),0))</f>
        <v/>
      </c>
      <c r="O952" s="94" t="str">
        <f>IF($P952="","",(($P952+$Q952+$R952)/LOOKUP(2,1/($V$3:$V951&lt;&gt;""),$V$3:$V951)))</f>
        <v/>
      </c>
      <c r="P952" s="48"/>
      <c r="Q952" s="48"/>
      <c r="R952" s="48"/>
      <c r="S952" s="33" t="str">
        <f t="shared" si="31"/>
        <v/>
      </c>
      <c r="T952" s="65"/>
      <c r="U952" s="65"/>
      <c r="V952" s="32" t="str">
        <f>IF($P952="","",$P952+$Q952+LOOKUP(2,1/($V$3:$V951&lt;&gt;""),$V$3:$V951))</f>
        <v/>
      </c>
      <c r="W952" s="33"/>
      <c r="X952" s="33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  <c r="DN952" s="34"/>
      <c r="DO952" s="34"/>
      <c r="DP952" s="34"/>
      <c r="DQ952" s="34"/>
      <c r="DR952" s="34"/>
      <c r="DS952" s="34"/>
      <c r="DT952" s="34"/>
      <c r="DU952" s="34"/>
      <c r="DV952" s="34"/>
      <c r="DW952" s="34"/>
      <c r="DX952" s="34"/>
      <c r="DY952" s="34"/>
      <c r="DZ952" s="34"/>
      <c r="EA952" s="34"/>
      <c r="EB952" s="34"/>
      <c r="EC952" s="34"/>
      <c r="ED952" s="34"/>
      <c r="EE952" s="34"/>
      <c r="EF952" s="34"/>
      <c r="EG952" s="34"/>
      <c r="EH952" s="34"/>
      <c r="EI952" s="34"/>
      <c r="EJ952" s="34"/>
      <c r="EK952" s="34"/>
      <c r="EL952" s="34"/>
      <c r="EM952" s="34"/>
      <c r="EN952" s="34"/>
      <c r="EO952" s="34"/>
      <c r="EP952" s="34"/>
      <c r="EQ952" s="34"/>
      <c r="ER952" s="34"/>
      <c r="ES952" s="34"/>
      <c r="ET952" s="34"/>
      <c r="EU952" s="34"/>
      <c r="EV952" s="34"/>
      <c r="EW952" s="34"/>
      <c r="EX952" s="34"/>
      <c r="EY952" s="34"/>
      <c r="EZ952" s="34"/>
      <c r="FA952" s="34"/>
      <c r="FB952" s="34"/>
      <c r="FC952" s="34"/>
      <c r="FD952" s="34"/>
      <c r="FE952" s="34"/>
      <c r="FF952" s="34"/>
      <c r="FG952" s="34"/>
      <c r="FH952" s="34"/>
      <c r="FI952" s="34"/>
      <c r="FJ952" s="34"/>
      <c r="FK952" s="34"/>
      <c r="FL952" s="34"/>
      <c r="FM952" s="34"/>
      <c r="FN952" s="34"/>
      <c r="FO952" s="34"/>
      <c r="FP952" s="34"/>
      <c r="FQ952" s="34"/>
      <c r="FR952" s="34"/>
      <c r="FS952" s="34"/>
      <c r="FT952" s="34"/>
      <c r="FU952" s="34"/>
      <c r="FV952" s="34"/>
      <c r="FW952" s="34"/>
      <c r="FX952" s="34"/>
      <c r="FY952" s="34"/>
      <c r="FZ952" s="34"/>
      <c r="GA952" s="34"/>
      <c r="GB952" s="34"/>
      <c r="GC952" s="34"/>
      <c r="GD952" s="34"/>
      <c r="GE952" s="34"/>
      <c r="GF952" s="34"/>
      <c r="GG952" s="34"/>
      <c r="GH952" s="34"/>
      <c r="GI952" s="34"/>
      <c r="GJ952" s="34"/>
      <c r="GK952" s="34"/>
      <c r="GL952" s="34"/>
      <c r="GM952" s="34"/>
      <c r="GN952" s="34"/>
      <c r="GO952" s="34"/>
      <c r="GP952" s="34"/>
      <c r="GQ952" s="34"/>
      <c r="GR952" s="34"/>
      <c r="GS952" s="34"/>
      <c r="GT952" s="34"/>
      <c r="GU952" s="34"/>
      <c r="GV952" s="34"/>
      <c r="GW952" s="34"/>
      <c r="GX952" s="34"/>
      <c r="GY952" s="34"/>
      <c r="GZ952" s="34"/>
      <c r="HA952" s="34"/>
      <c r="HB952" s="34"/>
      <c r="HC952" s="34"/>
      <c r="HD952" s="34"/>
      <c r="HE952" s="34"/>
      <c r="HF952" s="34"/>
      <c r="HG952" s="34"/>
      <c r="HH952" s="34"/>
      <c r="HI952" s="34"/>
      <c r="HJ952" s="34"/>
      <c r="HK952" s="34"/>
      <c r="HL952" s="34"/>
      <c r="HM952" s="34"/>
      <c r="HN952" s="34"/>
      <c r="HO952" s="34"/>
      <c r="HP952" s="34"/>
      <c r="HQ952" s="34"/>
      <c r="HR952" s="34"/>
      <c r="HS952" s="34"/>
      <c r="HT952" s="34"/>
      <c r="HU952" s="34"/>
      <c r="HV952" s="34"/>
      <c r="HW952" s="34"/>
      <c r="HX952" s="34"/>
      <c r="HY952" s="34"/>
      <c r="HZ952" s="34"/>
      <c r="IA952" s="34"/>
      <c r="IB952" s="34"/>
      <c r="IC952" s="34"/>
      <c r="ID952" s="34"/>
      <c r="IE952" s="34"/>
      <c r="IF952" s="34"/>
      <c r="IG952" s="34"/>
      <c r="IH952" s="34"/>
      <c r="II952" s="34"/>
      <c r="IJ952" s="34"/>
      <c r="IK952" s="34"/>
      <c r="IL952" s="34"/>
      <c r="IM952" s="34"/>
      <c r="IN952" s="34"/>
      <c r="IO952" s="34"/>
      <c r="IP952" s="34"/>
      <c r="IQ952" s="34"/>
      <c r="IR952" s="34"/>
      <c r="IS952" s="34"/>
      <c r="IT952" s="34"/>
      <c r="IU952" s="34"/>
      <c r="IV952" s="34"/>
      <c r="IW952" s="34"/>
      <c r="IX952" s="34"/>
    </row>
    <row r="953" spans="1:258" x14ac:dyDescent="0.25">
      <c r="A953" s="35">
        <f>LOOKUP(2,1/($A$3:$A952&lt;&gt;""),$A$3:$A952)+1</f>
        <v>946</v>
      </c>
      <c r="B953" s="36"/>
      <c r="C953" s="50"/>
      <c r="D953" s="37" t="str">
        <f ca="1">IFERROR(IF($E953="","",VLOOKUP($E953,'Currency Pairs'!$B$3:$D$1000,3,FALSE)),"")</f>
        <v/>
      </c>
      <c r="E953" s="49" t="str">
        <f ca="1">IFERROR(IF($D953="","",VLOOKUP($D953,'Currency Pairs'!$A$3:$B$1000,2,FALSE)),"")</f>
        <v/>
      </c>
      <c r="F953" s="50"/>
      <c r="G953" s="49"/>
      <c r="H953" s="49"/>
      <c r="I953" s="49"/>
      <c r="J953" s="51" t="str">
        <f t="shared" si="30"/>
        <v/>
      </c>
      <c r="K953" s="79"/>
      <c r="L953" s="49"/>
      <c r="M953" s="52"/>
      <c r="N953" s="53" t="str">
        <f>IF(OR($G953="",$L953=""),"",ROUND(IF($F953="Long",(L953-G953),(G953-L953)) * POWER(10, VLOOKUP($D953,'Currency Pairs'!$A:$C,3,FALSE)),0))</f>
        <v/>
      </c>
      <c r="O953" s="99" t="str">
        <f>IF($P953="","",(($P953+$Q953+$R953)/LOOKUP(2,1/($V$3:$V952&lt;&gt;""),$V$3:$V952)))</f>
        <v/>
      </c>
      <c r="P953" s="54"/>
      <c r="Q953" s="54"/>
      <c r="R953" s="54"/>
      <c r="S953" s="42" t="str">
        <f t="shared" si="31"/>
        <v/>
      </c>
      <c r="T953" s="66"/>
      <c r="U953" s="66"/>
      <c r="V953" s="41" t="str">
        <f>IF($P953="","",$P953+$Q953+LOOKUP(2,1/($V$3:$V952&lt;&gt;""),$V$3:$V952))</f>
        <v/>
      </c>
      <c r="W953" s="42"/>
      <c r="X953" s="42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  <c r="GY953" s="35"/>
      <c r="GZ953" s="35"/>
      <c r="HA953" s="35"/>
      <c r="HB953" s="35"/>
      <c r="HC953" s="35"/>
      <c r="HD953" s="35"/>
      <c r="HE953" s="35"/>
      <c r="HF953" s="35"/>
      <c r="HG953" s="35"/>
      <c r="HH953" s="35"/>
      <c r="HI953" s="35"/>
      <c r="HJ953" s="35"/>
      <c r="HK953" s="35"/>
      <c r="HL953" s="35"/>
      <c r="HM953" s="35"/>
      <c r="HN953" s="35"/>
      <c r="HO953" s="35"/>
      <c r="HP953" s="35"/>
      <c r="HQ953" s="35"/>
      <c r="HR953" s="35"/>
      <c r="HS953" s="35"/>
      <c r="HT953" s="35"/>
      <c r="HU953" s="35"/>
      <c r="HV953" s="35"/>
      <c r="HW953" s="35"/>
      <c r="HX953" s="35"/>
      <c r="HY953" s="35"/>
      <c r="HZ953" s="35"/>
      <c r="IA953" s="35"/>
      <c r="IB953" s="35"/>
      <c r="IC953" s="35"/>
      <c r="ID953" s="35"/>
      <c r="IE953" s="35"/>
      <c r="IF953" s="35"/>
      <c r="IG953" s="35"/>
      <c r="IH953" s="35"/>
      <c r="II953" s="35"/>
      <c r="IJ953" s="35"/>
      <c r="IK953" s="35"/>
      <c r="IL953" s="35"/>
      <c r="IM953" s="35"/>
      <c r="IN953" s="35"/>
      <c r="IO953" s="35"/>
      <c r="IP953" s="35"/>
      <c r="IQ953" s="35"/>
      <c r="IR953" s="35"/>
      <c r="IS953" s="35"/>
      <c r="IT953" s="35"/>
      <c r="IU953" s="35"/>
      <c r="IV953" s="35"/>
      <c r="IW953" s="35"/>
      <c r="IX953" s="35"/>
    </row>
    <row r="954" spans="1:258" x14ac:dyDescent="0.25">
      <c r="A954" s="26">
        <f>LOOKUP(2,1/($A$3:$A953&lt;&gt;""),$A$3:$A953)+1</f>
        <v>947</v>
      </c>
      <c r="B954" s="27"/>
      <c r="C954" s="44"/>
      <c r="D954" s="28" t="str">
        <f ca="1">IFERROR(IF($E954="","",VLOOKUP($E954,'Currency Pairs'!$B$3:$D$1000,3,FALSE)),"")</f>
        <v/>
      </c>
      <c r="E954" s="43" t="str">
        <f ca="1">IFERROR(IF($D954="","",VLOOKUP($D954,'Currency Pairs'!$A$3:$B$1000,2,FALSE)),"")</f>
        <v/>
      </c>
      <c r="F954" s="44"/>
      <c r="G954" s="43"/>
      <c r="H954" s="43"/>
      <c r="I954" s="43"/>
      <c r="J954" s="45" t="str">
        <f t="shared" si="30"/>
        <v/>
      </c>
      <c r="K954" s="78"/>
      <c r="L954" s="43"/>
      <c r="M954" s="46"/>
      <c r="N954" s="47" t="str">
        <f>IF(OR($G954="",$L954=""),"",ROUND(IF($F954="Long",(L954-G954),(G954-L954)) * POWER(10, VLOOKUP($D954,'Currency Pairs'!$A:$C,3,FALSE)),0))</f>
        <v/>
      </c>
      <c r="O954" s="94" t="str">
        <f>IF($P954="","",(($P954+$Q954+$R954)/LOOKUP(2,1/($V$3:$V953&lt;&gt;""),$V$3:$V953)))</f>
        <v/>
      </c>
      <c r="P954" s="48"/>
      <c r="Q954" s="48"/>
      <c r="R954" s="48"/>
      <c r="S954" s="33" t="str">
        <f t="shared" si="31"/>
        <v/>
      </c>
      <c r="T954" s="65"/>
      <c r="U954" s="65"/>
      <c r="V954" s="32" t="str">
        <f>IF($P954="","",$P954+$Q954+LOOKUP(2,1/($V$3:$V953&lt;&gt;""),$V$3:$V953))</f>
        <v/>
      </c>
      <c r="W954" s="33"/>
      <c r="X954" s="33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  <c r="DN954" s="34"/>
      <c r="DO954" s="34"/>
      <c r="DP954" s="34"/>
      <c r="DQ954" s="34"/>
      <c r="DR954" s="34"/>
      <c r="DS954" s="34"/>
      <c r="DT954" s="34"/>
      <c r="DU954" s="34"/>
      <c r="DV954" s="34"/>
      <c r="DW954" s="34"/>
      <c r="DX954" s="34"/>
      <c r="DY954" s="34"/>
      <c r="DZ954" s="34"/>
      <c r="EA954" s="34"/>
      <c r="EB954" s="34"/>
      <c r="EC954" s="34"/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  <c r="EX954" s="34"/>
      <c r="EY954" s="34"/>
      <c r="EZ954" s="34"/>
      <c r="FA954" s="34"/>
      <c r="FB954" s="34"/>
      <c r="FC954" s="34"/>
      <c r="FD954" s="34"/>
      <c r="FE954" s="34"/>
      <c r="FF954" s="34"/>
      <c r="FG954" s="34"/>
      <c r="FH954" s="34"/>
      <c r="FI954" s="34"/>
      <c r="FJ954" s="34"/>
      <c r="FK954" s="34"/>
      <c r="FL954" s="34"/>
      <c r="FM954" s="34"/>
      <c r="FN954" s="34"/>
      <c r="FO954" s="34"/>
      <c r="FP954" s="34"/>
      <c r="FQ954" s="34"/>
      <c r="FR954" s="34"/>
      <c r="FS954" s="34"/>
      <c r="FT954" s="34"/>
      <c r="FU954" s="34"/>
      <c r="FV954" s="34"/>
      <c r="FW954" s="34"/>
      <c r="FX954" s="34"/>
      <c r="FY954" s="34"/>
      <c r="FZ954" s="34"/>
      <c r="GA954" s="34"/>
      <c r="GB954" s="34"/>
      <c r="GC954" s="34"/>
      <c r="GD954" s="34"/>
      <c r="GE954" s="34"/>
      <c r="GF954" s="34"/>
      <c r="GG954" s="34"/>
      <c r="GH954" s="34"/>
      <c r="GI954" s="34"/>
      <c r="GJ954" s="34"/>
      <c r="GK954" s="34"/>
      <c r="GL954" s="34"/>
      <c r="GM954" s="34"/>
      <c r="GN954" s="34"/>
      <c r="GO954" s="34"/>
      <c r="GP954" s="34"/>
      <c r="GQ954" s="34"/>
      <c r="GR954" s="34"/>
      <c r="GS954" s="34"/>
      <c r="GT954" s="34"/>
      <c r="GU954" s="34"/>
      <c r="GV954" s="34"/>
      <c r="GW954" s="34"/>
      <c r="GX954" s="34"/>
      <c r="GY954" s="34"/>
      <c r="GZ954" s="34"/>
      <c r="HA954" s="34"/>
      <c r="HB954" s="34"/>
      <c r="HC954" s="34"/>
      <c r="HD954" s="34"/>
      <c r="HE954" s="34"/>
      <c r="HF954" s="34"/>
      <c r="HG954" s="34"/>
      <c r="HH954" s="34"/>
      <c r="HI954" s="34"/>
      <c r="HJ954" s="34"/>
      <c r="HK954" s="34"/>
      <c r="HL954" s="34"/>
      <c r="HM954" s="34"/>
      <c r="HN954" s="34"/>
      <c r="HO954" s="34"/>
      <c r="HP954" s="34"/>
      <c r="HQ954" s="34"/>
      <c r="HR954" s="34"/>
      <c r="HS954" s="34"/>
      <c r="HT954" s="34"/>
      <c r="HU954" s="34"/>
      <c r="HV954" s="34"/>
      <c r="HW954" s="34"/>
      <c r="HX954" s="34"/>
      <c r="HY954" s="34"/>
      <c r="HZ954" s="34"/>
      <c r="IA954" s="34"/>
      <c r="IB954" s="34"/>
      <c r="IC954" s="34"/>
      <c r="ID954" s="34"/>
      <c r="IE954" s="34"/>
      <c r="IF954" s="34"/>
      <c r="IG954" s="34"/>
      <c r="IH954" s="34"/>
      <c r="II954" s="34"/>
      <c r="IJ954" s="34"/>
      <c r="IK954" s="34"/>
      <c r="IL954" s="34"/>
      <c r="IM954" s="34"/>
      <c r="IN954" s="34"/>
      <c r="IO954" s="34"/>
      <c r="IP954" s="34"/>
      <c r="IQ954" s="34"/>
      <c r="IR954" s="34"/>
      <c r="IS954" s="34"/>
      <c r="IT954" s="34"/>
      <c r="IU954" s="34"/>
      <c r="IV954" s="34"/>
      <c r="IW954" s="34"/>
      <c r="IX954" s="34"/>
    </row>
    <row r="955" spans="1:258" x14ac:dyDescent="0.25">
      <c r="A955" s="35">
        <f>LOOKUP(2,1/($A$3:$A954&lt;&gt;""),$A$3:$A954)+1</f>
        <v>948</v>
      </c>
      <c r="B955" s="36"/>
      <c r="C955" s="50"/>
      <c r="D955" s="37" t="str">
        <f ca="1">IFERROR(IF($E955="","",VLOOKUP($E955,'Currency Pairs'!$B$3:$D$1000,3,FALSE)),"")</f>
        <v/>
      </c>
      <c r="E955" s="49" t="str">
        <f ca="1">IFERROR(IF($D955="","",VLOOKUP($D955,'Currency Pairs'!$A$3:$B$1000,2,FALSE)),"")</f>
        <v/>
      </c>
      <c r="F955" s="50"/>
      <c r="G955" s="49"/>
      <c r="H955" s="49"/>
      <c r="I955" s="49"/>
      <c r="J955" s="51" t="str">
        <f t="shared" si="30"/>
        <v/>
      </c>
      <c r="K955" s="79"/>
      <c r="L955" s="49"/>
      <c r="M955" s="52"/>
      <c r="N955" s="53" t="str">
        <f>IF(OR($G955="",$L955=""),"",ROUND(IF($F955="Long",(L955-G955),(G955-L955)) * POWER(10, VLOOKUP($D955,'Currency Pairs'!$A:$C,3,FALSE)),0))</f>
        <v/>
      </c>
      <c r="O955" s="99" t="str">
        <f>IF($P955="","",(($P955+$Q955+$R955)/LOOKUP(2,1/($V$3:$V954&lt;&gt;""),$V$3:$V954)))</f>
        <v/>
      </c>
      <c r="P955" s="54"/>
      <c r="Q955" s="54"/>
      <c r="R955" s="54"/>
      <c r="S955" s="42" t="str">
        <f t="shared" si="31"/>
        <v/>
      </c>
      <c r="T955" s="66"/>
      <c r="U955" s="66"/>
      <c r="V955" s="41" t="str">
        <f>IF($P955="","",$P955+$Q955+LOOKUP(2,1/($V$3:$V954&lt;&gt;""),$V$3:$V954))</f>
        <v/>
      </c>
      <c r="W955" s="42"/>
      <c r="X955" s="42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  <c r="GY955" s="35"/>
      <c r="GZ955" s="35"/>
      <c r="HA955" s="35"/>
      <c r="HB955" s="35"/>
      <c r="HC955" s="35"/>
      <c r="HD955" s="35"/>
      <c r="HE955" s="35"/>
      <c r="HF955" s="35"/>
      <c r="HG955" s="35"/>
      <c r="HH955" s="35"/>
      <c r="HI955" s="35"/>
      <c r="HJ955" s="35"/>
      <c r="HK955" s="35"/>
      <c r="HL955" s="35"/>
      <c r="HM955" s="35"/>
      <c r="HN955" s="35"/>
      <c r="HO955" s="35"/>
      <c r="HP955" s="35"/>
      <c r="HQ955" s="35"/>
      <c r="HR955" s="35"/>
      <c r="HS955" s="35"/>
      <c r="HT955" s="35"/>
      <c r="HU955" s="35"/>
      <c r="HV955" s="35"/>
      <c r="HW955" s="35"/>
      <c r="HX955" s="35"/>
      <c r="HY955" s="35"/>
      <c r="HZ955" s="35"/>
      <c r="IA955" s="35"/>
      <c r="IB955" s="35"/>
      <c r="IC955" s="35"/>
      <c r="ID955" s="35"/>
      <c r="IE955" s="35"/>
      <c r="IF955" s="35"/>
      <c r="IG955" s="35"/>
      <c r="IH955" s="35"/>
      <c r="II955" s="35"/>
      <c r="IJ955" s="35"/>
      <c r="IK955" s="35"/>
      <c r="IL955" s="35"/>
      <c r="IM955" s="35"/>
      <c r="IN955" s="35"/>
      <c r="IO955" s="35"/>
      <c r="IP955" s="35"/>
      <c r="IQ955" s="35"/>
      <c r="IR955" s="35"/>
      <c r="IS955" s="35"/>
      <c r="IT955" s="35"/>
      <c r="IU955" s="35"/>
      <c r="IV955" s="35"/>
      <c r="IW955" s="35"/>
      <c r="IX955" s="35"/>
    </row>
    <row r="956" spans="1:258" x14ac:dyDescent="0.25">
      <c r="A956" s="26">
        <f>LOOKUP(2,1/($A$3:$A955&lt;&gt;""),$A$3:$A955)+1</f>
        <v>949</v>
      </c>
      <c r="B956" s="27"/>
      <c r="C956" s="44"/>
      <c r="D956" s="28" t="str">
        <f ca="1">IFERROR(IF($E956="","",VLOOKUP($E956,'Currency Pairs'!$B$3:$D$1000,3,FALSE)),"")</f>
        <v/>
      </c>
      <c r="E956" s="43" t="str">
        <f ca="1">IFERROR(IF($D956="","",VLOOKUP($D956,'Currency Pairs'!$A$3:$B$1000,2,FALSE)),"")</f>
        <v/>
      </c>
      <c r="F956" s="44"/>
      <c r="G956" s="43"/>
      <c r="H956" s="43"/>
      <c r="I956" s="43"/>
      <c r="J956" s="45" t="str">
        <f t="shared" si="30"/>
        <v/>
      </c>
      <c r="K956" s="78"/>
      <c r="L956" s="43"/>
      <c r="M956" s="46"/>
      <c r="N956" s="47" t="str">
        <f>IF(OR($G956="",$L956=""),"",ROUND(IF($F956="Long",(L956-G956),(G956-L956)) * POWER(10, VLOOKUP($D956,'Currency Pairs'!$A:$C,3,FALSE)),0))</f>
        <v/>
      </c>
      <c r="O956" s="94" t="str">
        <f>IF($P956="","",(($P956+$Q956+$R956)/LOOKUP(2,1/($V$3:$V955&lt;&gt;""),$V$3:$V955)))</f>
        <v/>
      </c>
      <c r="P956" s="48"/>
      <c r="Q956" s="48"/>
      <c r="R956" s="48"/>
      <c r="S956" s="33" t="str">
        <f t="shared" si="31"/>
        <v/>
      </c>
      <c r="T956" s="65"/>
      <c r="U956" s="65"/>
      <c r="V956" s="32" t="str">
        <f>IF($P956="","",$P956+$Q956+LOOKUP(2,1/($V$3:$V955&lt;&gt;""),$V$3:$V955))</f>
        <v/>
      </c>
      <c r="W956" s="33"/>
      <c r="X956" s="33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  <c r="DN956" s="34"/>
      <c r="DO956" s="34"/>
      <c r="DP956" s="34"/>
      <c r="DQ956" s="34"/>
      <c r="DR956" s="34"/>
      <c r="DS956" s="34"/>
      <c r="DT956" s="34"/>
      <c r="DU956" s="34"/>
      <c r="DV956" s="34"/>
      <c r="DW956" s="34"/>
      <c r="DX956" s="34"/>
      <c r="DY956" s="34"/>
      <c r="DZ956" s="34"/>
      <c r="EA956" s="34"/>
      <c r="EB956" s="34"/>
      <c r="EC956" s="34"/>
      <c r="ED956" s="34"/>
      <c r="EE956" s="34"/>
      <c r="EF956" s="34"/>
      <c r="EG956" s="34"/>
      <c r="EH956" s="34"/>
      <c r="EI956" s="34"/>
      <c r="EJ956" s="34"/>
      <c r="EK956" s="34"/>
      <c r="EL956" s="34"/>
      <c r="EM956" s="34"/>
      <c r="EN956" s="34"/>
      <c r="EO956" s="34"/>
      <c r="EP956" s="34"/>
      <c r="EQ956" s="34"/>
      <c r="ER956" s="34"/>
      <c r="ES956" s="34"/>
      <c r="ET956" s="34"/>
      <c r="EU956" s="34"/>
      <c r="EV956" s="34"/>
      <c r="EW956" s="34"/>
      <c r="EX956" s="34"/>
      <c r="EY956" s="34"/>
      <c r="EZ956" s="34"/>
      <c r="FA956" s="34"/>
      <c r="FB956" s="34"/>
      <c r="FC956" s="34"/>
      <c r="FD956" s="34"/>
      <c r="FE956" s="34"/>
      <c r="FF956" s="34"/>
      <c r="FG956" s="34"/>
      <c r="FH956" s="34"/>
      <c r="FI956" s="34"/>
      <c r="FJ956" s="34"/>
      <c r="FK956" s="34"/>
      <c r="FL956" s="34"/>
      <c r="FM956" s="34"/>
      <c r="FN956" s="34"/>
      <c r="FO956" s="34"/>
      <c r="FP956" s="34"/>
      <c r="FQ956" s="34"/>
      <c r="FR956" s="34"/>
      <c r="FS956" s="34"/>
      <c r="FT956" s="34"/>
      <c r="FU956" s="34"/>
      <c r="FV956" s="34"/>
      <c r="FW956" s="34"/>
      <c r="FX956" s="34"/>
      <c r="FY956" s="34"/>
      <c r="FZ956" s="34"/>
      <c r="GA956" s="34"/>
      <c r="GB956" s="34"/>
      <c r="GC956" s="34"/>
      <c r="GD956" s="34"/>
      <c r="GE956" s="34"/>
      <c r="GF956" s="34"/>
      <c r="GG956" s="34"/>
      <c r="GH956" s="34"/>
      <c r="GI956" s="34"/>
      <c r="GJ956" s="34"/>
      <c r="GK956" s="34"/>
      <c r="GL956" s="34"/>
      <c r="GM956" s="34"/>
      <c r="GN956" s="34"/>
      <c r="GO956" s="34"/>
      <c r="GP956" s="34"/>
      <c r="GQ956" s="34"/>
      <c r="GR956" s="34"/>
      <c r="GS956" s="34"/>
      <c r="GT956" s="34"/>
      <c r="GU956" s="34"/>
      <c r="GV956" s="34"/>
      <c r="GW956" s="34"/>
      <c r="GX956" s="34"/>
      <c r="GY956" s="34"/>
      <c r="GZ956" s="34"/>
      <c r="HA956" s="34"/>
      <c r="HB956" s="34"/>
      <c r="HC956" s="34"/>
      <c r="HD956" s="34"/>
      <c r="HE956" s="34"/>
      <c r="HF956" s="34"/>
      <c r="HG956" s="34"/>
      <c r="HH956" s="34"/>
      <c r="HI956" s="34"/>
      <c r="HJ956" s="34"/>
      <c r="HK956" s="34"/>
      <c r="HL956" s="34"/>
      <c r="HM956" s="34"/>
      <c r="HN956" s="34"/>
      <c r="HO956" s="34"/>
      <c r="HP956" s="34"/>
      <c r="HQ956" s="34"/>
      <c r="HR956" s="34"/>
      <c r="HS956" s="34"/>
      <c r="HT956" s="34"/>
      <c r="HU956" s="34"/>
      <c r="HV956" s="34"/>
      <c r="HW956" s="34"/>
      <c r="HX956" s="34"/>
      <c r="HY956" s="34"/>
      <c r="HZ956" s="34"/>
      <c r="IA956" s="34"/>
      <c r="IB956" s="34"/>
      <c r="IC956" s="34"/>
      <c r="ID956" s="34"/>
      <c r="IE956" s="34"/>
      <c r="IF956" s="34"/>
      <c r="IG956" s="34"/>
      <c r="IH956" s="34"/>
      <c r="II956" s="34"/>
      <c r="IJ956" s="34"/>
      <c r="IK956" s="34"/>
      <c r="IL956" s="34"/>
      <c r="IM956" s="34"/>
      <c r="IN956" s="34"/>
      <c r="IO956" s="34"/>
      <c r="IP956" s="34"/>
      <c r="IQ956" s="34"/>
      <c r="IR956" s="34"/>
      <c r="IS956" s="34"/>
      <c r="IT956" s="34"/>
      <c r="IU956" s="34"/>
      <c r="IV956" s="34"/>
      <c r="IW956" s="34"/>
      <c r="IX956" s="34"/>
    </row>
    <row r="957" spans="1:258" x14ac:dyDescent="0.25">
      <c r="A957" s="35">
        <f>LOOKUP(2,1/($A$3:$A956&lt;&gt;""),$A$3:$A956)+1</f>
        <v>950</v>
      </c>
      <c r="B957" s="36"/>
      <c r="C957" s="50"/>
      <c r="D957" s="37" t="str">
        <f ca="1">IFERROR(IF($E957="","",VLOOKUP($E957,'Currency Pairs'!$B$3:$D$1000,3,FALSE)),"")</f>
        <v/>
      </c>
      <c r="E957" s="49" t="str">
        <f ca="1">IFERROR(IF($D957="","",VLOOKUP($D957,'Currency Pairs'!$A$3:$B$1000,2,FALSE)),"")</f>
        <v/>
      </c>
      <c r="F957" s="50"/>
      <c r="G957" s="49"/>
      <c r="H957" s="49"/>
      <c r="I957" s="49"/>
      <c r="J957" s="51" t="str">
        <f t="shared" si="30"/>
        <v/>
      </c>
      <c r="K957" s="79"/>
      <c r="L957" s="49"/>
      <c r="M957" s="52"/>
      <c r="N957" s="53" t="str">
        <f>IF(OR($G957="",$L957=""),"",ROUND(IF($F957="Long",(L957-G957),(G957-L957)) * POWER(10, VLOOKUP($D957,'Currency Pairs'!$A:$C,3,FALSE)),0))</f>
        <v/>
      </c>
      <c r="O957" s="99" t="str">
        <f>IF($P957="","",(($P957+$Q957+$R957)/LOOKUP(2,1/($V$3:$V956&lt;&gt;""),$V$3:$V956)))</f>
        <v/>
      </c>
      <c r="P957" s="54"/>
      <c r="Q957" s="54"/>
      <c r="R957" s="54"/>
      <c r="S957" s="42" t="str">
        <f t="shared" si="31"/>
        <v/>
      </c>
      <c r="T957" s="66"/>
      <c r="U957" s="66"/>
      <c r="V957" s="41" t="str">
        <f>IF($P957="","",$P957+$Q957+LOOKUP(2,1/($V$3:$V956&lt;&gt;""),$V$3:$V956))</f>
        <v/>
      </c>
      <c r="W957" s="42"/>
      <c r="X957" s="42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  <c r="GY957" s="35"/>
      <c r="GZ957" s="35"/>
      <c r="HA957" s="35"/>
      <c r="HB957" s="35"/>
      <c r="HC957" s="35"/>
      <c r="HD957" s="35"/>
      <c r="HE957" s="35"/>
      <c r="HF957" s="35"/>
      <c r="HG957" s="35"/>
      <c r="HH957" s="35"/>
      <c r="HI957" s="35"/>
      <c r="HJ957" s="35"/>
      <c r="HK957" s="35"/>
      <c r="HL957" s="35"/>
      <c r="HM957" s="35"/>
      <c r="HN957" s="35"/>
      <c r="HO957" s="35"/>
      <c r="HP957" s="35"/>
      <c r="HQ957" s="35"/>
      <c r="HR957" s="35"/>
      <c r="HS957" s="35"/>
      <c r="HT957" s="35"/>
      <c r="HU957" s="35"/>
      <c r="HV957" s="35"/>
      <c r="HW957" s="35"/>
      <c r="HX957" s="35"/>
      <c r="HY957" s="35"/>
      <c r="HZ957" s="35"/>
      <c r="IA957" s="35"/>
      <c r="IB957" s="35"/>
      <c r="IC957" s="35"/>
      <c r="ID957" s="35"/>
      <c r="IE957" s="35"/>
      <c r="IF957" s="35"/>
      <c r="IG957" s="35"/>
      <c r="IH957" s="35"/>
      <c r="II957" s="35"/>
      <c r="IJ957" s="35"/>
      <c r="IK957" s="35"/>
      <c r="IL957" s="35"/>
      <c r="IM957" s="35"/>
      <c r="IN957" s="35"/>
      <c r="IO957" s="35"/>
      <c r="IP957" s="35"/>
      <c r="IQ957" s="35"/>
      <c r="IR957" s="35"/>
      <c r="IS957" s="35"/>
      <c r="IT957" s="35"/>
      <c r="IU957" s="35"/>
      <c r="IV957" s="35"/>
      <c r="IW957" s="35"/>
      <c r="IX957" s="35"/>
    </row>
    <row r="958" spans="1:258" x14ac:dyDescent="0.25">
      <c r="A958" s="26">
        <f>LOOKUP(2,1/($A$3:$A957&lt;&gt;""),$A$3:$A957)+1</f>
        <v>951</v>
      </c>
      <c r="B958" s="27"/>
      <c r="C958" s="44"/>
      <c r="D958" s="28" t="str">
        <f ca="1">IFERROR(IF($E958="","",VLOOKUP($E958,'Currency Pairs'!$B$3:$D$1000,3,FALSE)),"")</f>
        <v/>
      </c>
      <c r="E958" s="43" t="str">
        <f ca="1">IFERROR(IF($D958="","",VLOOKUP($D958,'Currency Pairs'!$A$3:$B$1000,2,FALSE)),"")</f>
        <v/>
      </c>
      <c r="F958" s="44"/>
      <c r="G958" s="43"/>
      <c r="H958" s="43"/>
      <c r="I958" s="43"/>
      <c r="J958" s="45" t="str">
        <f t="shared" si="30"/>
        <v/>
      </c>
      <c r="K958" s="78"/>
      <c r="L958" s="43"/>
      <c r="M958" s="46"/>
      <c r="N958" s="47" t="str">
        <f>IF(OR($G958="",$L958=""),"",ROUND(IF($F958="Long",(L958-G958),(G958-L958)) * POWER(10, VLOOKUP($D958,'Currency Pairs'!$A:$C,3,FALSE)),0))</f>
        <v/>
      </c>
      <c r="O958" s="94" t="str">
        <f>IF($P958="","",(($P958+$Q958+$R958)/LOOKUP(2,1/($V$3:$V957&lt;&gt;""),$V$3:$V957)))</f>
        <v/>
      </c>
      <c r="P958" s="48"/>
      <c r="Q958" s="48"/>
      <c r="R958" s="48"/>
      <c r="S958" s="33" t="str">
        <f t="shared" si="31"/>
        <v/>
      </c>
      <c r="T958" s="65"/>
      <c r="U958" s="65"/>
      <c r="V958" s="32" t="str">
        <f>IF($P958="","",$P958+$Q958+LOOKUP(2,1/($V$3:$V957&lt;&gt;""),$V$3:$V957))</f>
        <v/>
      </c>
      <c r="W958" s="33"/>
      <c r="X958" s="33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  <c r="DN958" s="34"/>
      <c r="DO958" s="34"/>
      <c r="DP958" s="34"/>
      <c r="DQ958" s="34"/>
      <c r="DR958" s="34"/>
      <c r="DS958" s="34"/>
      <c r="DT958" s="34"/>
      <c r="DU958" s="34"/>
      <c r="DV958" s="34"/>
      <c r="DW958" s="34"/>
      <c r="DX958" s="34"/>
      <c r="DY958" s="34"/>
      <c r="DZ958" s="34"/>
      <c r="EA958" s="34"/>
      <c r="EB958" s="34"/>
      <c r="EC958" s="34"/>
      <c r="ED958" s="34"/>
      <c r="EE958" s="34"/>
      <c r="EF958" s="34"/>
      <c r="EG958" s="34"/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  <c r="EX958" s="34"/>
      <c r="EY958" s="34"/>
      <c r="EZ958" s="34"/>
      <c r="FA958" s="34"/>
      <c r="FB958" s="34"/>
      <c r="FC958" s="34"/>
      <c r="FD958" s="34"/>
      <c r="FE958" s="34"/>
      <c r="FF958" s="34"/>
      <c r="FG958" s="34"/>
      <c r="FH958" s="34"/>
      <c r="FI958" s="34"/>
      <c r="FJ958" s="34"/>
      <c r="FK958" s="34"/>
      <c r="FL958" s="34"/>
      <c r="FM958" s="34"/>
      <c r="FN958" s="34"/>
      <c r="FO958" s="34"/>
      <c r="FP958" s="34"/>
      <c r="FQ958" s="34"/>
      <c r="FR958" s="34"/>
      <c r="FS958" s="34"/>
      <c r="FT958" s="34"/>
      <c r="FU958" s="34"/>
      <c r="FV958" s="34"/>
      <c r="FW958" s="34"/>
      <c r="FX958" s="34"/>
      <c r="FY958" s="34"/>
      <c r="FZ958" s="34"/>
      <c r="GA958" s="34"/>
      <c r="GB958" s="34"/>
      <c r="GC958" s="34"/>
      <c r="GD958" s="34"/>
      <c r="GE958" s="34"/>
      <c r="GF958" s="34"/>
      <c r="GG958" s="34"/>
      <c r="GH958" s="34"/>
      <c r="GI958" s="34"/>
      <c r="GJ958" s="34"/>
      <c r="GK958" s="34"/>
      <c r="GL958" s="34"/>
      <c r="GM958" s="34"/>
      <c r="GN958" s="34"/>
      <c r="GO958" s="34"/>
      <c r="GP958" s="34"/>
      <c r="GQ958" s="34"/>
      <c r="GR958" s="34"/>
      <c r="GS958" s="34"/>
      <c r="GT958" s="34"/>
      <c r="GU958" s="34"/>
      <c r="GV958" s="34"/>
      <c r="GW958" s="34"/>
      <c r="GX958" s="34"/>
      <c r="GY958" s="34"/>
      <c r="GZ958" s="34"/>
      <c r="HA958" s="34"/>
      <c r="HB958" s="34"/>
      <c r="HC958" s="34"/>
      <c r="HD958" s="34"/>
      <c r="HE958" s="34"/>
      <c r="HF958" s="34"/>
      <c r="HG958" s="34"/>
      <c r="HH958" s="34"/>
      <c r="HI958" s="34"/>
      <c r="HJ958" s="34"/>
      <c r="HK958" s="34"/>
      <c r="HL958" s="34"/>
      <c r="HM958" s="34"/>
      <c r="HN958" s="34"/>
      <c r="HO958" s="34"/>
      <c r="HP958" s="34"/>
      <c r="HQ958" s="34"/>
      <c r="HR958" s="34"/>
      <c r="HS958" s="34"/>
      <c r="HT958" s="34"/>
      <c r="HU958" s="34"/>
      <c r="HV958" s="34"/>
      <c r="HW958" s="34"/>
      <c r="HX958" s="34"/>
      <c r="HY958" s="34"/>
      <c r="HZ958" s="34"/>
      <c r="IA958" s="34"/>
      <c r="IB958" s="34"/>
      <c r="IC958" s="34"/>
      <c r="ID958" s="34"/>
      <c r="IE958" s="34"/>
      <c r="IF958" s="34"/>
      <c r="IG958" s="34"/>
      <c r="IH958" s="34"/>
      <c r="II958" s="34"/>
      <c r="IJ958" s="34"/>
      <c r="IK958" s="34"/>
      <c r="IL958" s="34"/>
      <c r="IM958" s="34"/>
      <c r="IN958" s="34"/>
      <c r="IO958" s="34"/>
      <c r="IP958" s="34"/>
      <c r="IQ958" s="34"/>
      <c r="IR958" s="34"/>
      <c r="IS958" s="34"/>
      <c r="IT958" s="34"/>
      <c r="IU958" s="34"/>
      <c r="IV958" s="34"/>
      <c r="IW958" s="34"/>
      <c r="IX958" s="34"/>
    </row>
    <row r="959" spans="1:258" x14ac:dyDescent="0.25">
      <c r="A959" s="35">
        <f>LOOKUP(2,1/($A$3:$A958&lt;&gt;""),$A$3:$A958)+1</f>
        <v>952</v>
      </c>
      <c r="B959" s="36"/>
      <c r="C959" s="50"/>
      <c r="D959" s="37" t="str">
        <f ca="1">IFERROR(IF($E959="","",VLOOKUP($E959,'Currency Pairs'!$B$3:$D$1000,3,FALSE)),"")</f>
        <v/>
      </c>
      <c r="E959" s="49" t="str">
        <f ca="1">IFERROR(IF($D959="","",VLOOKUP($D959,'Currency Pairs'!$A$3:$B$1000,2,FALSE)),"")</f>
        <v/>
      </c>
      <c r="F959" s="50"/>
      <c r="G959" s="49"/>
      <c r="H959" s="49"/>
      <c r="I959" s="49"/>
      <c r="J959" s="51" t="str">
        <f t="shared" si="30"/>
        <v/>
      </c>
      <c r="K959" s="79"/>
      <c r="L959" s="49"/>
      <c r="M959" s="52"/>
      <c r="N959" s="53" t="str">
        <f>IF(OR($G959="",$L959=""),"",ROUND(IF($F959="Long",(L959-G959),(G959-L959)) * POWER(10, VLOOKUP($D959,'Currency Pairs'!$A:$C,3,FALSE)),0))</f>
        <v/>
      </c>
      <c r="O959" s="99" t="str">
        <f>IF($P959="","",(($P959+$Q959+$R959)/LOOKUP(2,1/($V$3:$V958&lt;&gt;""),$V$3:$V958)))</f>
        <v/>
      </c>
      <c r="P959" s="54"/>
      <c r="Q959" s="54"/>
      <c r="R959" s="54"/>
      <c r="S959" s="42" t="str">
        <f t="shared" si="31"/>
        <v/>
      </c>
      <c r="T959" s="66"/>
      <c r="U959" s="66"/>
      <c r="V959" s="41" t="str">
        <f>IF($P959="","",$P959+$Q959+LOOKUP(2,1/($V$3:$V958&lt;&gt;""),$V$3:$V958))</f>
        <v/>
      </c>
      <c r="W959" s="42"/>
      <c r="X959" s="42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  <c r="GY959" s="35"/>
      <c r="GZ959" s="35"/>
      <c r="HA959" s="35"/>
      <c r="HB959" s="35"/>
      <c r="HC959" s="35"/>
      <c r="HD959" s="35"/>
      <c r="HE959" s="35"/>
      <c r="HF959" s="35"/>
      <c r="HG959" s="35"/>
      <c r="HH959" s="35"/>
      <c r="HI959" s="35"/>
      <c r="HJ959" s="35"/>
      <c r="HK959" s="35"/>
      <c r="HL959" s="35"/>
      <c r="HM959" s="35"/>
      <c r="HN959" s="35"/>
      <c r="HO959" s="35"/>
      <c r="HP959" s="35"/>
      <c r="HQ959" s="35"/>
      <c r="HR959" s="35"/>
      <c r="HS959" s="35"/>
      <c r="HT959" s="35"/>
      <c r="HU959" s="35"/>
      <c r="HV959" s="35"/>
      <c r="HW959" s="35"/>
      <c r="HX959" s="35"/>
      <c r="HY959" s="35"/>
      <c r="HZ959" s="35"/>
      <c r="IA959" s="35"/>
      <c r="IB959" s="35"/>
      <c r="IC959" s="35"/>
      <c r="ID959" s="35"/>
      <c r="IE959" s="35"/>
      <c r="IF959" s="35"/>
      <c r="IG959" s="35"/>
      <c r="IH959" s="35"/>
      <c r="II959" s="35"/>
      <c r="IJ959" s="35"/>
      <c r="IK959" s="35"/>
      <c r="IL959" s="35"/>
      <c r="IM959" s="35"/>
      <c r="IN959" s="35"/>
      <c r="IO959" s="35"/>
      <c r="IP959" s="35"/>
      <c r="IQ959" s="35"/>
      <c r="IR959" s="35"/>
      <c r="IS959" s="35"/>
      <c r="IT959" s="35"/>
      <c r="IU959" s="35"/>
      <c r="IV959" s="35"/>
      <c r="IW959" s="35"/>
      <c r="IX959" s="35"/>
    </row>
    <row r="960" spans="1:258" x14ac:dyDescent="0.25">
      <c r="A960" s="26">
        <f>LOOKUP(2,1/($A$3:$A959&lt;&gt;""),$A$3:$A959)+1</f>
        <v>953</v>
      </c>
      <c r="B960" s="27"/>
      <c r="C960" s="44"/>
      <c r="D960" s="28" t="str">
        <f ca="1">IFERROR(IF($E960="","",VLOOKUP($E960,'Currency Pairs'!$B$3:$D$1000,3,FALSE)),"")</f>
        <v/>
      </c>
      <c r="E960" s="43" t="str">
        <f ca="1">IFERROR(IF($D960="","",VLOOKUP($D960,'Currency Pairs'!$A$3:$B$1000,2,FALSE)),"")</f>
        <v/>
      </c>
      <c r="F960" s="44"/>
      <c r="G960" s="43"/>
      <c r="H960" s="43"/>
      <c r="I960" s="43"/>
      <c r="J960" s="45" t="str">
        <f t="shared" si="30"/>
        <v/>
      </c>
      <c r="K960" s="78"/>
      <c r="L960" s="43"/>
      <c r="M960" s="46"/>
      <c r="N960" s="47" t="str">
        <f>IF(OR($G960="",$L960=""),"",ROUND(IF($F960="Long",(L960-G960),(G960-L960)) * POWER(10, VLOOKUP($D960,'Currency Pairs'!$A:$C,3,FALSE)),0))</f>
        <v/>
      </c>
      <c r="O960" s="94" t="str">
        <f>IF($P960="","",(($P960+$Q960+$R960)/LOOKUP(2,1/($V$3:$V959&lt;&gt;""),$V$3:$V959)))</f>
        <v/>
      </c>
      <c r="P960" s="48"/>
      <c r="Q960" s="48"/>
      <c r="R960" s="48"/>
      <c r="S960" s="33" t="str">
        <f t="shared" si="31"/>
        <v/>
      </c>
      <c r="T960" s="65"/>
      <c r="U960" s="65"/>
      <c r="V960" s="32" t="str">
        <f>IF($P960="","",$P960+$Q960+LOOKUP(2,1/($V$3:$V959&lt;&gt;""),$V$3:$V959))</f>
        <v/>
      </c>
      <c r="W960" s="33"/>
      <c r="X960" s="33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  <c r="DN960" s="34"/>
      <c r="DO960" s="34"/>
      <c r="DP960" s="34"/>
      <c r="DQ960" s="34"/>
      <c r="DR960" s="34"/>
      <c r="DS960" s="34"/>
      <c r="DT960" s="34"/>
      <c r="DU960" s="34"/>
      <c r="DV960" s="34"/>
      <c r="DW960" s="34"/>
      <c r="DX960" s="34"/>
      <c r="DY960" s="34"/>
      <c r="DZ960" s="34"/>
      <c r="EA960" s="34"/>
      <c r="EB960" s="34"/>
      <c r="EC960" s="34"/>
      <c r="ED960" s="34"/>
      <c r="EE960" s="34"/>
      <c r="EF960" s="34"/>
      <c r="EG960" s="34"/>
      <c r="EH960" s="34"/>
      <c r="EI960" s="34"/>
      <c r="EJ960" s="34"/>
      <c r="EK960" s="34"/>
      <c r="EL960" s="34"/>
      <c r="EM960" s="34"/>
      <c r="EN960" s="34"/>
      <c r="EO960" s="34"/>
      <c r="EP960" s="34"/>
      <c r="EQ960" s="34"/>
      <c r="ER960" s="34"/>
      <c r="ES960" s="34"/>
      <c r="ET960" s="34"/>
      <c r="EU960" s="34"/>
      <c r="EV960" s="34"/>
      <c r="EW960" s="34"/>
      <c r="EX960" s="34"/>
      <c r="EY960" s="34"/>
      <c r="EZ960" s="34"/>
      <c r="FA960" s="34"/>
      <c r="FB960" s="34"/>
      <c r="FC960" s="34"/>
      <c r="FD960" s="34"/>
      <c r="FE960" s="34"/>
      <c r="FF960" s="34"/>
      <c r="FG960" s="34"/>
      <c r="FH960" s="34"/>
      <c r="FI960" s="34"/>
      <c r="FJ960" s="34"/>
      <c r="FK960" s="34"/>
      <c r="FL960" s="34"/>
      <c r="FM960" s="34"/>
      <c r="FN960" s="34"/>
      <c r="FO960" s="34"/>
      <c r="FP960" s="34"/>
      <c r="FQ960" s="34"/>
      <c r="FR960" s="34"/>
      <c r="FS960" s="34"/>
      <c r="FT960" s="34"/>
      <c r="FU960" s="34"/>
      <c r="FV960" s="34"/>
      <c r="FW960" s="34"/>
      <c r="FX960" s="34"/>
      <c r="FY960" s="34"/>
      <c r="FZ960" s="34"/>
      <c r="GA960" s="34"/>
      <c r="GB960" s="34"/>
      <c r="GC960" s="34"/>
      <c r="GD960" s="34"/>
      <c r="GE960" s="34"/>
      <c r="GF960" s="34"/>
      <c r="GG960" s="34"/>
      <c r="GH960" s="34"/>
      <c r="GI960" s="34"/>
      <c r="GJ960" s="34"/>
      <c r="GK960" s="34"/>
      <c r="GL960" s="34"/>
      <c r="GM960" s="34"/>
      <c r="GN960" s="34"/>
      <c r="GO960" s="34"/>
      <c r="GP960" s="34"/>
      <c r="GQ960" s="34"/>
      <c r="GR960" s="34"/>
      <c r="GS960" s="34"/>
      <c r="GT960" s="34"/>
      <c r="GU960" s="34"/>
      <c r="GV960" s="34"/>
      <c r="GW960" s="34"/>
      <c r="GX960" s="34"/>
      <c r="GY960" s="34"/>
      <c r="GZ960" s="34"/>
      <c r="HA960" s="34"/>
      <c r="HB960" s="34"/>
      <c r="HC960" s="34"/>
      <c r="HD960" s="34"/>
      <c r="HE960" s="34"/>
      <c r="HF960" s="34"/>
      <c r="HG960" s="34"/>
      <c r="HH960" s="34"/>
      <c r="HI960" s="34"/>
      <c r="HJ960" s="34"/>
      <c r="HK960" s="34"/>
      <c r="HL960" s="34"/>
      <c r="HM960" s="34"/>
      <c r="HN960" s="34"/>
      <c r="HO960" s="34"/>
      <c r="HP960" s="34"/>
      <c r="HQ960" s="34"/>
      <c r="HR960" s="34"/>
      <c r="HS960" s="34"/>
      <c r="HT960" s="34"/>
      <c r="HU960" s="34"/>
      <c r="HV960" s="34"/>
      <c r="HW960" s="34"/>
      <c r="HX960" s="34"/>
      <c r="HY960" s="34"/>
      <c r="HZ960" s="34"/>
      <c r="IA960" s="34"/>
      <c r="IB960" s="34"/>
      <c r="IC960" s="34"/>
      <c r="ID960" s="34"/>
      <c r="IE960" s="34"/>
      <c r="IF960" s="34"/>
      <c r="IG960" s="34"/>
      <c r="IH960" s="34"/>
      <c r="II960" s="34"/>
      <c r="IJ960" s="34"/>
      <c r="IK960" s="34"/>
      <c r="IL960" s="34"/>
      <c r="IM960" s="34"/>
      <c r="IN960" s="34"/>
      <c r="IO960" s="34"/>
      <c r="IP960" s="34"/>
      <c r="IQ960" s="34"/>
      <c r="IR960" s="34"/>
      <c r="IS960" s="34"/>
      <c r="IT960" s="34"/>
      <c r="IU960" s="34"/>
      <c r="IV960" s="34"/>
      <c r="IW960" s="34"/>
      <c r="IX960" s="34"/>
    </row>
    <row r="961" spans="1:258" x14ac:dyDescent="0.25">
      <c r="A961" s="35">
        <f>LOOKUP(2,1/($A$3:$A960&lt;&gt;""),$A$3:$A960)+1</f>
        <v>954</v>
      </c>
      <c r="B961" s="36"/>
      <c r="C961" s="50"/>
      <c r="D961" s="37" t="str">
        <f ca="1">IFERROR(IF($E961="","",VLOOKUP($E961,'Currency Pairs'!$B$3:$D$1000,3,FALSE)),"")</f>
        <v/>
      </c>
      <c r="E961" s="49" t="str">
        <f ca="1">IFERROR(IF($D961="","",VLOOKUP($D961,'Currency Pairs'!$A$3:$B$1000,2,FALSE)),"")</f>
        <v/>
      </c>
      <c r="F961" s="50"/>
      <c r="G961" s="49"/>
      <c r="H961" s="49"/>
      <c r="I961" s="49"/>
      <c r="J961" s="51" t="str">
        <f t="shared" si="30"/>
        <v/>
      </c>
      <c r="K961" s="79"/>
      <c r="L961" s="49"/>
      <c r="M961" s="52"/>
      <c r="N961" s="53" t="str">
        <f>IF(OR($G961="",$L961=""),"",ROUND(IF($F961="Long",(L961-G961),(G961-L961)) * POWER(10, VLOOKUP($D961,'Currency Pairs'!$A:$C,3,FALSE)),0))</f>
        <v/>
      </c>
      <c r="O961" s="99" t="str">
        <f>IF($P961="","",(($P961+$Q961+$R961)/LOOKUP(2,1/($V$3:$V960&lt;&gt;""),$V$3:$V960)))</f>
        <v/>
      </c>
      <c r="P961" s="54"/>
      <c r="Q961" s="54"/>
      <c r="R961" s="54"/>
      <c r="S961" s="42" t="str">
        <f t="shared" si="31"/>
        <v/>
      </c>
      <c r="T961" s="66"/>
      <c r="U961" s="66"/>
      <c r="V961" s="41" t="str">
        <f>IF($P961="","",$P961+$Q961+LOOKUP(2,1/($V$3:$V960&lt;&gt;""),$V$3:$V960))</f>
        <v/>
      </c>
      <c r="W961" s="42"/>
      <c r="X961" s="42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  <c r="GY961" s="35"/>
      <c r="GZ961" s="35"/>
      <c r="HA961" s="35"/>
      <c r="HB961" s="35"/>
      <c r="HC961" s="35"/>
      <c r="HD961" s="35"/>
      <c r="HE961" s="35"/>
      <c r="HF961" s="35"/>
      <c r="HG961" s="35"/>
      <c r="HH961" s="35"/>
      <c r="HI961" s="35"/>
      <c r="HJ961" s="35"/>
      <c r="HK961" s="35"/>
      <c r="HL961" s="35"/>
      <c r="HM961" s="35"/>
      <c r="HN961" s="35"/>
      <c r="HO961" s="35"/>
      <c r="HP961" s="35"/>
      <c r="HQ961" s="35"/>
      <c r="HR961" s="35"/>
      <c r="HS961" s="35"/>
      <c r="HT961" s="35"/>
      <c r="HU961" s="35"/>
      <c r="HV961" s="35"/>
      <c r="HW961" s="35"/>
      <c r="HX961" s="35"/>
      <c r="HY961" s="35"/>
      <c r="HZ961" s="35"/>
      <c r="IA961" s="35"/>
      <c r="IB961" s="35"/>
      <c r="IC961" s="35"/>
      <c r="ID961" s="35"/>
      <c r="IE961" s="35"/>
      <c r="IF961" s="35"/>
      <c r="IG961" s="35"/>
      <c r="IH961" s="35"/>
      <c r="II961" s="35"/>
      <c r="IJ961" s="35"/>
      <c r="IK961" s="35"/>
      <c r="IL961" s="35"/>
      <c r="IM961" s="35"/>
      <c r="IN961" s="35"/>
      <c r="IO961" s="35"/>
      <c r="IP961" s="35"/>
      <c r="IQ961" s="35"/>
      <c r="IR961" s="35"/>
      <c r="IS961" s="35"/>
      <c r="IT961" s="35"/>
      <c r="IU961" s="35"/>
      <c r="IV961" s="35"/>
      <c r="IW961" s="35"/>
      <c r="IX961" s="35"/>
    </row>
    <row r="962" spans="1:258" x14ac:dyDescent="0.25">
      <c r="A962" s="26">
        <f>LOOKUP(2,1/($A$3:$A961&lt;&gt;""),$A$3:$A961)+1</f>
        <v>955</v>
      </c>
      <c r="B962" s="27"/>
      <c r="C962" s="44"/>
      <c r="D962" s="28" t="str">
        <f ca="1">IFERROR(IF($E962="","",VLOOKUP($E962,'Currency Pairs'!$B$3:$D$1000,3,FALSE)),"")</f>
        <v/>
      </c>
      <c r="E962" s="43" t="str">
        <f ca="1">IFERROR(IF($D962="","",VLOOKUP($D962,'Currency Pairs'!$A$3:$B$1000,2,FALSE)),"")</f>
        <v/>
      </c>
      <c r="F962" s="44"/>
      <c r="G962" s="43"/>
      <c r="H962" s="43"/>
      <c r="I962" s="43"/>
      <c r="J962" s="45" t="str">
        <f t="shared" si="30"/>
        <v/>
      </c>
      <c r="K962" s="78"/>
      <c r="L962" s="43"/>
      <c r="M962" s="46"/>
      <c r="N962" s="47" t="str">
        <f>IF(OR($G962="",$L962=""),"",ROUND(IF($F962="Long",(L962-G962),(G962-L962)) * POWER(10, VLOOKUP($D962,'Currency Pairs'!$A:$C,3,FALSE)),0))</f>
        <v/>
      </c>
      <c r="O962" s="94" t="str">
        <f>IF($P962="","",(($P962+$Q962+$R962)/LOOKUP(2,1/($V$3:$V961&lt;&gt;""),$V$3:$V961)))</f>
        <v/>
      </c>
      <c r="P962" s="48"/>
      <c r="Q962" s="48"/>
      <c r="R962" s="48"/>
      <c r="S962" s="33" t="str">
        <f t="shared" si="31"/>
        <v/>
      </c>
      <c r="T962" s="65"/>
      <c r="U962" s="65"/>
      <c r="V962" s="32" t="str">
        <f>IF($P962="","",$P962+$Q962+LOOKUP(2,1/($V$3:$V961&lt;&gt;""),$V$3:$V961))</f>
        <v/>
      </c>
      <c r="W962" s="33"/>
      <c r="X962" s="33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  <c r="DN962" s="34"/>
      <c r="DO962" s="34"/>
      <c r="DP962" s="34"/>
      <c r="DQ962" s="34"/>
      <c r="DR962" s="34"/>
      <c r="DS962" s="34"/>
      <c r="DT962" s="34"/>
      <c r="DU962" s="34"/>
      <c r="DV962" s="34"/>
      <c r="DW962" s="34"/>
      <c r="DX962" s="34"/>
      <c r="DY962" s="34"/>
      <c r="DZ962" s="34"/>
      <c r="EA962" s="34"/>
      <c r="EB962" s="34"/>
      <c r="EC962" s="34"/>
      <c r="ED962" s="34"/>
      <c r="EE962" s="34"/>
      <c r="EF962" s="34"/>
      <c r="EG962" s="34"/>
      <c r="EH962" s="34"/>
      <c r="EI962" s="34"/>
      <c r="EJ962" s="34"/>
      <c r="EK962" s="34"/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  <c r="EX962" s="34"/>
      <c r="EY962" s="34"/>
      <c r="EZ962" s="34"/>
      <c r="FA962" s="34"/>
      <c r="FB962" s="34"/>
      <c r="FC962" s="34"/>
      <c r="FD962" s="34"/>
      <c r="FE962" s="34"/>
      <c r="FF962" s="34"/>
      <c r="FG962" s="34"/>
      <c r="FH962" s="34"/>
      <c r="FI962" s="34"/>
      <c r="FJ962" s="34"/>
      <c r="FK962" s="34"/>
      <c r="FL962" s="34"/>
      <c r="FM962" s="34"/>
      <c r="FN962" s="34"/>
      <c r="FO962" s="34"/>
      <c r="FP962" s="34"/>
      <c r="FQ962" s="34"/>
      <c r="FR962" s="34"/>
      <c r="FS962" s="34"/>
      <c r="FT962" s="34"/>
      <c r="FU962" s="34"/>
      <c r="FV962" s="34"/>
      <c r="FW962" s="34"/>
      <c r="FX962" s="34"/>
      <c r="FY962" s="34"/>
      <c r="FZ962" s="34"/>
      <c r="GA962" s="34"/>
      <c r="GB962" s="34"/>
      <c r="GC962" s="34"/>
      <c r="GD962" s="34"/>
      <c r="GE962" s="34"/>
      <c r="GF962" s="34"/>
      <c r="GG962" s="34"/>
      <c r="GH962" s="34"/>
      <c r="GI962" s="34"/>
      <c r="GJ962" s="34"/>
      <c r="GK962" s="34"/>
      <c r="GL962" s="34"/>
      <c r="GM962" s="34"/>
      <c r="GN962" s="34"/>
      <c r="GO962" s="34"/>
      <c r="GP962" s="34"/>
      <c r="GQ962" s="34"/>
      <c r="GR962" s="34"/>
      <c r="GS962" s="34"/>
      <c r="GT962" s="34"/>
      <c r="GU962" s="34"/>
      <c r="GV962" s="34"/>
      <c r="GW962" s="34"/>
      <c r="GX962" s="34"/>
      <c r="GY962" s="34"/>
      <c r="GZ962" s="34"/>
      <c r="HA962" s="34"/>
      <c r="HB962" s="34"/>
      <c r="HC962" s="34"/>
      <c r="HD962" s="34"/>
      <c r="HE962" s="34"/>
      <c r="HF962" s="34"/>
      <c r="HG962" s="34"/>
      <c r="HH962" s="34"/>
      <c r="HI962" s="34"/>
      <c r="HJ962" s="34"/>
      <c r="HK962" s="34"/>
      <c r="HL962" s="34"/>
      <c r="HM962" s="34"/>
      <c r="HN962" s="34"/>
      <c r="HO962" s="34"/>
      <c r="HP962" s="34"/>
      <c r="HQ962" s="34"/>
      <c r="HR962" s="34"/>
      <c r="HS962" s="34"/>
      <c r="HT962" s="34"/>
      <c r="HU962" s="34"/>
      <c r="HV962" s="34"/>
      <c r="HW962" s="34"/>
      <c r="HX962" s="34"/>
      <c r="HY962" s="34"/>
      <c r="HZ962" s="34"/>
      <c r="IA962" s="34"/>
      <c r="IB962" s="34"/>
      <c r="IC962" s="34"/>
      <c r="ID962" s="34"/>
      <c r="IE962" s="34"/>
      <c r="IF962" s="34"/>
      <c r="IG962" s="34"/>
      <c r="IH962" s="34"/>
      <c r="II962" s="34"/>
      <c r="IJ962" s="34"/>
      <c r="IK962" s="34"/>
      <c r="IL962" s="34"/>
      <c r="IM962" s="34"/>
      <c r="IN962" s="34"/>
      <c r="IO962" s="34"/>
      <c r="IP962" s="34"/>
      <c r="IQ962" s="34"/>
      <c r="IR962" s="34"/>
      <c r="IS962" s="34"/>
      <c r="IT962" s="34"/>
      <c r="IU962" s="34"/>
      <c r="IV962" s="34"/>
      <c r="IW962" s="34"/>
      <c r="IX962" s="34"/>
    </row>
    <row r="963" spans="1:258" x14ac:dyDescent="0.25">
      <c r="A963" s="35">
        <f>LOOKUP(2,1/($A$3:$A962&lt;&gt;""),$A$3:$A962)+1</f>
        <v>956</v>
      </c>
      <c r="B963" s="36"/>
      <c r="C963" s="50"/>
      <c r="D963" s="37" t="str">
        <f ca="1">IFERROR(IF($E963="","",VLOOKUP($E963,'Currency Pairs'!$B$3:$D$1000,3,FALSE)),"")</f>
        <v/>
      </c>
      <c r="E963" s="49" t="str">
        <f ca="1">IFERROR(IF($D963="","",VLOOKUP($D963,'Currency Pairs'!$A$3:$B$1000,2,FALSE)),"")</f>
        <v/>
      </c>
      <c r="F963" s="50"/>
      <c r="G963" s="49"/>
      <c r="H963" s="49"/>
      <c r="I963" s="49"/>
      <c r="J963" s="51" t="str">
        <f t="shared" si="30"/>
        <v/>
      </c>
      <c r="K963" s="79"/>
      <c r="L963" s="49"/>
      <c r="M963" s="52"/>
      <c r="N963" s="53" t="str">
        <f>IF(OR($G963="",$L963=""),"",ROUND(IF($F963="Long",(L963-G963),(G963-L963)) * POWER(10, VLOOKUP($D963,'Currency Pairs'!$A:$C,3,FALSE)),0))</f>
        <v/>
      </c>
      <c r="O963" s="99" t="str">
        <f>IF($P963="","",(($P963+$Q963+$R963)/LOOKUP(2,1/($V$3:$V962&lt;&gt;""),$V$3:$V962)))</f>
        <v/>
      </c>
      <c r="P963" s="54"/>
      <c r="Q963" s="54"/>
      <c r="R963" s="54"/>
      <c r="S963" s="42" t="str">
        <f t="shared" si="31"/>
        <v/>
      </c>
      <c r="T963" s="66"/>
      <c r="U963" s="66"/>
      <c r="V963" s="41" t="str">
        <f>IF($P963="","",$P963+$Q963+LOOKUP(2,1/($V$3:$V962&lt;&gt;""),$V$3:$V962))</f>
        <v/>
      </c>
      <c r="W963" s="42"/>
      <c r="X963" s="42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  <c r="GY963" s="35"/>
      <c r="GZ963" s="35"/>
      <c r="HA963" s="35"/>
      <c r="HB963" s="35"/>
      <c r="HC963" s="35"/>
      <c r="HD963" s="35"/>
      <c r="HE963" s="35"/>
      <c r="HF963" s="35"/>
      <c r="HG963" s="35"/>
      <c r="HH963" s="35"/>
      <c r="HI963" s="35"/>
      <c r="HJ963" s="35"/>
      <c r="HK963" s="35"/>
      <c r="HL963" s="35"/>
      <c r="HM963" s="35"/>
      <c r="HN963" s="35"/>
      <c r="HO963" s="35"/>
      <c r="HP963" s="35"/>
      <c r="HQ963" s="35"/>
      <c r="HR963" s="35"/>
      <c r="HS963" s="35"/>
      <c r="HT963" s="35"/>
      <c r="HU963" s="35"/>
      <c r="HV963" s="35"/>
      <c r="HW963" s="35"/>
      <c r="HX963" s="35"/>
      <c r="HY963" s="35"/>
      <c r="HZ963" s="35"/>
      <c r="IA963" s="35"/>
      <c r="IB963" s="35"/>
      <c r="IC963" s="35"/>
      <c r="ID963" s="35"/>
      <c r="IE963" s="35"/>
      <c r="IF963" s="35"/>
      <c r="IG963" s="35"/>
      <c r="IH963" s="35"/>
      <c r="II963" s="35"/>
      <c r="IJ963" s="35"/>
      <c r="IK963" s="35"/>
      <c r="IL963" s="35"/>
      <c r="IM963" s="35"/>
      <c r="IN963" s="35"/>
      <c r="IO963" s="35"/>
      <c r="IP963" s="35"/>
      <c r="IQ963" s="35"/>
      <c r="IR963" s="35"/>
      <c r="IS963" s="35"/>
      <c r="IT963" s="35"/>
      <c r="IU963" s="35"/>
      <c r="IV963" s="35"/>
      <c r="IW963" s="35"/>
      <c r="IX963" s="35"/>
    </row>
    <row r="964" spans="1:258" x14ac:dyDescent="0.25">
      <c r="A964" s="26">
        <f>LOOKUP(2,1/($A$3:$A963&lt;&gt;""),$A$3:$A963)+1</f>
        <v>957</v>
      </c>
      <c r="B964" s="27"/>
      <c r="C964" s="44"/>
      <c r="D964" s="28" t="str">
        <f ca="1">IFERROR(IF($E964="","",VLOOKUP($E964,'Currency Pairs'!$B$3:$D$1000,3,FALSE)),"")</f>
        <v/>
      </c>
      <c r="E964" s="43" t="str">
        <f ca="1">IFERROR(IF($D964="","",VLOOKUP($D964,'Currency Pairs'!$A$3:$B$1000,2,FALSE)),"")</f>
        <v/>
      </c>
      <c r="F964" s="44"/>
      <c r="G964" s="43"/>
      <c r="H964" s="43"/>
      <c r="I964" s="43"/>
      <c r="J964" s="45" t="str">
        <f t="shared" si="30"/>
        <v/>
      </c>
      <c r="K964" s="78"/>
      <c r="L964" s="43"/>
      <c r="M964" s="46"/>
      <c r="N964" s="47" t="str">
        <f>IF(OR($G964="",$L964=""),"",ROUND(IF($F964="Long",(L964-G964),(G964-L964)) * POWER(10, VLOOKUP($D964,'Currency Pairs'!$A:$C,3,FALSE)),0))</f>
        <v/>
      </c>
      <c r="O964" s="94" t="str">
        <f>IF($P964="","",(($P964+$Q964+$R964)/LOOKUP(2,1/($V$3:$V963&lt;&gt;""),$V$3:$V963)))</f>
        <v/>
      </c>
      <c r="P964" s="48"/>
      <c r="Q964" s="48"/>
      <c r="R964" s="48"/>
      <c r="S964" s="33" t="str">
        <f t="shared" si="31"/>
        <v/>
      </c>
      <c r="T964" s="65"/>
      <c r="U964" s="65"/>
      <c r="V964" s="32" t="str">
        <f>IF($P964="","",$P964+$Q964+LOOKUP(2,1/($V$3:$V963&lt;&gt;""),$V$3:$V963))</f>
        <v/>
      </c>
      <c r="W964" s="33"/>
      <c r="X964" s="33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  <c r="DM964" s="34"/>
      <c r="DN964" s="34"/>
      <c r="DO964" s="34"/>
      <c r="DP964" s="34"/>
      <c r="DQ964" s="34"/>
      <c r="DR964" s="34"/>
      <c r="DS964" s="34"/>
      <c r="DT964" s="34"/>
      <c r="DU964" s="34"/>
      <c r="DV964" s="34"/>
      <c r="DW964" s="34"/>
      <c r="DX964" s="34"/>
      <c r="DY964" s="34"/>
      <c r="DZ964" s="34"/>
      <c r="EA964" s="34"/>
      <c r="EB964" s="34"/>
      <c r="EC964" s="34"/>
      <c r="ED964" s="34"/>
      <c r="EE964" s="34"/>
      <c r="EF964" s="34"/>
      <c r="EG964" s="34"/>
      <c r="EH964" s="34"/>
      <c r="EI964" s="34"/>
      <c r="EJ964" s="34"/>
      <c r="EK964" s="34"/>
      <c r="EL964" s="34"/>
      <c r="EM964" s="34"/>
      <c r="EN964" s="34"/>
      <c r="EO964" s="34"/>
      <c r="EP964" s="34"/>
      <c r="EQ964" s="34"/>
      <c r="ER964" s="34"/>
      <c r="ES964" s="34"/>
      <c r="ET964" s="34"/>
      <c r="EU964" s="34"/>
      <c r="EV964" s="34"/>
      <c r="EW964" s="34"/>
      <c r="EX964" s="34"/>
      <c r="EY964" s="34"/>
      <c r="EZ964" s="34"/>
      <c r="FA964" s="34"/>
      <c r="FB964" s="34"/>
      <c r="FC964" s="34"/>
      <c r="FD964" s="34"/>
      <c r="FE964" s="34"/>
      <c r="FF964" s="34"/>
      <c r="FG964" s="34"/>
      <c r="FH964" s="34"/>
      <c r="FI964" s="34"/>
      <c r="FJ964" s="34"/>
      <c r="FK964" s="34"/>
      <c r="FL964" s="34"/>
      <c r="FM964" s="34"/>
      <c r="FN964" s="34"/>
      <c r="FO964" s="34"/>
      <c r="FP964" s="34"/>
      <c r="FQ964" s="34"/>
      <c r="FR964" s="34"/>
      <c r="FS964" s="34"/>
      <c r="FT964" s="34"/>
      <c r="FU964" s="34"/>
      <c r="FV964" s="34"/>
      <c r="FW964" s="34"/>
      <c r="FX964" s="34"/>
      <c r="FY964" s="34"/>
      <c r="FZ964" s="34"/>
      <c r="GA964" s="34"/>
      <c r="GB964" s="34"/>
      <c r="GC964" s="34"/>
      <c r="GD964" s="34"/>
      <c r="GE964" s="34"/>
      <c r="GF964" s="34"/>
      <c r="GG964" s="34"/>
      <c r="GH964" s="34"/>
      <c r="GI964" s="34"/>
      <c r="GJ964" s="34"/>
      <c r="GK964" s="34"/>
      <c r="GL964" s="34"/>
      <c r="GM964" s="34"/>
      <c r="GN964" s="34"/>
      <c r="GO964" s="34"/>
      <c r="GP964" s="34"/>
      <c r="GQ964" s="34"/>
      <c r="GR964" s="34"/>
      <c r="GS964" s="34"/>
      <c r="GT964" s="34"/>
      <c r="GU964" s="34"/>
      <c r="GV964" s="34"/>
      <c r="GW964" s="34"/>
      <c r="GX964" s="34"/>
      <c r="GY964" s="34"/>
      <c r="GZ964" s="34"/>
      <c r="HA964" s="34"/>
      <c r="HB964" s="34"/>
      <c r="HC964" s="34"/>
      <c r="HD964" s="34"/>
      <c r="HE964" s="34"/>
      <c r="HF964" s="34"/>
      <c r="HG964" s="34"/>
      <c r="HH964" s="34"/>
      <c r="HI964" s="34"/>
      <c r="HJ964" s="34"/>
      <c r="HK964" s="34"/>
      <c r="HL964" s="34"/>
      <c r="HM964" s="34"/>
      <c r="HN964" s="34"/>
      <c r="HO964" s="34"/>
      <c r="HP964" s="34"/>
      <c r="HQ964" s="34"/>
      <c r="HR964" s="34"/>
      <c r="HS964" s="34"/>
      <c r="HT964" s="34"/>
      <c r="HU964" s="34"/>
      <c r="HV964" s="34"/>
      <c r="HW964" s="34"/>
      <c r="HX964" s="34"/>
      <c r="HY964" s="34"/>
      <c r="HZ964" s="34"/>
      <c r="IA964" s="34"/>
      <c r="IB964" s="34"/>
      <c r="IC964" s="34"/>
      <c r="ID964" s="34"/>
      <c r="IE964" s="34"/>
      <c r="IF964" s="34"/>
      <c r="IG964" s="34"/>
      <c r="IH964" s="34"/>
      <c r="II964" s="34"/>
      <c r="IJ964" s="34"/>
      <c r="IK964" s="34"/>
      <c r="IL964" s="34"/>
      <c r="IM964" s="34"/>
      <c r="IN964" s="34"/>
      <c r="IO964" s="34"/>
      <c r="IP964" s="34"/>
      <c r="IQ964" s="34"/>
      <c r="IR964" s="34"/>
      <c r="IS964" s="34"/>
      <c r="IT964" s="34"/>
      <c r="IU964" s="34"/>
      <c r="IV964" s="34"/>
      <c r="IW964" s="34"/>
      <c r="IX964" s="34"/>
    </row>
    <row r="965" spans="1:258" x14ac:dyDescent="0.25">
      <c r="A965" s="35">
        <f>LOOKUP(2,1/($A$3:$A964&lt;&gt;""),$A$3:$A964)+1</f>
        <v>958</v>
      </c>
      <c r="B965" s="36"/>
      <c r="C965" s="50"/>
      <c r="D965" s="37" t="str">
        <f ca="1">IFERROR(IF($E965="","",VLOOKUP($E965,'Currency Pairs'!$B$3:$D$1000,3,FALSE)),"")</f>
        <v/>
      </c>
      <c r="E965" s="49" t="str">
        <f ca="1">IFERROR(IF($D965="","",VLOOKUP($D965,'Currency Pairs'!$A$3:$B$1000,2,FALSE)),"")</f>
        <v/>
      </c>
      <c r="F965" s="50"/>
      <c r="G965" s="49"/>
      <c r="H965" s="49"/>
      <c r="I965" s="49"/>
      <c r="J965" s="51" t="str">
        <f t="shared" si="30"/>
        <v/>
      </c>
      <c r="K965" s="79"/>
      <c r="L965" s="49"/>
      <c r="M965" s="52"/>
      <c r="N965" s="53" t="str">
        <f>IF(OR($G965="",$L965=""),"",ROUND(IF($F965="Long",(L965-G965),(G965-L965)) * POWER(10, VLOOKUP($D965,'Currency Pairs'!$A:$C,3,FALSE)),0))</f>
        <v/>
      </c>
      <c r="O965" s="99" t="str">
        <f>IF($P965="","",(($P965+$Q965+$R965)/LOOKUP(2,1/($V$3:$V964&lt;&gt;""),$V$3:$V964)))</f>
        <v/>
      </c>
      <c r="P965" s="54"/>
      <c r="Q965" s="54"/>
      <c r="R965" s="54"/>
      <c r="S965" s="42" t="str">
        <f t="shared" si="31"/>
        <v/>
      </c>
      <c r="T965" s="66"/>
      <c r="U965" s="66"/>
      <c r="V965" s="41" t="str">
        <f>IF($P965="","",$P965+$Q965+LOOKUP(2,1/($V$3:$V964&lt;&gt;""),$V$3:$V964))</f>
        <v/>
      </c>
      <c r="W965" s="42"/>
      <c r="X965" s="42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  <c r="GY965" s="35"/>
      <c r="GZ965" s="35"/>
      <c r="HA965" s="35"/>
      <c r="HB965" s="35"/>
      <c r="HC965" s="35"/>
      <c r="HD965" s="35"/>
      <c r="HE965" s="35"/>
      <c r="HF965" s="35"/>
      <c r="HG965" s="35"/>
      <c r="HH965" s="35"/>
      <c r="HI965" s="35"/>
      <c r="HJ965" s="35"/>
      <c r="HK965" s="35"/>
      <c r="HL965" s="35"/>
      <c r="HM965" s="35"/>
      <c r="HN965" s="35"/>
      <c r="HO965" s="35"/>
      <c r="HP965" s="35"/>
      <c r="HQ965" s="35"/>
      <c r="HR965" s="35"/>
      <c r="HS965" s="35"/>
      <c r="HT965" s="35"/>
      <c r="HU965" s="35"/>
      <c r="HV965" s="35"/>
      <c r="HW965" s="35"/>
      <c r="HX965" s="35"/>
      <c r="HY965" s="35"/>
      <c r="HZ965" s="35"/>
      <c r="IA965" s="35"/>
      <c r="IB965" s="35"/>
      <c r="IC965" s="35"/>
      <c r="ID965" s="35"/>
      <c r="IE965" s="35"/>
      <c r="IF965" s="35"/>
      <c r="IG965" s="35"/>
      <c r="IH965" s="35"/>
      <c r="II965" s="35"/>
      <c r="IJ965" s="35"/>
      <c r="IK965" s="35"/>
      <c r="IL965" s="35"/>
      <c r="IM965" s="35"/>
      <c r="IN965" s="35"/>
      <c r="IO965" s="35"/>
      <c r="IP965" s="35"/>
      <c r="IQ965" s="35"/>
      <c r="IR965" s="35"/>
      <c r="IS965" s="35"/>
      <c r="IT965" s="35"/>
      <c r="IU965" s="35"/>
      <c r="IV965" s="35"/>
      <c r="IW965" s="35"/>
      <c r="IX965" s="35"/>
    </row>
    <row r="966" spans="1:258" x14ac:dyDescent="0.25">
      <c r="A966" s="26">
        <f>LOOKUP(2,1/($A$3:$A965&lt;&gt;""),$A$3:$A965)+1</f>
        <v>959</v>
      </c>
      <c r="B966" s="27"/>
      <c r="C966" s="44"/>
      <c r="D966" s="28" t="str">
        <f ca="1">IFERROR(IF($E966="","",VLOOKUP($E966,'Currency Pairs'!$B$3:$D$1000,3,FALSE)),"")</f>
        <v/>
      </c>
      <c r="E966" s="43" t="str">
        <f ca="1">IFERROR(IF($D966="","",VLOOKUP($D966,'Currency Pairs'!$A$3:$B$1000,2,FALSE)),"")</f>
        <v/>
      </c>
      <c r="F966" s="44"/>
      <c r="G966" s="43"/>
      <c r="H966" s="43"/>
      <c r="I966" s="43"/>
      <c r="J966" s="45" t="str">
        <f t="shared" si="30"/>
        <v/>
      </c>
      <c r="K966" s="78"/>
      <c r="L966" s="43"/>
      <c r="M966" s="46"/>
      <c r="N966" s="47" t="str">
        <f>IF(OR($G966="",$L966=""),"",ROUND(IF($F966="Long",(L966-G966),(G966-L966)) * POWER(10, VLOOKUP($D966,'Currency Pairs'!$A:$C,3,FALSE)),0))</f>
        <v/>
      </c>
      <c r="O966" s="94" t="str">
        <f>IF($P966="","",(($P966+$Q966+$R966)/LOOKUP(2,1/($V$3:$V965&lt;&gt;""),$V$3:$V965)))</f>
        <v/>
      </c>
      <c r="P966" s="48"/>
      <c r="Q966" s="48"/>
      <c r="R966" s="48"/>
      <c r="S966" s="33" t="str">
        <f t="shared" si="31"/>
        <v/>
      </c>
      <c r="T966" s="65"/>
      <c r="U966" s="65"/>
      <c r="V966" s="32" t="str">
        <f>IF($P966="","",$P966+$Q966+LOOKUP(2,1/($V$3:$V965&lt;&gt;""),$V$3:$V965))</f>
        <v/>
      </c>
      <c r="W966" s="33"/>
      <c r="X966" s="33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/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/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  <c r="EX966" s="34"/>
      <c r="EY966" s="34"/>
      <c r="EZ966" s="34"/>
      <c r="FA966" s="34"/>
      <c r="FB966" s="34"/>
      <c r="FC966" s="34"/>
      <c r="FD966" s="34"/>
      <c r="FE966" s="34"/>
      <c r="FF966" s="34"/>
      <c r="FG966" s="34"/>
      <c r="FH966" s="34"/>
      <c r="FI966" s="34"/>
      <c r="FJ966" s="34"/>
      <c r="FK966" s="34"/>
      <c r="FL966" s="34"/>
      <c r="FM966" s="34"/>
      <c r="FN966" s="34"/>
      <c r="FO966" s="34"/>
      <c r="FP966" s="34"/>
      <c r="FQ966" s="34"/>
      <c r="FR966" s="34"/>
      <c r="FS966" s="34"/>
      <c r="FT966" s="34"/>
      <c r="FU966" s="34"/>
      <c r="FV966" s="34"/>
      <c r="FW966" s="34"/>
      <c r="FX966" s="34"/>
      <c r="FY966" s="34"/>
      <c r="FZ966" s="34"/>
      <c r="GA966" s="34"/>
      <c r="GB966" s="34"/>
      <c r="GC966" s="34"/>
      <c r="GD966" s="34"/>
      <c r="GE966" s="34"/>
      <c r="GF966" s="34"/>
      <c r="GG966" s="34"/>
      <c r="GH966" s="34"/>
      <c r="GI966" s="34"/>
      <c r="GJ966" s="34"/>
      <c r="GK966" s="34"/>
      <c r="GL966" s="34"/>
      <c r="GM966" s="34"/>
      <c r="GN966" s="34"/>
      <c r="GO966" s="34"/>
      <c r="GP966" s="34"/>
      <c r="GQ966" s="34"/>
      <c r="GR966" s="34"/>
      <c r="GS966" s="34"/>
      <c r="GT966" s="34"/>
      <c r="GU966" s="34"/>
      <c r="GV966" s="34"/>
      <c r="GW966" s="34"/>
      <c r="GX966" s="34"/>
      <c r="GY966" s="34"/>
      <c r="GZ966" s="34"/>
      <c r="HA966" s="34"/>
      <c r="HB966" s="34"/>
      <c r="HC966" s="34"/>
      <c r="HD966" s="34"/>
      <c r="HE966" s="34"/>
      <c r="HF966" s="34"/>
      <c r="HG966" s="34"/>
      <c r="HH966" s="34"/>
      <c r="HI966" s="34"/>
      <c r="HJ966" s="34"/>
      <c r="HK966" s="34"/>
      <c r="HL966" s="34"/>
      <c r="HM966" s="34"/>
      <c r="HN966" s="34"/>
      <c r="HO966" s="34"/>
      <c r="HP966" s="34"/>
      <c r="HQ966" s="34"/>
      <c r="HR966" s="34"/>
      <c r="HS966" s="34"/>
      <c r="HT966" s="34"/>
      <c r="HU966" s="34"/>
      <c r="HV966" s="34"/>
      <c r="HW966" s="34"/>
      <c r="HX966" s="34"/>
      <c r="HY966" s="34"/>
      <c r="HZ966" s="34"/>
      <c r="IA966" s="34"/>
      <c r="IB966" s="34"/>
      <c r="IC966" s="34"/>
      <c r="ID966" s="34"/>
      <c r="IE966" s="34"/>
      <c r="IF966" s="34"/>
      <c r="IG966" s="34"/>
      <c r="IH966" s="34"/>
      <c r="II966" s="34"/>
      <c r="IJ966" s="34"/>
      <c r="IK966" s="34"/>
      <c r="IL966" s="34"/>
      <c r="IM966" s="34"/>
      <c r="IN966" s="34"/>
      <c r="IO966" s="34"/>
      <c r="IP966" s="34"/>
      <c r="IQ966" s="34"/>
      <c r="IR966" s="34"/>
      <c r="IS966" s="34"/>
      <c r="IT966" s="34"/>
      <c r="IU966" s="34"/>
      <c r="IV966" s="34"/>
      <c r="IW966" s="34"/>
      <c r="IX966" s="34"/>
    </row>
    <row r="967" spans="1:258" x14ac:dyDescent="0.25">
      <c r="A967" s="35">
        <f>LOOKUP(2,1/($A$3:$A966&lt;&gt;""),$A$3:$A966)+1</f>
        <v>960</v>
      </c>
      <c r="B967" s="36"/>
      <c r="C967" s="50"/>
      <c r="D967" s="37" t="str">
        <f ca="1">IFERROR(IF($E967="","",VLOOKUP($E967,'Currency Pairs'!$B$3:$D$1000,3,FALSE)),"")</f>
        <v/>
      </c>
      <c r="E967" s="49" t="str">
        <f ca="1">IFERROR(IF($D967="","",VLOOKUP($D967,'Currency Pairs'!$A$3:$B$1000,2,FALSE)),"")</f>
        <v/>
      </c>
      <c r="F967" s="50"/>
      <c r="G967" s="49"/>
      <c r="H967" s="49"/>
      <c r="I967" s="49"/>
      <c r="J967" s="51" t="str">
        <f t="shared" si="30"/>
        <v/>
      </c>
      <c r="K967" s="79"/>
      <c r="L967" s="49"/>
      <c r="M967" s="52"/>
      <c r="N967" s="53" t="str">
        <f>IF(OR($G967="",$L967=""),"",ROUND(IF($F967="Long",(L967-G967),(G967-L967)) * POWER(10, VLOOKUP($D967,'Currency Pairs'!$A:$C,3,FALSE)),0))</f>
        <v/>
      </c>
      <c r="O967" s="99" t="str">
        <f>IF($P967="","",(($P967+$Q967+$R967)/LOOKUP(2,1/($V$3:$V966&lt;&gt;""),$V$3:$V966)))</f>
        <v/>
      </c>
      <c r="P967" s="54"/>
      <c r="Q967" s="54"/>
      <c r="R967" s="54"/>
      <c r="S967" s="42" t="str">
        <f t="shared" si="31"/>
        <v/>
      </c>
      <c r="T967" s="66"/>
      <c r="U967" s="66"/>
      <c r="V967" s="41" t="str">
        <f>IF($P967="","",$P967+$Q967+LOOKUP(2,1/($V$3:$V966&lt;&gt;""),$V$3:$V966))</f>
        <v/>
      </c>
      <c r="W967" s="42"/>
      <c r="X967" s="42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  <c r="GY967" s="35"/>
      <c r="GZ967" s="35"/>
      <c r="HA967" s="35"/>
      <c r="HB967" s="35"/>
      <c r="HC967" s="35"/>
      <c r="HD967" s="35"/>
      <c r="HE967" s="35"/>
      <c r="HF967" s="35"/>
      <c r="HG967" s="35"/>
      <c r="HH967" s="35"/>
      <c r="HI967" s="35"/>
      <c r="HJ967" s="35"/>
      <c r="HK967" s="35"/>
      <c r="HL967" s="35"/>
      <c r="HM967" s="35"/>
      <c r="HN967" s="35"/>
      <c r="HO967" s="35"/>
      <c r="HP967" s="35"/>
      <c r="HQ967" s="35"/>
      <c r="HR967" s="35"/>
      <c r="HS967" s="35"/>
      <c r="HT967" s="35"/>
      <c r="HU967" s="35"/>
      <c r="HV967" s="35"/>
      <c r="HW967" s="35"/>
      <c r="HX967" s="35"/>
      <c r="HY967" s="35"/>
      <c r="HZ967" s="35"/>
      <c r="IA967" s="35"/>
      <c r="IB967" s="35"/>
      <c r="IC967" s="35"/>
      <c r="ID967" s="35"/>
      <c r="IE967" s="35"/>
      <c r="IF967" s="35"/>
      <c r="IG967" s="35"/>
      <c r="IH967" s="35"/>
      <c r="II967" s="35"/>
      <c r="IJ967" s="35"/>
      <c r="IK967" s="35"/>
      <c r="IL967" s="35"/>
      <c r="IM967" s="35"/>
      <c r="IN967" s="35"/>
      <c r="IO967" s="35"/>
      <c r="IP967" s="35"/>
      <c r="IQ967" s="35"/>
      <c r="IR967" s="35"/>
      <c r="IS967" s="35"/>
      <c r="IT967" s="35"/>
      <c r="IU967" s="35"/>
      <c r="IV967" s="35"/>
      <c r="IW967" s="35"/>
      <c r="IX967" s="35"/>
    </row>
    <row r="968" spans="1:258" x14ac:dyDescent="0.25">
      <c r="A968" s="26">
        <f>LOOKUP(2,1/($A$3:$A967&lt;&gt;""),$A$3:$A967)+1</f>
        <v>961</v>
      </c>
      <c r="B968" s="27"/>
      <c r="C968" s="44"/>
      <c r="D968" s="28" t="str">
        <f ca="1">IFERROR(IF($E968="","",VLOOKUP($E968,'Currency Pairs'!$B$3:$D$1000,3,FALSE)),"")</f>
        <v/>
      </c>
      <c r="E968" s="43" t="str">
        <f ca="1">IFERROR(IF($D968="","",VLOOKUP($D968,'Currency Pairs'!$A$3:$B$1000,2,FALSE)),"")</f>
        <v/>
      </c>
      <c r="F968" s="44"/>
      <c r="G968" s="43"/>
      <c r="H968" s="43"/>
      <c r="I968" s="43"/>
      <c r="J968" s="45" t="str">
        <f t="shared" si="30"/>
        <v/>
      </c>
      <c r="K968" s="78"/>
      <c r="L968" s="43"/>
      <c r="M968" s="46"/>
      <c r="N968" s="47" t="str">
        <f>IF(OR($G968="",$L968=""),"",ROUND(IF($F968="Long",(L968-G968),(G968-L968)) * POWER(10, VLOOKUP($D968,'Currency Pairs'!$A:$C,3,FALSE)),0))</f>
        <v/>
      </c>
      <c r="O968" s="94" t="str">
        <f>IF($P968="","",(($P968+$Q968+$R968)/LOOKUP(2,1/($V$3:$V967&lt;&gt;""),$V$3:$V967)))</f>
        <v/>
      </c>
      <c r="P968" s="48"/>
      <c r="Q968" s="48"/>
      <c r="R968" s="48"/>
      <c r="S968" s="33" t="str">
        <f t="shared" si="31"/>
        <v/>
      </c>
      <c r="T968" s="65"/>
      <c r="U968" s="65"/>
      <c r="V968" s="32" t="str">
        <f>IF($P968="","",$P968+$Q968+LOOKUP(2,1/($V$3:$V967&lt;&gt;""),$V$3:$V967))</f>
        <v/>
      </c>
      <c r="W968" s="33"/>
      <c r="X968" s="33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  <c r="DN968" s="34"/>
      <c r="DO968" s="34"/>
      <c r="DP968" s="34"/>
      <c r="DQ968" s="34"/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  <c r="EX968" s="34"/>
      <c r="EY968" s="34"/>
      <c r="EZ968" s="34"/>
      <c r="FA968" s="34"/>
      <c r="FB968" s="34"/>
      <c r="FC968" s="34"/>
      <c r="FD968" s="34"/>
      <c r="FE968" s="34"/>
      <c r="FF968" s="34"/>
      <c r="FG968" s="34"/>
      <c r="FH968" s="34"/>
      <c r="FI968" s="34"/>
      <c r="FJ968" s="34"/>
      <c r="FK968" s="34"/>
      <c r="FL968" s="34"/>
      <c r="FM968" s="34"/>
      <c r="FN968" s="34"/>
      <c r="FO968" s="34"/>
      <c r="FP968" s="34"/>
      <c r="FQ968" s="34"/>
      <c r="FR968" s="34"/>
      <c r="FS968" s="34"/>
      <c r="FT968" s="34"/>
      <c r="FU968" s="34"/>
      <c r="FV968" s="34"/>
      <c r="FW968" s="34"/>
      <c r="FX968" s="34"/>
      <c r="FY968" s="34"/>
      <c r="FZ968" s="34"/>
      <c r="GA968" s="34"/>
      <c r="GB968" s="34"/>
      <c r="GC968" s="34"/>
      <c r="GD968" s="34"/>
      <c r="GE968" s="34"/>
      <c r="GF968" s="34"/>
      <c r="GG968" s="34"/>
      <c r="GH968" s="34"/>
      <c r="GI968" s="34"/>
      <c r="GJ968" s="34"/>
      <c r="GK968" s="34"/>
      <c r="GL968" s="34"/>
      <c r="GM968" s="34"/>
      <c r="GN968" s="34"/>
      <c r="GO968" s="34"/>
      <c r="GP968" s="34"/>
      <c r="GQ968" s="34"/>
      <c r="GR968" s="34"/>
      <c r="GS968" s="34"/>
      <c r="GT968" s="34"/>
      <c r="GU968" s="34"/>
      <c r="GV968" s="34"/>
      <c r="GW968" s="34"/>
      <c r="GX968" s="34"/>
      <c r="GY968" s="34"/>
      <c r="GZ968" s="34"/>
      <c r="HA968" s="34"/>
      <c r="HB968" s="34"/>
      <c r="HC968" s="34"/>
      <c r="HD968" s="34"/>
      <c r="HE968" s="34"/>
      <c r="HF968" s="34"/>
      <c r="HG968" s="34"/>
      <c r="HH968" s="34"/>
      <c r="HI968" s="34"/>
      <c r="HJ968" s="34"/>
      <c r="HK968" s="34"/>
      <c r="HL968" s="34"/>
      <c r="HM968" s="34"/>
      <c r="HN968" s="34"/>
      <c r="HO968" s="34"/>
      <c r="HP968" s="34"/>
      <c r="HQ968" s="34"/>
      <c r="HR968" s="34"/>
      <c r="HS968" s="34"/>
      <c r="HT968" s="34"/>
      <c r="HU968" s="34"/>
      <c r="HV968" s="34"/>
      <c r="HW968" s="34"/>
      <c r="HX968" s="34"/>
      <c r="HY968" s="34"/>
      <c r="HZ968" s="34"/>
      <c r="IA968" s="34"/>
      <c r="IB968" s="34"/>
      <c r="IC968" s="34"/>
      <c r="ID968" s="34"/>
      <c r="IE968" s="34"/>
      <c r="IF968" s="34"/>
      <c r="IG968" s="34"/>
      <c r="IH968" s="34"/>
      <c r="II968" s="34"/>
      <c r="IJ968" s="34"/>
      <c r="IK968" s="34"/>
      <c r="IL968" s="34"/>
      <c r="IM968" s="34"/>
      <c r="IN968" s="34"/>
      <c r="IO968" s="34"/>
      <c r="IP968" s="34"/>
      <c r="IQ968" s="34"/>
      <c r="IR968" s="34"/>
      <c r="IS968" s="34"/>
      <c r="IT968" s="34"/>
      <c r="IU968" s="34"/>
      <c r="IV968" s="34"/>
      <c r="IW968" s="34"/>
      <c r="IX968" s="34"/>
    </row>
    <row r="969" spans="1:258" x14ac:dyDescent="0.25">
      <c r="A969" s="35">
        <f>LOOKUP(2,1/($A$3:$A968&lt;&gt;""),$A$3:$A968)+1</f>
        <v>962</v>
      </c>
      <c r="B969" s="36"/>
      <c r="C969" s="50"/>
      <c r="D969" s="37" t="str">
        <f ca="1">IFERROR(IF($E969="","",VLOOKUP($E969,'Currency Pairs'!$B$3:$D$1000,3,FALSE)),"")</f>
        <v/>
      </c>
      <c r="E969" s="49" t="str">
        <f ca="1">IFERROR(IF($D969="","",VLOOKUP($D969,'Currency Pairs'!$A$3:$B$1000,2,FALSE)),"")</f>
        <v/>
      </c>
      <c r="F969" s="50"/>
      <c r="G969" s="49"/>
      <c r="H969" s="49"/>
      <c r="I969" s="49"/>
      <c r="J969" s="51" t="str">
        <f t="shared" si="30"/>
        <v/>
      </c>
      <c r="K969" s="79"/>
      <c r="L969" s="49"/>
      <c r="M969" s="52"/>
      <c r="N969" s="53" t="str">
        <f>IF(OR($G969="",$L969=""),"",ROUND(IF($F969="Long",(L969-G969),(G969-L969)) * POWER(10, VLOOKUP($D969,'Currency Pairs'!$A:$C,3,FALSE)),0))</f>
        <v/>
      </c>
      <c r="O969" s="99" t="str">
        <f>IF($P969="","",(($P969+$Q969+$R969)/LOOKUP(2,1/($V$3:$V968&lt;&gt;""),$V$3:$V968)))</f>
        <v/>
      </c>
      <c r="P969" s="54"/>
      <c r="Q969" s="54"/>
      <c r="R969" s="54"/>
      <c r="S969" s="42" t="str">
        <f t="shared" si="31"/>
        <v/>
      </c>
      <c r="T969" s="66"/>
      <c r="U969" s="66"/>
      <c r="V969" s="41" t="str">
        <f>IF($P969="","",$P969+$Q969+LOOKUP(2,1/($V$3:$V968&lt;&gt;""),$V$3:$V968))</f>
        <v/>
      </c>
      <c r="W969" s="42"/>
      <c r="X969" s="42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  <c r="GY969" s="35"/>
      <c r="GZ969" s="35"/>
      <c r="HA969" s="35"/>
      <c r="HB969" s="35"/>
      <c r="HC969" s="35"/>
      <c r="HD969" s="35"/>
      <c r="HE969" s="35"/>
      <c r="HF969" s="35"/>
      <c r="HG969" s="35"/>
      <c r="HH969" s="35"/>
      <c r="HI969" s="35"/>
      <c r="HJ969" s="35"/>
      <c r="HK969" s="35"/>
      <c r="HL969" s="35"/>
      <c r="HM969" s="35"/>
      <c r="HN969" s="35"/>
      <c r="HO969" s="35"/>
      <c r="HP969" s="35"/>
      <c r="HQ969" s="35"/>
      <c r="HR969" s="35"/>
      <c r="HS969" s="35"/>
      <c r="HT969" s="35"/>
      <c r="HU969" s="35"/>
      <c r="HV969" s="35"/>
      <c r="HW969" s="35"/>
      <c r="HX969" s="35"/>
      <c r="HY969" s="35"/>
      <c r="HZ969" s="35"/>
      <c r="IA969" s="35"/>
      <c r="IB969" s="35"/>
      <c r="IC969" s="35"/>
      <c r="ID969" s="35"/>
      <c r="IE969" s="35"/>
      <c r="IF969" s="35"/>
      <c r="IG969" s="35"/>
      <c r="IH969" s="35"/>
      <c r="II969" s="35"/>
      <c r="IJ969" s="35"/>
      <c r="IK969" s="35"/>
      <c r="IL969" s="35"/>
      <c r="IM969" s="35"/>
      <c r="IN969" s="35"/>
      <c r="IO969" s="35"/>
      <c r="IP969" s="35"/>
      <c r="IQ969" s="35"/>
      <c r="IR969" s="35"/>
      <c r="IS969" s="35"/>
      <c r="IT969" s="35"/>
      <c r="IU969" s="35"/>
      <c r="IV969" s="35"/>
      <c r="IW969" s="35"/>
      <c r="IX969" s="35"/>
    </row>
    <row r="970" spans="1:258" x14ac:dyDescent="0.25">
      <c r="A970" s="26">
        <f>LOOKUP(2,1/($A$3:$A969&lt;&gt;""),$A$3:$A969)+1</f>
        <v>963</v>
      </c>
      <c r="B970" s="27"/>
      <c r="C970" s="44"/>
      <c r="D970" s="28" t="str">
        <f ca="1">IFERROR(IF($E970="","",VLOOKUP($E970,'Currency Pairs'!$B$3:$D$1000,3,FALSE)),"")</f>
        <v/>
      </c>
      <c r="E970" s="43" t="str">
        <f ca="1">IFERROR(IF($D970="","",VLOOKUP($D970,'Currency Pairs'!$A$3:$B$1000,2,FALSE)),"")</f>
        <v/>
      </c>
      <c r="F970" s="44"/>
      <c r="G970" s="43"/>
      <c r="H970" s="43"/>
      <c r="I970" s="43"/>
      <c r="J970" s="45" t="str">
        <f t="shared" si="30"/>
        <v/>
      </c>
      <c r="K970" s="78"/>
      <c r="L970" s="43"/>
      <c r="M970" s="46"/>
      <c r="N970" s="47" t="str">
        <f>IF(OR($G970="",$L970=""),"",ROUND(IF($F970="Long",(L970-G970),(G970-L970)) * POWER(10, VLOOKUP($D970,'Currency Pairs'!$A:$C,3,FALSE)),0))</f>
        <v/>
      </c>
      <c r="O970" s="94" t="str">
        <f>IF($P970="","",(($P970+$Q970+$R970)/LOOKUP(2,1/($V$3:$V969&lt;&gt;""),$V$3:$V969)))</f>
        <v/>
      </c>
      <c r="P970" s="48"/>
      <c r="Q970" s="48"/>
      <c r="R970" s="48"/>
      <c r="S970" s="33" t="str">
        <f t="shared" si="31"/>
        <v/>
      </c>
      <c r="T970" s="65"/>
      <c r="U970" s="65"/>
      <c r="V970" s="32" t="str">
        <f>IF($P970="","",$P970+$Q970+LOOKUP(2,1/($V$3:$V969&lt;&gt;""),$V$3:$V969))</f>
        <v/>
      </c>
      <c r="W970" s="33"/>
      <c r="X970" s="33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  <c r="FH970" s="34"/>
      <c r="FI970" s="34"/>
      <c r="FJ970" s="34"/>
      <c r="FK970" s="34"/>
      <c r="FL970" s="34"/>
      <c r="FM970" s="34"/>
      <c r="FN970" s="34"/>
      <c r="FO970" s="34"/>
      <c r="FP970" s="34"/>
      <c r="FQ970" s="34"/>
      <c r="FR970" s="34"/>
      <c r="FS970" s="34"/>
      <c r="FT970" s="34"/>
      <c r="FU970" s="34"/>
      <c r="FV970" s="34"/>
      <c r="FW970" s="34"/>
      <c r="FX970" s="34"/>
      <c r="FY970" s="34"/>
      <c r="FZ970" s="34"/>
      <c r="GA970" s="34"/>
      <c r="GB970" s="34"/>
      <c r="GC970" s="34"/>
      <c r="GD970" s="34"/>
      <c r="GE970" s="34"/>
      <c r="GF970" s="34"/>
      <c r="GG970" s="34"/>
      <c r="GH970" s="34"/>
      <c r="GI970" s="34"/>
      <c r="GJ970" s="34"/>
      <c r="GK970" s="34"/>
      <c r="GL970" s="34"/>
      <c r="GM970" s="34"/>
      <c r="GN970" s="34"/>
      <c r="GO970" s="34"/>
      <c r="GP970" s="34"/>
      <c r="GQ970" s="34"/>
      <c r="GR970" s="34"/>
      <c r="GS970" s="34"/>
      <c r="GT970" s="34"/>
      <c r="GU970" s="34"/>
      <c r="GV970" s="34"/>
      <c r="GW970" s="34"/>
      <c r="GX970" s="34"/>
      <c r="GY970" s="34"/>
      <c r="GZ970" s="34"/>
      <c r="HA970" s="34"/>
      <c r="HB970" s="34"/>
      <c r="HC970" s="34"/>
      <c r="HD970" s="34"/>
      <c r="HE970" s="34"/>
      <c r="HF970" s="34"/>
      <c r="HG970" s="34"/>
      <c r="HH970" s="34"/>
      <c r="HI970" s="34"/>
      <c r="HJ970" s="34"/>
      <c r="HK970" s="34"/>
      <c r="HL970" s="34"/>
      <c r="HM970" s="34"/>
      <c r="HN970" s="34"/>
      <c r="HO970" s="34"/>
      <c r="HP970" s="34"/>
      <c r="HQ970" s="34"/>
      <c r="HR970" s="34"/>
      <c r="HS970" s="34"/>
      <c r="HT970" s="34"/>
      <c r="HU970" s="34"/>
      <c r="HV970" s="34"/>
      <c r="HW970" s="34"/>
      <c r="HX970" s="34"/>
      <c r="HY970" s="34"/>
      <c r="HZ970" s="34"/>
      <c r="IA970" s="34"/>
      <c r="IB970" s="34"/>
      <c r="IC970" s="34"/>
      <c r="ID970" s="34"/>
      <c r="IE970" s="34"/>
      <c r="IF970" s="34"/>
      <c r="IG970" s="34"/>
      <c r="IH970" s="34"/>
      <c r="II970" s="34"/>
      <c r="IJ970" s="34"/>
      <c r="IK970" s="34"/>
      <c r="IL970" s="34"/>
      <c r="IM970" s="34"/>
      <c r="IN970" s="34"/>
      <c r="IO970" s="34"/>
      <c r="IP970" s="34"/>
      <c r="IQ970" s="34"/>
      <c r="IR970" s="34"/>
      <c r="IS970" s="34"/>
      <c r="IT970" s="34"/>
      <c r="IU970" s="34"/>
      <c r="IV970" s="34"/>
      <c r="IW970" s="34"/>
      <c r="IX970" s="34"/>
    </row>
    <row r="971" spans="1:258" x14ac:dyDescent="0.25">
      <c r="A971" s="35">
        <f>LOOKUP(2,1/($A$3:$A970&lt;&gt;""),$A$3:$A970)+1</f>
        <v>964</v>
      </c>
      <c r="B971" s="36"/>
      <c r="C971" s="50"/>
      <c r="D971" s="37" t="str">
        <f ca="1">IFERROR(IF($E971="","",VLOOKUP($E971,'Currency Pairs'!$B$3:$D$1000,3,FALSE)),"")</f>
        <v/>
      </c>
      <c r="E971" s="49" t="str">
        <f ca="1">IFERROR(IF($D971="","",VLOOKUP($D971,'Currency Pairs'!$A$3:$B$1000,2,FALSE)),"")</f>
        <v/>
      </c>
      <c r="F971" s="50"/>
      <c r="G971" s="49"/>
      <c r="H971" s="49"/>
      <c r="I971" s="49"/>
      <c r="J971" s="51" t="str">
        <f t="shared" ref="J971:J1006" si="32">IF(OR($G971="",$H971="",$I971=""),"",ROUND(ABS(($G971-$I971)/($G971-$H971)),2))</f>
        <v/>
      </c>
      <c r="K971" s="79"/>
      <c r="L971" s="49"/>
      <c r="M971" s="52"/>
      <c r="N971" s="53" t="str">
        <f>IF(OR($G971="",$L971=""),"",ROUND(IF($F971="Long",(L971-G971),(G971-L971)) * POWER(10, VLOOKUP($D971,'Currency Pairs'!$A:$C,3,FALSE)),0))</f>
        <v/>
      </c>
      <c r="O971" s="99" t="str">
        <f>IF($P971="","",(($P971+$Q971+$R971)/LOOKUP(2,1/($V$3:$V970&lt;&gt;""),$V$3:$V970)))</f>
        <v/>
      </c>
      <c r="P971" s="54"/>
      <c r="Q971" s="54"/>
      <c r="R971" s="54"/>
      <c r="S971" s="42" t="str">
        <f t="shared" si="31"/>
        <v/>
      </c>
      <c r="T971" s="66"/>
      <c r="U971" s="66"/>
      <c r="V971" s="41" t="str">
        <f>IF($P971="","",$P971+$Q971+LOOKUP(2,1/($V$3:$V970&lt;&gt;""),$V$3:$V970))</f>
        <v/>
      </c>
      <c r="W971" s="42"/>
      <c r="X971" s="42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  <c r="GY971" s="35"/>
      <c r="GZ971" s="35"/>
      <c r="HA971" s="35"/>
      <c r="HB971" s="35"/>
      <c r="HC971" s="35"/>
      <c r="HD971" s="35"/>
      <c r="HE971" s="35"/>
      <c r="HF971" s="35"/>
      <c r="HG971" s="35"/>
      <c r="HH971" s="35"/>
      <c r="HI971" s="35"/>
      <c r="HJ971" s="35"/>
      <c r="HK971" s="35"/>
      <c r="HL971" s="35"/>
      <c r="HM971" s="35"/>
      <c r="HN971" s="35"/>
      <c r="HO971" s="35"/>
      <c r="HP971" s="35"/>
      <c r="HQ971" s="35"/>
      <c r="HR971" s="35"/>
      <c r="HS971" s="35"/>
      <c r="HT971" s="35"/>
      <c r="HU971" s="35"/>
      <c r="HV971" s="35"/>
      <c r="HW971" s="35"/>
      <c r="HX971" s="35"/>
      <c r="HY971" s="35"/>
      <c r="HZ971" s="35"/>
      <c r="IA971" s="35"/>
      <c r="IB971" s="35"/>
      <c r="IC971" s="35"/>
      <c r="ID971" s="35"/>
      <c r="IE971" s="35"/>
      <c r="IF971" s="35"/>
      <c r="IG971" s="35"/>
      <c r="IH971" s="35"/>
      <c r="II971" s="35"/>
      <c r="IJ971" s="35"/>
      <c r="IK971" s="35"/>
      <c r="IL971" s="35"/>
      <c r="IM971" s="35"/>
      <c r="IN971" s="35"/>
      <c r="IO971" s="35"/>
      <c r="IP971" s="35"/>
      <c r="IQ971" s="35"/>
      <c r="IR971" s="35"/>
      <c r="IS971" s="35"/>
      <c r="IT971" s="35"/>
      <c r="IU971" s="35"/>
      <c r="IV971" s="35"/>
      <c r="IW971" s="35"/>
      <c r="IX971" s="35"/>
    </row>
    <row r="972" spans="1:258" x14ac:dyDescent="0.25">
      <c r="A972" s="26">
        <f>LOOKUP(2,1/($A$3:$A971&lt;&gt;""),$A$3:$A971)+1</f>
        <v>965</v>
      </c>
      <c r="B972" s="27"/>
      <c r="C972" s="44"/>
      <c r="D972" s="28" t="str">
        <f ca="1">IFERROR(IF($E972="","",VLOOKUP($E972,'Currency Pairs'!$B$3:$D$1000,3,FALSE)),"")</f>
        <v/>
      </c>
      <c r="E972" s="43" t="str">
        <f ca="1">IFERROR(IF($D972="","",VLOOKUP($D972,'Currency Pairs'!$A$3:$B$1000,2,FALSE)),"")</f>
        <v/>
      </c>
      <c r="F972" s="44"/>
      <c r="G972" s="43"/>
      <c r="H972" s="43"/>
      <c r="I972" s="43"/>
      <c r="J972" s="45" t="str">
        <f t="shared" si="32"/>
        <v/>
      </c>
      <c r="K972" s="78"/>
      <c r="L972" s="43"/>
      <c r="M972" s="46"/>
      <c r="N972" s="47" t="str">
        <f>IF(OR($G972="",$L972=""),"",ROUND(IF($F972="Long",(L972-G972),(G972-L972)) * POWER(10, VLOOKUP($D972,'Currency Pairs'!$A:$C,3,FALSE)),0))</f>
        <v/>
      </c>
      <c r="O972" s="94" t="str">
        <f>IF($P972="","",(($P972+$Q972+$R972)/LOOKUP(2,1/($V$3:$V971&lt;&gt;""),$V$3:$V971)))</f>
        <v/>
      </c>
      <c r="P972" s="48"/>
      <c r="Q972" s="48"/>
      <c r="R972" s="48"/>
      <c r="S972" s="33" t="str">
        <f t="shared" si="31"/>
        <v/>
      </c>
      <c r="T972" s="65"/>
      <c r="U972" s="65"/>
      <c r="V972" s="32" t="str">
        <f>IF($P972="","",$P972+$Q972+LOOKUP(2,1/($V$3:$V971&lt;&gt;""),$V$3:$V971))</f>
        <v/>
      </c>
      <c r="W972" s="33"/>
      <c r="X972" s="33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  <c r="EX972" s="34"/>
      <c r="EY972" s="34"/>
      <c r="EZ972" s="34"/>
      <c r="FA972" s="34"/>
      <c r="FB972" s="34"/>
      <c r="FC972" s="34"/>
      <c r="FD972" s="34"/>
      <c r="FE972" s="34"/>
      <c r="FF972" s="34"/>
      <c r="FG972" s="34"/>
      <c r="FH972" s="34"/>
      <c r="FI972" s="34"/>
      <c r="FJ972" s="34"/>
      <c r="FK972" s="34"/>
      <c r="FL972" s="34"/>
      <c r="FM972" s="34"/>
      <c r="FN972" s="34"/>
      <c r="FO972" s="34"/>
      <c r="FP972" s="34"/>
      <c r="FQ972" s="34"/>
      <c r="FR972" s="34"/>
      <c r="FS972" s="34"/>
      <c r="FT972" s="34"/>
      <c r="FU972" s="34"/>
      <c r="FV972" s="34"/>
      <c r="FW972" s="34"/>
      <c r="FX972" s="34"/>
      <c r="FY972" s="34"/>
      <c r="FZ972" s="34"/>
      <c r="GA972" s="34"/>
      <c r="GB972" s="34"/>
      <c r="GC972" s="34"/>
      <c r="GD972" s="34"/>
      <c r="GE972" s="34"/>
      <c r="GF972" s="34"/>
      <c r="GG972" s="34"/>
      <c r="GH972" s="34"/>
      <c r="GI972" s="34"/>
      <c r="GJ972" s="34"/>
      <c r="GK972" s="34"/>
      <c r="GL972" s="34"/>
      <c r="GM972" s="34"/>
      <c r="GN972" s="34"/>
      <c r="GO972" s="34"/>
      <c r="GP972" s="34"/>
      <c r="GQ972" s="34"/>
      <c r="GR972" s="34"/>
      <c r="GS972" s="34"/>
      <c r="GT972" s="34"/>
      <c r="GU972" s="34"/>
      <c r="GV972" s="34"/>
      <c r="GW972" s="34"/>
      <c r="GX972" s="34"/>
      <c r="GY972" s="34"/>
      <c r="GZ972" s="34"/>
      <c r="HA972" s="34"/>
      <c r="HB972" s="34"/>
      <c r="HC972" s="34"/>
      <c r="HD972" s="34"/>
      <c r="HE972" s="34"/>
      <c r="HF972" s="34"/>
      <c r="HG972" s="34"/>
      <c r="HH972" s="34"/>
      <c r="HI972" s="34"/>
      <c r="HJ972" s="34"/>
      <c r="HK972" s="34"/>
      <c r="HL972" s="34"/>
      <c r="HM972" s="34"/>
      <c r="HN972" s="34"/>
      <c r="HO972" s="34"/>
      <c r="HP972" s="34"/>
      <c r="HQ972" s="34"/>
      <c r="HR972" s="34"/>
      <c r="HS972" s="34"/>
      <c r="HT972" s="34"/>
      <c r="HU972" s="34"/>
      <c r="HV972" s="34"/>
      <c r="HW972" s="34"/>
      <c r="HX972" s="34"/>
      <c r="HY972" s="34"/>
      <c r="HZ972" s="34"/>
      <c r="IA972" s="34"/>
      <c r="IB972" s="34"/>
      <c r="IC972" s="34"/>
      <c r="ID972" s="34"/>
      <c r="IE972" s="34"/>
      <c r="IF972" s="34"/>
      <c r="IG972" s="34"/>
      <c r="IH972" s="34"/>
      <c r="II972" s="34"/>
      <c r="IJ972" s="34"/>
      <c r="IK972" s="34"/>
      <c r="IL972" s="34"/>
      <c r="IM972" s="34"/>
      <c r="IN972" s="34"/>
      <c r="IO972" s="34"/>
      <c r="IP972" s="34"/>
      <c r="IQ972" s="34"/>
      <c r="IR972" s="34"/>
      <c r="IS972" s="34"/>
      <c r="IT972" s="34"/>
      <c r="IU972" s="34"/>
      <c r="IV972" s="34"/>
      <c r="IW972" s="34"/>
      <c r="IX972" s="34"/>
    </row>
    <row r="973" spans="1:258" x14ac:dyDescent="0.25">
      <c r="A973" s="35">
        <f>LOOKUP(2,1/($A$3:$A972&lt;&gt;""),$A$3:$A972)+1</f>
        <v>966</v>
      </c>
      <c r="B973" s="36"/>
      <c r="C973" s="50"/>
      <c r="D973" s="37" t="str">
        <f ca="1">IFERROR(IF($E973="","",VLOOKUP($E973,'Currency Pairs'!$B$3:$D$1000,3,FALSE)),"")</f>
        <v/>
      </c>
      <c r="E973" s="49" t="str">
        <f ca="1">IFERROR(IF($D973="","",VLOOKUP($D973,'Currency Pairs'!$A$3:$B$1000,2,FALSE)),"")</f>
        <v/>
      </c>
      <c r="F973" s="50"/>
      <c r="G973" s="49"/>
      <c r="H973" s="49"/>
      <c r="I973" s="49"/>
      <c r="J973" s="51" t="str">
        <f t="shared" si="32"/>
        <v/>
      </c>
      <c r="K973" s="79"/>
      <c r="L973" s="49"/>
      <c r="M973" s="52"/>
      <c r="N973" s="53" t="str">
        <f>IF(OR($G973="",$L973=""),"",ROUND(IF($F973="Long",(L973-G973),(G973-L973)) * POWER(10, VLOOKUP($D973,'Currency Pairs'!$A:$C,3,FALSE)),0))</f>
        <v/>
      </c>
      <c r="O973" s="99" t="str">
        <f>IF($P973="","",(($P973+$Q973+$R973)/LOOKUP(2,1/($V$3:$V972&lt;&gt;""),$V$3:$V972)))</f>
        <v/>
      </c>
      <c r="P973" s="54"/>
      <c r="Q973" s="54"/>
      <c r="R973" s="54"/>
      <c r="S973" s="42" t="str">
        <f t="shared" si="31"/>
        <v/>
      </c>
      <c r="T973" s="66"/>
      <c r="U973" s="66"/>
      <c r="V973" s="41" t="str">
        <f>IF($P973="","",$P973+$Q973+LOOKUP(2,1/($V$3:$V972&lt;&gt;""),$V$3:$V972))</f>
        <v/>
      </c>
      <c r="W973" s="42"/>
      <c r="X973" s="42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  <c r="IL973" s="35"/>
      <c r="IM973" s="35"/>
      <c r="IN973" s="35"/>
      <c r="IO973" s="35"/>
      <c r="IP973" s="35"/>
      <c r="IQ973" s="35"/>
      <c r="IR973" s="35"/>
      <c r="IS973" s="35"/>
      <c r="IT973" s="35"/>
      <c r="IU973" s="35"/>
      <c r="IV973" s="35"/>
      <c r="IW973" s="35"/>
      <c r="IX973" s="35"/>
    </row>
    <row r="974" spans="1:258" x14ac:dyDescent="0.25">
      <c r="A974" s="26">
        <f>LOOKUP(2,1/($A$3:$A973&lt;&gt;""),$A$3:$A973)+1</f>
        <v>967</v>
      </c>
      <c r="B974" s="27"/>
      <c r="C974" s="44"/>
      <c r="D974" s="28" t="str">
        <f ca="1">IFERROR(IF($E974="","",VLOOKUP($E974,'Currency Pairs'!$B$3:$D$1000,3,FALSE)),"")</f>
        <v/>
      </c>
      <c r="E974" s="43" t="str">
        <f ca="1">IFERROR(IF($D974="","",VLOOKUP($D974,'Currency Pairs'!$A$3:$B$1000,2,FALSE)),"")</f>
        <v/>
      </c>
      <c r="F974" s="44"/>
      <c r="G974" s="43"/>
      <c r="H974" s="43"/>
      <c r="I974" s="43"/>
      <c r="J974" s="45" t="str">
        <f t="shared" si="32"/>
        <v/>
      </c>
      <c r="K974" s="78"/>
      <c r="L974" s="43"/>
      <c r="M974" s="46"/>
      <c r="N974" s="47" t="str">
        <f>IF(OR($G974="",$L974=""),"",ROUND(IF($F974="Long",(L974-G974),(G974-L974)) * POWER(10, VLOOKUP($D974,'Currency Pairs'!$A:$C,3,FALSE)),0))</f>
        <v/>
      </c>
      <c r="O974" s="94" t="str">
        <f>IF($P974="","",(($P974+$Q974+$R974)/LOOKUP(2,1/($V$3:$V973&lt;&gt;""),$V$3:$V973)))</f>
        <v/>
      </c>
      <c r="P974" s="48"/>
      <c r="Q974" s="48"/>
      <c r="R974" s="48"/>
      <c r="S974" s="33" t="str">
        <f t="shared" si="31"/>
        <v/>
      </c>
      <c r="T974" s="65"/>
      <c r="U974" s="65"/>
      <c r="V974" s="32" t="str">
        <f>IF($P974="","",$P974+$Q974+LOOKUP(2,1/($V$3:$V973&lt;&gt;""),$V$3:$V973))</f>
        <v/>
      </c>
      <c r="W974" s="33"/>
      <c r="X974" s="33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  <c r="DM974" s="34"/>
      <c r="DN974" s="34"/>
      <c r="DO974" s="34"/>
      <c r="DP974" s="34"/>
      <c r="DQ974" s="34"/>
      <c r="DR974" s="34"/>
      <c r="DS974" s="34"/>
      <c r="DT974" s="34"/>
      <c r="DU974" s="34"/>
      <c r="DV974" s="34"/>
      <c r="DW974" s="34"/>
      <c r="DX974" s="34"/>
      <c r="DY974" s="34"/>
      <c r="DZ974" s="34"/>
      <c r="EA974" s="34"/>
      <c r="EB974" s="34"/>
      <c r="EC974" s="34"/>
      <c r="ED974" s="34"/>
      <c r="EE974" s="34"/>
      <c r="EF974" s="34"/>
      <c r="EG974" s="34"/>
      <c r="EH974" s="34"/>
      <c r="EI974" s="34"/>
      <c r="EJ974" s="34"/>
      <c r="EK974" s="34"/>
      <c r="EL974" s="34"/>
      <c r="EM974" s="34"/>
      <c r="EN974" s="34"/>
      <c r="EO974" s="34"/>
      <c r="EP974" s="34"/>
      <c r="EQ974" s="34"/>
      <c r="ER974" s="34"/>
      <c r="ES974" s="34"/>
      <c r="ET974" s="34"/>
      <c r="EU974" s="34"/>
      <c r="EV974" s="34"/>
      <c r="EW974" s="34"/>
      <c r="EX974" s="34"/>
      <c r="EY974" s="34"/>
      <c r="EZ974" s="34"/>
      <c r="FA974" s="34"/>
      <c r="FB974" s="34"/>
      <c r="FC974" s="34"/>
      <c r="FD974" s="34"/>
      <c r="FE974" s="34"/>
      <c r="FF974" s="34"/>
      <c r="FG974" s="34"/>
      <c r="FH974" s="34"/>
      <c r="FI974" s="34"/>
      <c r="FJ974" s="34"/>
      <c r="FK974" s="34"/>
      <c r="FL974" s="34"/>
      <c r="FM974" s="34"/>
      <c r="FN974" s="34"/>
      <c r="FO974" s="34"/>
      <c r="FP974" s="34"/>
      <c r="FQ974" s="34"/>
      <c r="FR974" s="34"/>
      <c r="FS974" s="34"/>
      <c r="FT974" s="34"/>
      <c r="FU974" s="34"/>
      <c r="FV974" s="34"/>
      <c r="FW974" s="34"/>
      <c r="FX974" s="34"/>
      <c r="FY974" s="34"/>
      <c r="FZ974" s="34"/>
      <c r="GA974" s="34"/>
      <c r="GB974" s="34"/>
      <c r="GC974" s="34"/>
      <c r="GD974" s="34"/>
      <c r="GE974" s="34"/>
      <c r="GF974" s="34"/>
      <c r="GG974" s="34"/>
      <c r="GH974" s="34"/>
      <c r="GI974" s="34"/>
      <c r="GJ974" s="34"/>
      <c r="GK974" s="34"/>
      <c r="GL974" s="34"/>
      <c r="GM974" s="34"/>
      <c r="GN974" s="34"/>
      <c r="GO974" s="34"/>
      <c r="GP974" s="34"/>
      <c r="GQ974" s="34"/>
      <c r="GR974" s="34"/>
      <c r="GS974" s="34"/>
      <c r="GT974" s="34"/>
      <c r="GU974" s="34"/>
      <c r="GV974" s="34"/>
      <c r="GW974" s="34"/>
      <c r="GX974" s="34"/>
      <c r="GY974" s="34"/>
      <c r="GZ974" s="34"/>
      <c r="HA974" s="34"/>
      <c r="HB974" s="34"/>
      <c r="HC974" s="34"/>
      <c r="HD974" s="34"/>
      <c r="HE974" s="34"/>
      <c r="HF974" s="34"/>
      <c r="HG974" s="34"/>
      <c r="HH974" s="34"/>
      <c r="HI974" s="34"/>
      <c r="HJ974" s="34"/>
      <c r="HK974" s="34"/>
      <c r="HL974" s="34"/>
      <c r="HM974" s="34"/>
      <c r="HN974" s="34"/>
      <c r="HO974" s="34"/>
      <c r="HP974" s="34"/>
      <c r="HQ974" s="34"/>
      <c r="HR974" s="34"/>
      <c r="HS974" s="34"/>
      <c r="HT974" s="34"/>
      <c r="HU974" s="34"/>
      <c r="HV974" s="34"/>
      <c r="HW974" s="34"/>
      <c r="HX974" s="34"/>
      <c r="HY974" s="34"/>
      <c r="HZ974" s="34"/>
      <c r="IA974" s="34"/>
      <c r="IB974" s="34"/>
      <c r="IC974" s="34"/>
      <c r="ID974" s="34"/>
      <c r="IE974" s="34"/>
      <c r="IF974" s="34"/>
      <c r="IG974" s="34"/>
      <c r="IH974" s="34"/>
      <c r="II974" s="34"/>
      <c r="IJ974" s="34"/>
      <c r="IK974" s="34"/>
      <c r="IL974" s="34"/>
      <c r="IM974" s="34"/>
      <c r="IN974" s="34"/>
      <c r="IO974" s="34"/>
      <c r="IP974" s="34"/>
      <c r="IQ974" s="34"/>
      <c r="IR974" s="34"/>
      <c r="IS974" s="34"/>
      <c r="IT974" s="34"/>
      <c r="IU974" s="34"/>
      <c r="IV974" s="34"/>
      <c r="IW974" s="34"/>
      <c r="IX974" s="34"/>
    </row>
    <row r="975" spans="1:258" x14ac:dyDescent="0.25">
      <c r="A975" s="35">
        <f>LOOKUP(2,1/($A$3:$A974&lt;&gt;""),$A$3:$A974)+1</f>
        <v>968</v>
      </c>
      <c r="B975" s="36"/>
      <c r="C975" s="50"/>
      <c r="D975" s="37" t="str">
        <f ca="1">IFERROR(IF($E975="","",VLOOKUP($E975,'Currency Pairs'!$B$3:$D$1000,3,FALSE)),"")</f>
        <v/>
      </c>
      <c r="E975" s="49" t="str">
        <f ca="1">IFERROR(IF($D975="","",VLOOKUP($D975,'Currency Pairs'!$A$3:$B$1000,2,FALSE)),"")</f>
        <v/>
      </c>
      <c r="F975" s="50"/>
      <c r="G975" s="49"/>
      <c r="H975" s="49"/>
      <c r="I975" s="49"/>
      <c r="J975" s="51" t="str">
        <f t="shared" si="32"/>
        <v/>
      </c>
      <c r="K975" s="79"/>
      <c r="L975" s="49"/>
      <c r="M975" s="52"/>
      <c r="N975" s="53" t="str">
        <f>IF(OR($G975="",$L975=""),"",ROUND(IF($F975="Long",(L975-G975),(G975-L975)) * POWER(10, VLOOKUP($D975,'Currency Pairs'!$A:$C,3,FALSE)),0))</f>
        <v/>
      </c>
      <c r="O975" s="99" t="str">
        <f>IF($P975="","",(($P975+$Q975+$R975)/LOOKUP(2,1/($V$3:$V974&lt;&gt;""),$V$3:$V974)))</f>
        <v/>
      </c>
      <c r="P975" s="54"/>
      <c r="Q975" s="54"/>
      <c r="R975" s="54"/>
      <c r="S975" s="42" t="str">
        <f t="shared" si="31"/>
        <v/>
      </c>
      <c r="T975" s="66"/>
      <c r="U975" s="66"/>
      <c r="V975" s="41" t="str">
        <f>IF($P975="","",$P975+$Q975+LOOKUP(2,1/($V$3:$V974&lt;&gt;""),$V$3:$V974))</f>
        <v/>
      </c>
      <c r="W975" s="42"/>
      <c r="X975" s="42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  <c r="IL975" s="35"/>
      <c r="IM975" s="35"/>
      <c r="IN975" s="35"/>
      <c r="IO975" s="35"/>
      <c r="IP975" s="35"/>
      <c r="IQ975" s="35"/>
      <c r="IR975" s="35"/>
      <c r="IS975" s="35"/>
      <c r="IT975" s="35"/>
      <c r="IU975" s="35"/>
      <c r="IV975" s="35"/>
      <c r="IW975" s="35"/>
      <c r="IX975" s="35"/>
    </row>
    <row r="976" spans="1:258" x14ac:dyDescent="0.25">
      <c r="A976" s="26">
        <f>LOOKUP(2,1/($A$3:$A975&lt;&gt;""),$A$3:$A975)+1</f>
        <v>969</v>
      </c>
      <c r="B976" s="27"/>
      <c r="C976" s="44"/>
      <c r="D976" s="28" t="str">
        <f ca="1">IFERROR(IF($E976="","",VLOOKUP($E976,'Currency Pairs'!$B$3:$D$1000,3,FALSE)),"")</f>
        <v/>
      </c>
      <c r="E976" s="43" t="str">
        <f ca="1">IFERROR(IF($D976="","",VLOOKUP($D976,'Currency Pairs'!$A$3:$B$1000,2,FALSE)),"")</f>
        <v/>
      </c>
      <c r="F976" s="44"/>
      <c r="G976" s="43"/>
      <c r="H976" s="43"/>
      <c r="I976" s="43"/>
      <c r="J976" s="45" t="str">
        <f t="shared" si="32"/>
        <v/>
      </c>
      <c r="K976" s="78"/>
      <c r="L976" s="43"/>
      <c r="M976" s="46"/>
      <c r="N976" s="47" t="str">
        <f>IF(OR($G976="",$L976=""),"",ROUND(IF($F976="Long",(L976-G976),(G976-L976)) * POWER(10, VLOOKUP($D976,'Currency Pairs'!$A:$C,3,FALSE)),0))</f>
        <v/>
      </c>
      <c r="O976" s="94" t="str">
        <f>IF($P976="","",(($P976+$Q976+$R976)/LOOKUP(2,1/($V$3:$V975&lt;&gt;""),$V$3:$V975)))</f>
        <v/>
      </c>
      <c r="P976" s="48"/>
      <c r="Q976" s="48"/>
      <c r="R976" s="48"/>
      <c r="S976" s="33" t="str">
        <f t="shared" si="31"/>
        <v/>
      </c>
      <c r="T976" s="65"/>
      <c r="U976" s="65"/>
      <c r="V976" s="32" t="str">
        <f>IF($P976="","",$P976+$Q976+LOOKUP(2,1/($V$3:$V975&lt;&gt;""),$V$3:$V975))</f>
        <v/>
      </c>
      <c r="W976" s="33"/>
      <c r="X976" s="33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  <c r="DM976" s="34"/>
      <c r="DN976" s="34"/>
      <c r="DO976" s="34"/>
      <c r="DP976" s="34"/>
      <c r="DQ976" s="34"/>
      <c r="DR976" s="34"/>
      <c r="DS976" s="34"/>
      <c r="DT976" s="34"/>
      <c r="DU976" s="34"/>
      <c r="DV976" s="34"/>
      <c r="DW976" s="34"/>
      <c r="DX976" s="34"/>
      <c r="DY976" s="34"/>
      <c r="DZ976" s="34"/>
      <c r="EA976" s="34"/>
      <c r="EB976" s="34"/>
      <c r="EC976" s="34"/>
      <c r="ED976" s="34"/>
      <c r="EE976" s="34"/>
      <c r="EF976" s="34"/>
      <c r="EG976" s="34"/>
      <c r="EH976" s="34"/>
      <c r="EI976" s="34"/>
      <c r="EJ976" s="34"/>
      <c r="EK976" s="34"/>
      <c r="EL976" s="34"/>
      <c r="EM976" s="34"/>
      <c r="EN976" s="34"/>
      <c r="EO976" s="34"/>
      <c r="EP976" s="34"/>
      <c r="EQ976" s="34"/>
      <c r="ER976" s="34"/>
      <c r="ES976" s="34"/>
      <c r="ET976" s="34"/>
      <c r="EU976" s="34"/>
      <c r="EV976" s="34"/>
      <c r="EW976" s="34"/>
      <c r="EX976" s="34"/>
      <c r="EY976" s="34"/>
      <c r="EZ976" s="34"/>
      <c r="FA976" s="34"/>
      <c r="FB976" s="34"/>
      <c r="FC976" s="34"/>
      <c r="FD976" s="34"/>
      <c r="FE976" s="34"/>
      <c r="FF976" s="34"/>
      <c r="FG976" s="34"/>
      <c r="FH976" s="34"/>
      <c r="FI976" s="34"/>
      <c r="FJ976" s="34"/>
      <c r="FK976" s="34"/>
      <c r="FL976" s="34"/>
      <c r="FM976" s="34"/>
      <c r="FN976" s="34"/>
      <c r="FO976" s="34"/>
      <c r="FP976" s="34"/>
      <c r="FQ976" s="34"/>
      <c r="FR976" s="34"/>
      <c r="FS976" s="34"/>
      <c r="FT976" s="34"/>
      <c r="FU976" s="34"/>
      <c r="FV976" s="34"/>
      <c r="FW976" s="34"/>
      <c r="FX976" s="34"/>
      <c r="FY976" s="34"/>
      <c r="FZ976" s="34"/>
      <c r="GA976" s="34"/>
      <c r="GB976" s="34"/>
      <c r="GC976" s="34"/>
      <c r="GD976" s="34"/>
      <c r="GE976" s="34"/>
      <c r="GF976" s="34"/>
      <c r="GG976" s="34"/>
      <c r="GH976" s="34"/>
      <c r="GI976" s="34"/>
      <c r="GJ976" s="34"/>
      <c r="GK976" s="34"/>
      <c r="GL976" s="34"/>
      <c r="GM976" s="34"/>
      <c r="GN976" s="34"/>
      <c r="GO976" s="34"/>
      <c r="GP976" s="34"/>
      <c r="GQ976" s="34"/>
      <c r="GR976" s="34"/>
      <c r="GS976" s="34"/>
      <c r="GT976" s="34"/>
      <c r="GU976" s="34"/>
      <c r="GV976" s="34"/>
      <c r="GW976" s="34"/>
      <c r="GX976" s="34"/>
      <c r="GY976" s="34"/>
      <c r="GZ976" s="34"/>
      <c r="HA976" s="34"/>
      <c r="HB976" s="34"/>
      <c r="HC976" s="34"/>
      <c r="HD976" s="34"/>
      <c r="HE976" s="34"/>
      <c r="HF976" s="34"/>
      <c r="HG976" s="34"/>
      <c r="HH976" s="34"/>
      <c r="HI976" s="34"/>
      <c r="HJ976" s="34"/>
      <c r="HK976" s="34"/>
      <c r="HL976" s="34"/>
      <c r="HM976" s="34"/>
      <c r="HN976" s="34"/>
      <c r="HO976" s="34"/>
      <c r="HP976" s="34"/>
      <c r="HQ976" s="34"/>
      <c r="HR976" s="34"/>
      <c r="HS976" s="34"/>
      <c r="HT976" s="34"/>
      <c r="HU976" s="34"/>
      <c r="HV976" s="34"/>
      <c r="HW976" s="34"/>
      <c r="HX976" s="34"/>
      <c r="HY976" s="34"/>
      <c r="HZ976" s="34"/>
      <c r="IA976" s="34"/>
      <c r="IB976" s="34"/>
      <c r="IC976" s="34"/>
      <c r="ID976" s="34"/>
      <c r="IE976" s="34"/>
      <c r="IF976" s="34"/>
      <c r="IG976" s="34"/>
      <c r="IH976" s="34"/>
      <c r="II976" s="34"/>
      <c r="IJ976" s="34"/>
      <c r="IK976" s="34"/>
      <c r="IL976" s="34"/>
      <c r="IM976" s="34"/>
      <c r="IN976" s="34"/>
      <c r="IO976" s="34"/>
      <c r="IP976" s="34"/>
      <c r="IQ976" s="34"/>
      <c r="IR976" s="34"/>
      <c r="IS976" s="34"/>
      <c r="IT976" s="34"/>
      <c r="IU976" s="34"/>
      <c r="IV976" s="34"/>
      <c r="IW976" s="34"/>
      <c r="IX976" s="34"/>
    </row>
    <row r="977" spans="1:258" x14ac:dyDescent="0.25">
      <c r="A977" s="35">
        <f>LOOKUP(2,1/($A$3:$A976&lt;&gt;""),$A$3:$A976)+1</f>
        <v>970</v>
      </c>
      <c r="B977" s="36"/>
      <c r="C977" s="50"/>
      <c r="D977" s="37" t="str">
        <f ca="1">IFERROR(IF($E977="","",VLOOKUP($E977,'Currency Pairs'!$B$3:$D$1000,3,FALSE)),"")</f>
        <v/>
      </c>
      <c r="E977" s="49" t="str">
        <f ca="1">IFERROR(IF($D977="","",VLOOKUP($D977,'Currency Pairs'!$A$3:$B$1000,2,FALSE)),"")</f>
        <v/>
      </c>
      <c r="F977" s="50"/>
      <c r="G977" s="49"/>
      <c r="H977" s="49"/>
      <c r="I977" s="49"/>
      <c r="J977" s="51" t="str">
        <f t="shared" si="32"/>
        <v/>
      </c>
      <c r="K977" s="79"/>
      <c r="L977" s="49"/>
      <c r="M977" s="52"/>
      <c r="N977" s="53" t="str">
        <f>IF(OR($G977="",$L977=""),"",ROUND(IF($F977="Long",(L977-G977),(G977-L977)) * POWER(10, VLOOKUP($D977,'Currency Pairs'!$A:$C,3,FALSE)),0))</f>
        <v/>
      </c>
      <c r="O977" s="99" t="str">
        <f>IF($P977="","",(($P977+$Q977+$R977)/LOOKUP(2,1/($V$3:$V976&lt;&gt;""),$V$3:$V976)))</f>
        <v/>
      </c>
      <c r="P977" s="54"/>
      <c r="Q977" s="54"/>
      <c r="R977" s="54"/>
      <c r="S977" s="42" t="str">
        <f t="shared" si="31"/>
        <v/>
      </c>
      <c r="T977" s="66"/>
      <c r="U977" s="66"/>
      <c r="V977" s="41" t="str">
        <f>IF($P977="","",$P977+$Q977+LOOKUP(2,1/($V$3:$V976&lt;&gt;""),$V$3:$V976))</f>
        <v/>
      </c>
      <c r="W977" s="42"/>
      <c r="X977" s="42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  <c r="IL977" s="35"/>
      <c r="IM977" s="35"/>
      <c r="IN977" s="35"/>
      <c r="IO977" s="35"/>
      <c r="IP977" s="35"/>
      <c r="IQ977" s="35"/>
      <c r="IR977" s="35"/>
      <c r="IS977" s="35"/>
      <c r="IT977" s="35"/>
      <c r="IU977" s="35"/>
      <c r="IV977" s="35"/>
      <c r="IW977" s="35"/>
      <c r="IX977" s="35"/>
    </row>
    <row r="978" spans="1:258" x14ac:dyDescent="0.25">
      <c r="A978" s="26">
        <f>LOOKUP(2,1/($A$3:$A977&lt;&gt;""),$A$3:$A977)+1</f>
        <v>971</v>
      </c>
      <c r="B978" s="27"/>
      <c r="C978" s="44"/>
      <c r="D978" s="28" t="str">
        <f ca="1">IFERROR(IF($E978="","",VLOOKUP($E978,'Currency Pairs'!$B$3:$D$1000,3,FALSE)),"")</f>
        <v/>
      </c>
      <c r="E978" s="43" t="str">
        <f ca="1">IFERROR(IF($D978="","",VLOOKUP($D978,'Currency Pairs'!$A$3:$B$1000,2,FALSE)),"")</f>
        <v/>
      </c>
      <c r="F978" s="44"/>
      <c r="G978" s="43"/>
      <c r="H978" s="43"/>
      <c r="I978" s="43"/>
      <c r="J978" s="45" t="str">
        <f t="shared" si="32"/>
        <v/>
      </c>
      <c r="K978" s="78"/>
      <c r="L978" s="43"/>
      <c r="M978" s="46"/>
      <c r="N978" s="47" t="str">
        <f>IF(OR($G978="",$L978=""),"",ROUND(IF($F978="Long",(L978-G978),(G978-L978)) * POWER(10, VLOOKUP($D978,'Currency Pairs'!$A:$C,3,FALSE)),0))</f>
        <v/>
      </c>
      <c r="O978" s="94" t="str">
        <f>IF($P978="","",(($P978+$Q978+$R978)/LOOKUP(2,1/($V$3:$V977&lt;&gt;""),$V$3:$V977)))</f>
        <v/>
      </c>
      <c r="P978" s="48"/>
      <c r="Q978" s="48"/>
      <c r="R978" s="48"/>
      <c r="S978" s="33" t="str">
        <f t="shared" ref="S978:S1006" si="33">IF(AND(B978&lt;&gt;"",M978&lt;&gt;""),IF(DATEDIF(B978,M978,"d")&gt;0,DATEDIF(B978,M978,"d"),"")&amp;
IF(DATEDIF(B978,M978,"d")=1," day",IF(DATEDIF(B978,M978,"d")=0, "Intraday"," days")),"")</f>
        <v/>
      </c>
      <c r="T978" s="65"/>
      <c r="U978" s="65"/>
      <c r="V978" s="32" t="str">
        <f>IF($P978="","",$P978+$Q978+LOOKUP(2,1/($V$3:$V977&lt;&gt;""),$V$3:$V977))</f>
        <v/>
      </c>
      <c r="W978" s="33"/>
      <c r="X978" s="33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  <c r="FH978" s="34"/>
      <c r="FI978" s="34"/>
      <c r="FJ978" s="34"/>
      <c r="FK978" s="34"/>
      <c r="FL978" s="34"/>
      <c r="FM978" s="34"/>
      <c r="FN978" s="34"/>
      <c r="FO978" s="34"/>
      <c r="FP978" s="34"/>
      <c r="FQ978" s="34"/>
      <c r="FR978" s="34"/>
      <c r="FS978" s="34"/>
      <c r="FT978" s="34"/>
      <c r="FU978" s="34"/>
      <c r="FV978" s="34"/>
      <c r="FW978" s="34"/>
      <c r="FX978" s="34"/>
      <c r="FY978" s="34"/>
      <c r="FZ978" s="34"/>
      <c r="GA978" s="34"/>
      <c r="GB978" s="34"/>
      <c r="GC978" s="34"/>
      <c r="GD978" s="34"/>
      <c r="GE978" s="34"/>
      <c r="GF978" s="34"/>
      <c r="GG978" s="34"/>
      <c r="GH978" s="34"/>
      <c r="GI978" s="34"/>
      <c r="GJ978" s="34"/>
      <c r="GK978" s="34"/>
      <c r="GL978" s="34"/>
      <c r="GM978" s="34"/>
      <c r="GN978" s="34"/>
      <c r="GO978" s="34"/>
      <c r="GP978" s="34"/>
      <c r="GQ978" s="34"/>
      <c r="GR978" s="34"/>
      <c r="GS978" s="34"/>
      <c r="GT978" s="34"/>
      <c r="GU978" s="34"/>
      <c r="GV978" s="34"/>
      <c r="GW978" s="34"/>
      <c r="GX978" s="34"/>
      <c r="GY978" s="34"/>
      <c r="GZ978" s="34"/>
      <c r="HA978" s="34"/>
      <c r="HB978" s="34"/>
      <c r="HC978" s="34"/>
      <c r="HD978" s="34"/>
      <c r="HE978" s="34"/>
      <c r="HF978" s="34"/>
      <c r="HG978" s="34"/>
      <c r="HH978" s="34"/>
      <c r="HI978" s="34"/>
      <c r="HJ978" s="34"/>
      <c r="HK978" s="34"/>
      <c r="HL978" s="34"/>
      <c r="HM978" s="34"/>
      <c r="HN978" s="34"/>
      <c r="HO978" s="34"/>
      <c r="HP978" s="34"/>
      <c r="HQ978" s="34"/>
      <c r="HR978" s="34"/>
      <c r="HS978" s="34"/>
      <c r="HT978" s="34"/>
      <c r="HU978" s="34"/>
      <c r="HV978" s="34"/>
      <c r="HW978" s="34"/>
      <c r="HX978" s="34"/>
      <c r="HY978" s="34"/>
      <c r="HZ978" s="34"/>
      <c r="IA978" s="34"/>
      <c r="IB978" s="34"/>
      <c r="IC978" s="34"/>
      <c r="ID978" s="34"/>
      <c r="IE978" s="34"/>
      <c r="IF978" s="34"/>
      <c r="IG978" s="34"/>
      <c r="IH978" s="34"/>
      <c r="II978" s="34"/>
      <c r="IJ978" s="34"/>
      <c r="IK978" s="34"/>
      <c r="IL978" s="34"/>
      <c r="IM978" s="34"/>
      <c r="IN978" s="34"/>
      <c r="IO978" s="34"/>
      <c r="IP978" s="34"/>
      <c r="IQ978" s="34"/>
      <c r="IR978" s="34"/>
      <c r="IS978" s="34"/>
      <c r="IT978" s="34"/>
      <c r="IU978" s="34"/>
      <c r="IV978" s="34"/>
      <c r="IW978" s="34"/>
      <c r="IX978" s="34"/>
    </row>
    <row r="979" spans="1:258" x14ac:dyDescent="0.25">
      <c r="A979" s="35">
        <f>LOOKUP(2,1/($A$3:$A978&lt;&gt;""),$A$3:$A978)+1</f>
        <v>972</v>
      </c>
      <c r="B979" s="36"/>
      <c r="C979" s="50"/>
      <c r="D979" s="37" t="str">
        <f ca="1">IFERROR(IF($E979="","",VLOOKUP($E979,'Currency Pairs'!$B$3:$D$1000,3,FALSE)),"")</f>
        <v/>
      </c>
      <c r="E979" s="49" t="str">
        <f ca="1">IFERROR(IF($D979="","",VLOOKUP($D979,'Currency Pairs'!$A$3:$B$1000,2,FALSE)),"")</f>
        <v/>
      </c>
      <c r="F979" s="50"/>
      <c r="G979" s="49"/>
      <c r="H979" s="49"/>
      <c r="I979" s="49"/>
      <c r="J979" s="51" t="str">
        <f t="shared" si="32"/>
        <v/>
      </c>
      <c r="K979" s="79"/>
      <c r="L979" s="49"/>
      <c r="M979" s="52"/>
      <c r="N979" s="53" t="str">
        <f>IF(OR($G979="",$L979=""),"",ROUND(IF($F979="Long",(L979-G979),(G979-L979)) * POWER(10, VLOOKUP($D979,'Currency Pairs'!$A:$C,3,FALSE)),0))</f>
        <v/>
      </c>
      <c r="O979" s="99" t="str">
        <f>IF($P979="","",(($P979+$Q979+$R979)/LOOKUP(2,1/($V$3:$V978&lt;&gt;""),$V$3:$V978)))</f>
        <v/>
      </c>
      <c r="P979" s="54"/>
      <c r="Q979" s="54"/>
      <c r="R979" s="54"/>
      <c r="S979" s="42" t="str">
        <f t="shared" si="33"/>
        <v/>
      </c>
      <c r="T979" s="66"/>
      <c r="U979" s="66"/>
      <c r="V979" s="41" t="str">
        <f>IF($P979="","",$P979+$Q979+LOOKUP(2,1/($V$3:$V978&lt;&gt;""),$V$3:$V978))</f>
        <v/>
      </c>
      <c r="W979" s="42"/>
      <c r="X979" s="42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  <c r="IL979" s="35"/>
      <c r="IM979" s="35"/>
      <c r="IN979" s="35"/>
      <c r="IO979" s="35"/>
      <c r="IP979" s="35"/>
      <c r="IQ979" s="35"/>
      <c r="IR979" s="35"/>
      <c r="IS979" s="35"/>
      <c r="IT979" s="35"/>
      <c r="IU979" s="35"/>
      <c r="IV979" s="35"/>
      <c r="IW979" s="35"/>
      <c r="IX979" s="35"/>
    </row>
    <row r="980" spans="1:258" x14ac:dyDescent="0.25">
      <c r="A980" s="26">
        <f>LOOKUP(2,1/($A$3:$A979&lt;&gt;""),$A$3:$A979)+1</f>
        <v>973</v>
      </c>
      <c r="B980" s="27"/>
      <c r="C980" s="44"/>
      <c r="D980" s="28" t="str">
        <f ca="1">IFERROR(IF($E980="","",VLOOKUP($E980,'Currency Pairs'!$B$3:$D$1000,3,FALSE)),"")</f>
        <v/>
      </c>
      <c r="E980" s="43" t="str">
        <f ca="1">IFERROR(IF($D980="","",VLOOKUP($D980,'Currency Pairs'!$A$3:$B$1000,2,FALSE)),"")</f>
        <v/>
      </c>
      <c r="F980" s="44"/>
      <c r="G980" s="43"/>
      <c r="H980" s="43"/>
      <c r="I980" s="43"/>
      <c r="J980" s="45" t="str">
        <f t="shared" si="32"/>
        <v/>
      </c>
      <c r="K980" s="78"/>
      <c r="L980" s="43"/>
      <c r="M980" s="46"/>
      <c r="N980" s="47" t="str">
        <f>IF(OR($G980="",$L980=""),"",ROUND(IF($F980="Long",(L980-G980),(G980-L980)) * POWER(10, VLOOKUP($D980,'Currency Pairs'!$A:$C,3,FALSE)),0))</f>
        <v/>
      </c>
      <c r="O980" s="94" t="str">
        <f>IF($P980="","",(($P980+$Q980+$R980)/LOOKUP(2,1/($V$3:$V979&lt;&gt;""),$V$3:$V979)))</f>
        <v/>
      </c>
      <c r="P980" s="48"/>
      <c r="Q980" s="48"/>
      <c r="R980" s="48"/>
      <c r="S980" s="33" t="str">
        <f t="shared" si="33"/>
        <v/>
      </c>
      <c r="T980" s="65"/>
      <c r="U980" s="65"/>
      <c r="V980" s="32" t="str">
        <f>IF($P980="","",$P980+$Q980+LOOKUP(2,1/($V$3:$V979&lt;&gt;""),$V$3:$V979))</f>
        <v/>
      </c>
      <c r="W980" s="33"/>
      <c r="X980" s="33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  <c r="FH980" s="34"/>
      <c r="FI980" s="34"/>
      <c r="FJ980" s="34"/>
      <c r="FK980" s="34"/>
      <c r="FL980" s="34"/>
      <c r="FM980" s="34"/>
      <c r="FN980" s="34"/>
      <c r="FO980" s="34"/>
      <c r="FP980" s="34"/>
      <c r="FQ980" s="34"/>
      <c r="FR980" s="34"/>
      <c r="FS980" s="34"/>
      <c r="FT980" s="34"/>
      <c r="FU980" s="34"/>
      <c r="FV980" s="34"/>
      <c r="FW980" s="34"/>
      <c r="FX980" s="34"/>
      <c r="FY980" s="34"/>
      <c r="FZ980" s="34"/>
      <c r="GA980" s="34"/>
      <c r="GB980" s="34"/>
      <c r="GC980" s="34"/>
      <c r="GD980" s="34"/>
      <c r="GE980" s="34"/>
      <c r="GF980" s="34"/>
      <c r="GG980" s="34"/>
      <c r="GH980" s="34"/>
      <c r="GI980" s="34"/>
      <c r="GJ980" s="34"/>
      <c r="GK980" s="34"/>
      <c r="GL980" s="34"/>
      <c r="GM980" s="34"/>
      <c r="GN980" s="34"/>
      <c r="GO980" s="34"/>
      <c r="GP980" s="34"/>
      <c r="GQ980" s="34"/>
      <c r="GR980" s="34"/>
      <c r="GS980" s="34"/>
      <c r="GT980" s="34"/>
      <c r="GU980" s="34"/>
      <c r="GV980" s="34"/>
      <c r="GW980" s="34"/>
      <c r="GX980" s="34"/>
      <c r="GY980" s="34"/>
      <c r="GZ980" s="34"/>
      <c r="HA980" s="34"/>
      <c r="HB980" s="34"/>
      <c r="HC980" s="34"/>
      <c r="HD980" s="34"/>
      <c r="HE980" s="34"/>
      <c r="HF980" s="34"/>
      <c r="HG980" s="34"/>
      <c r="HH980" s="34"/>
      <c r="HI980" s="34"/>
      <c r="HJ980" s="34"/>
      <c r="HK980" s="34"/>
      <c r="HL980" s="34"/>
      <c r="HM980" s="34"/>
      <c r="HN980" s="34"/>
      <c r="HO980" s="34"/>
      <c r="HP980" s="34"/>
      <c r="HQ980" s="34"/>
      <c r="HR980" s="34"/>
      <c r="HS980" s="34"/>
      <c r="HT980" s="34"/>
      <c r="HU980" s="34"/>
      <c r="HV980" s="34"/>
      <c r="HW980" s="34"/>
      <c r="HX980" s="34"/>
      <c r="HY980" s="34"/>
      <c r="HZ980" s="34"/>
      <c r="IA980" s="34"/>
      <c r="IB980" s="34"/>
      <c r="IC980" s="34"/>
      <c r="ID980" s="34"/>
      <c r="IE980" s="34"/>
      <c r="IF980" s="34"/>
      <c r="IG980" s="34"/>
      <c r="IH980" s="34"/>
      <c r="II980" s="34"/>
      <c r="IJ980" s="34"/>
      <c r="IK980" s="34"/>
      <c r="IL980" s="34"/>
      <c r="IM980" s="34"/>
      <c r="IN980" s="34"/>
      <c r="IO980" s="34"/>
      <c r="IP980" s="34"/>
      <c r="IQ980" s="34"/>
      <c r="IR980" s="34"/>
      <c r="IS980" s="34"/>
      <c r="IT980" s="34"/>
      <c r="IU980" s="34"/>
      <c r="IV980" s="34"/>
      <c r="IW980" s="34"/>
      <c r="IX980" s="34"/>
    </row>
    <row r="981" spans="1:258" x14ac:dyDescent="0.25">
      <c r="A981" s="35">
        <f>LOOKUP(2,1/($A$3:$A980&lt;&gt;""),$A$3:$A980)+1</f>
        <v>974</v>
      </c>
      <c r="B981" s="36"/>
      <c r="C981" s="50"/>
      <c r="D981" s="37" t="str">
        <f ca="1">IFERROR(IF($E981="","",VLOOKUP($E981,'Currency Pairs'!$B$3:$D$1000,3,FALSE)),"")</f>
        <v/>
      </c>
      <c r="E981" s="49" t="str">
        <f ca="1">IFERROR(IF($D981="","",VLOOKUP($D981,'Currency Pairs'!$A$3:$B$1000,2,FALSE)),"")</f>
        <v/>
      </c>
      <c r="F981" s="50"/>
      <c r="G981" s="49"/>
      <c r="H981" s="49"/>
      <c r="I981" s="49"/>
      <c r="J981" s="51" t="str">
        <f t="shared" si="32"/>
        <v/>
      </c>
      <c r="K981" s="79"/>
      <c r="L981" s="49"/>
      <c r="M981" s="52"/>
      <c r="N981" s="53" t="str">
        <f>IF(OR($G981="",$L981=""),"",ROUND(IF($F981="Long",(L981-G981),(G981-L981)) * POWER(10, VLOOKUP($D981,'Currency Pairs'!$A:$C,3,FALSE)),0))</f>
        <v/>
      </c>
      <c r="O981" s="99" t="str">
        <f>IF($P981="","",(($P981+$Q981+$R981)/LOOKUP(2,1/($V$3:$V980&lt;&gt;""),$V$3:$V980)))</f>
        <v/>
      </c>
      <c r="P981" s="54"/>
      <c r="Q981" s="54"/>
      <c r="R981" s="54"/>
      <c r="S981" s="42" t="str">
        <f t="shared" si="33"/>
        <v/>
      </c>
      <c r="T981" s="66"/>
      <c r="U981" s="66"/>
      <c r="V981" s="41" t="str">
        <f>IF($P981="","",$P981+$Q981+LOOKUP(2,1/($V$3:$V980&lt;&gt;""),$V$3:$V980))</f>
        <v/>
      </c>
      <c r="W981" s="42"/>
      <c r="X981" s="42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  <c r="IL981" s="35"/>
      <c r="IM981" s="35"/>
      <c r="IN981" s="35"/>
      <c r="IO981" s="35"/>
      <c r="IP981" s="35"/>
      <c r="IQ981" s="35"/>
      <c r="IR981" s="35"/>
      <c r="IS981" s="35"/>
      <c r="IT981" s="35"/>
      <c r="IU981" s="35"/>
      <c r="IV981" s="35"/>
      <c r="IW981" s="35"/>
      <c r="IX981" s="35"/>
    </row>
    <row r="982" spans="1:258" x14ac:dyDescent="0.25">
      <c r="A982" s="26">
        <f>LOOKUP(2,1/($A$3:$A981&lt;&gt;""),$A$3:$A981)+1</f>
        <v>975</v>
      </c>
      <c r="B982" s="27"/>
      <c r="C982" s="44"/>
      <c r="D982" s="28" t="str">
        <f ca="1">IFERROR(IF($E982="","",VLOOKUP($E982,'Currency Pairs'!$B$3:$D$1000,3,FALSE)),"")</f>
        <v/>
      </c>
      <c r="E982" s="43" t="str">
        <f ca="1">IFERROR(IF($D982="","",VLOOKUP($D982,'Currency Pairs'!$A$3:$B$1000,2,FALSE)),"")</f>
        <v/>
      </c>
      <c r="F982" s="44"/>
      <c r="G982" s="43"/>
      <c r="H982" s="43"/>
      <c r="I982" s="43"/>
      <c r="J982" s="45" t="str">
        <f t="shared" si="32"/>
        <v/>
      </c>
      <c r="K982" s="78"/>
      <c r="L982" s="43"/>
      <c r="M982" s="46"/>
      <c r="N982" s="47" t="str">
        <f>IF(OR($G982="",$L982=""),"",ROUND(IF($F982="Long",(L982-G982),(G982-L982)) * POWER(10, VLOOKUP($D982,'Currency Pairs'!$A:$C,3,FALSE)),0))</f>
        <v/>
      </c>
      <c r="O982" s="94" t="str">
        <f>IF($P982="","",(($P982+$Q982+$R982)/LOOKUP(2,1/($V$3:$V981&lt;&gt;""),$V$3:$V981)))</f>
        <v/>
      </c>
      <c r="P982" s="48"/>
      <c r="Q982" s="48"/>
      <c r="R982" s="48"/>
      <c r="S982" s="33" t="str">
        <f t="shared" si="33"/>
        <v/>
      </c>
      <c r="T982" s="65"/>
      <c r="U982" s="65"/>
      <c r="V982" s="32" t="str">
        <f>IF($P982="","",$P982+$Q982+LOOKUP(2,1/($V$3:$V981&lt;&gt;""),$V$3:$V981))</f>
        <v/>
      </c>
      <c r="W982" s="33"/>
      <c r="X982" s="33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  <c r="DN982" s="34"/>
      <c r="DO982" s="34"/>
      <c r="DP982" s="34"/>
      <c r="DQ982" s="34"/>
      <c r="DR982" s="34"/>
      <c r="DS982" s="34"/>
      <c r="DT982" s="34"/>
      <c r="DU982" s="34"/>
      <c r="DV982" s="34"/>
      <c r="DW982" s="34"/>
      <c r="DX982" s="34"/>
      <c r="DY982" s="34"/>
      <c r="DZ982" s="34"/>
      <c r="EA982" s="34"/>
      <c r="EB982" s="34"/>
      <c r="EC982" s="34"/>
      <c r="ED982" s="34"/>
      <c r="EE982" s="34"/>
      <c r="EF982" s="34"/>
      <c r="EG982" s="34"/>
      <c r="EH982" s="34"/>
      <c r="EI982" s="34"/>
      <c r="EJ982" s="34"/>
      <c r="EK982" s="34"/>
      <c r="EL982" s="34"/>
      <c r="EM982" s="34"/>
      <c r="EN982" s="34"/>
      <c r="EO982" s="34"/>
      <c r="EP982" s="34"/>
      <c r="EQ982" s="34"/>
      <c r="ER982" s="34"/>
      <c r="ES982" s="34"/>
      <c r="ET982" s="34"/>
      <c r="EU982" s="34"/>
      <c r="EV982" s="34"/>
      <c r="EW982" s="34"/>
      <c r="EX982" s="34"/>
      <c r="EY982" s="34"/>
      <c r="EZ982" s="34"/>
      <c r="FA982" s="34"/>
      <c r="FB982" s="34"/>
      <c r="FC982" s="34"/>
      <c r="FD982" s="34"/>
      <c r="FE982" s="34"/>
      <c r="FF982" s="34"/>
      <c r="FG982" s="34"/>
      <c r="FH982" s="34"/>
      <c r="FI982" s="34"/>
      <c r="FJ982" s="34"/>
      <c r="FK982" s="34"/>
      <c r="FL982" s="34"/>
      <c r="FM982" s="34"/>
      <c r="FN982" s="34"/>
      <c r="FO982" s="34"/>
      <c r="FP982" s="34"/>
      <c r="FQ982" s="34"/>
      <c r="FR982" s="34"/>
      <c r="FS982" s="34"/>
      <c r="FT982" s="34"/>
      <c r="FU982" s="34"/>
      <c r="FV982" s="34"/>
      <c r="FW982" s="34"/>
      <c r="FX982" s="34"/>
      <c r="FY982" s="34"/>
      <c r="FZ982" s="34"/>
      <c r="GA982" s="34"/>
      <c r="GB982" s="34"/>
      <c r="GC982" s="34"/>
      <c r="GD982" s="34"/>
      <c r="GE982" s="34"/>
      <c r="GF982" s="34"/>
      <c r="GG982" s="34"/>
      <c r="GH982" s="34"/>
      <c r="GI982" s="34"/>
      <c r="GJ982" s="34"/>
      <c r="GK982" s="34"/>
      <c r="GL982" s="34"/>
      <c r="GM982" s="34"/>
      <c r="GN982" s="34"/>
      <c r="GO982" s="34"/>
      <c r="GP982" s="34"/>
      <c r="GQ982" s="34"/>
      <c r="GR982" s="34"/>
      <c r="GS982" s="34"/>
      <c r="GT982" s="34"/>
      <c r="GU982" s="34"/>
      <c r="GV982" s="34"/>
      <c r="GW982" s="34"/>
      <c r="GX982" s="34"/>
      <c r="GY982" s="34"/>
      <c r="GZ982" s="34"/>
      <c r="HA982" s="34"/>
      <c r="HB982" s="34"/>
      <c r="HC982" s="34"/>
      <c r="HD982" s="34"/>
      <c r="HE982" s="34"/>
      <c r="HF982" s="34"/>
      <c r="HG982" s="34"/>
      <c r="HH982" s="34"/>
      <c r="HI982" s="34"/>
      <c r="HJ982" s="34"/>
      <c r="HK982" s="34"/>
      <c r="HL982" s="34"/>
      <c r="HM982" s="34"/>
      <c r="HN982" s="34"/>
      <c r="HO982" s="34"/>
      <c r="HP982" s="34"/>
      <c r="HQ982" s="34"/>
      <c r="HR982" s="34"/>
      <c r="HS982" s="34"/>
      <c r="HT982" s="34"/>
      <c r="HU982" s="34"/>
      <c r="HV982" s="34"/>
      <c r="HW982" s="34"/>
      <c r="HX982" s="34"/>
      <c r="HY982" s="34"/>
      <c r="HZ982" s="34"/>
      <c r="IA982" s="34"/>
      <c r="IB982" s="34"/>
      <c r="IC982" s="34"/>
      <c r="ID982" s="34"/>
      <c r="IE982" s="34"/>
      <c r="IF982" s="34"/>
      <c r="IG982" s="34"/>
      <c r="IH982" s="34"/>
      <c r="II982" s="34"/>
      <c r="IJ982" s="34"/>
      <c r="IK982" s="34"/>
      <c r="IL982" s="34"/>
      <c r="IM982" s="34"/>
      <c r="IN982" s="34"/>
      <c r="IO982" s="34"/>
      <c r="IP982" s="34"/>
      <c r="IQ982" s="34"/>
      <c r="IR982" s="34"/>
      <c r="IS982" s="34"/>
      <c r="IT982" s="34"/>
      <c r="IU982" s="34"/>
      <c r="IV982" s="34"/>
      <c r="IW982" s="34"/>
      <c r="IX982" s="34"/>
    </row>
    <row r="983" spans="1:258" x14ac:dyDescent="0.25">
      <c r="A983" s="35">
        <f>LOOKUP(2,1/($A$3:$A982&lt;&gt;""),$A$3:$A982)+1</f>
        <v>976</v>
      </c>
      <c r="B983" s="36"/>
      <c r="C983" s="50"/>
      <c r="D983" s="37" t="str">
        <f ca="1">IFERROR(IF($E983="","",VLOOKUP($E983,'Currency Pairs'!$B$3:$D$1000,3,FALSE)),"")</f>
        <v/>
      </c>
      <c r="E983" s="49" t="str">
        <f ca="1">IFERROR(IF($D983="","",VLOOKUP($D983,'Currency Pairs'!$A$3:$B$1000,2,FALSE)),"")</f>
        <v/>
      </c>
      <c r="F983" s="50"/>
      <c r="G983" s="49"/>
      <c r="H983" s="49"/>
      <c r="I983" s="49"/>
      <c r="J983" s="51" t="str">
        <f t="shared" si="32"/>
        <v/>
      </c>
      <c r="K983" s="79"/>
      <c r="L983" s="49"/>
      <c r="M983" s="52"/>
      <c r="N983" s="53" t="str">
        <f>IF(OR($G983="",$L983=""),"",ROUND(IF($F983="Long",(L983-G983),(G983-L983)) * POWER(10, VLOOKUP($D983,'Currency Pairs'!$A:$C,3,FALSE)),0))</f>
        <v/>
      </c>
      <c r="O983" s="99" t="str">
        <f>IF($P983="","",(($P983+$Q983+$R983)/LOOKUP(2,1/($V$3:$V982&lt;&gt;""),$V$3:$V982)))</f>
        <v/>
      </c>
      <c r="P983" s="54"/>
      <c r="Q983" s="54"/>
      <c r="R983" s="54"/>
      <c r="S983" s="42" t="str">
        <f t="shared" si="33"/>
        <v/>
      </c>
      <c r="T983" s="66"/>
      <c r="U983" s="66"/>
      <c r="V983" s="41" t="str">
        <f>IF($P983="","",$P983+$Q983+LOOKUP(2,1/($V$3:$V982&lt;&gt;""),$V$3:$V982))</f>
        <v/>
      </c>
      <c r="W983" s="42"/>
      <c r="X983" s="42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  <c r="GY983" s="35"/>
      <c r="GZ983" s="35"/>
      <c r="HA983" s="35"/>
      <c r="HB983" s="35"/>
      <c r="HC983" s="35"/>
      <c r="HD983" s="35"/>
      <c r="HE983" s="35"/>
      <c r="HF983" s="35"/>
      <c r="HG983" s="35"/>
      <c r="HH983" s="35"/>
      <c r="HI983" s="35"/>
      <c r="HJ983" s="35"/>
      <c r="HK983" s="35"/>
      <c r="HL983" s="35"/>
      <c r="HM983" s="35"/>
      <c r="HN983" s="35"/>
      <c r="HO983" s="35"/>
      <c r="HP983" s="35"/>
      <c r="HQ983" s="35"/>
      <c r="HR983" s="35"/>
      <c r="HS983" s="35"/>
      <c r="HT983" s="35"/>
      <c r="HU983" s="35"/>
      <c r="HV983" s="35"/>
      <c r="HW983" s="35"/>
      <c r="HX983" s="35"/>
      <c r="HY983" s="35"/>
      <c r="HZ983" s="35"/>
      <c r="IA983" s="35"/>
      <c r="IB983" s="35"/>
      <c r="IC983" s="35"/>
      <c r="ID983" s="35"/>
      <c r="IE983" s="35"/>
      <c r="IF983" s="35"/>
      <c r="IG983" s="35"/>
      <c r="IH983" s="35"/>
      <c r="II983" s="35"/>
      <c r="IJ983" s="35"/>
      <c r="IK983" s="35"/>
      <c r="IL983" s="35"/>
      <c r="IM983" s="35"/>
      <c r="IN983" s="35"/>
      <c r="IO983" s="35"/>
      <c r="IP983" s="35"/>
      <c r="IQ983" s="35"/>
      <c r="IR983" s="35"/>
      <c r="IS983" s="35"/>
      <c r="IT983" s="35"/>
      <c r="IU983" s="35"/>
      <c r="IV983" s="35"/>
      <c r="IW983" s="35"/>
      <c r="IX983" s="35"/>
    </row>
    <row r="984" spans="1:258" x14ac:dyDescent="0.25">
      <c r="A984" s="26">
        <f>LOOKUP(2,1/($A$3:$A983&lt;&gt;""),$A$3:$A983)+1</f>
        <v>977</v>
      </c>
      <c r="B984" s="27"/>
      <c r="C984" s="44"/>
      <c r="D984" s="28" t="str">
        <f ca="1">IFERROR(IF($E984="","",VLOOKUP($E984,'Currency Pairs'!$B$3:$D$1000,3,FALSE)),"")</f>
        <v/>
      </c>
      <c r="E984" s="43" t="str">
        <f ca="1">IFERROR(IF($D984="","",VLOOKUP($D984,'Currency Pairs'!$A$3:$B$1000,2,FALSE)),"")</f>
        <v/>
      </c>
      <c r="F984" s="44"/>
      <c r="G984" s="43"/>
      <c r="H984" s="43"/>
      <c r="I984" s="43"/>
      <c r="J984" s="45" t="str">
        <f t="shared" si="32"/>
        <v/>
      </c>
      <c r="K984" s="78"/>
      <c r="L984" s="43"/>
      <c r="M984" s="46"/>
      <c r="N984" s="47" t="str">
        <f>IF(OR($G984="",$L984=""),"",ROUND(IF($F984="Long",(L984-G984),(G984-L984)) * POWER(10, VLOOKUP($D984,'Currency Pairs'!$A:$C,3,FALSE)),0))</f>
        <v/>
      </c>
      <c r="O984" s="94" t="str">
        <f>IF($P984="","",(($P984+$Q984+$R984)/LOOKUP(2,1/($V$3:$V983&lt;&gt;""),$V$3:$V983)))</f>
        <v/>
      </c>
      <c r="P984" s="48"/>
      <c r="Q984" s="48"/>
      <c r="R984" s="48"/>
      <c r="S984" s="33" t="str">
        <f t="shared" si="33"/>
        <v/>
      </c>
      <c r="T984" s="65"/>
      <c r="U984" s="65"/>
      <c r="V984" s="32" t="str">
        <f>IF($P984="","",$P984+$Q984+LOOKUP(2,1/($V$3:$V983&lt;&gt;""),$V$3:$V983))</f>
        <v/>
      </c>
      <c r="W984" s="33"/>
      <c r="X984" s="33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/>
      <c r="DZ984" s="34"/>
      <c r="EA984" s="34"/>
      <c r="EB984" s="34"/>
      <c r="EC984" s="34"/>
      <c r="ED984" s="34"/>
      <c r="EE984" s="34"/>
      <c r="EF984" s="34"/>
      <c r="EG984" s="34"/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  <c r="EX984" s="34"/>
      <c r="EY984" s="34"/>
      <c r="EZ984" s="34"/>
      <c r="FA984" s="34"/>
      <c r="FB984" s="34"/>
      <c r="FC984" s="34"/>
      <c r="FD984" s="34"/>
      <c r="FE984" s="34"/>
      <c r="FF984" s="34"/>
      <c r="FG984" s="34"/>
      <c r="FH984" s="34"/>
      <c r="FI984" s="34"/>
      <c r="FJ984" s="34"/>
      <c r="FK984" s="34"/>
      <c r="FL984" s="34"/>
      <c r="FM984" s="34"/>
      <c r="FN984" s="34"/>
      <c r="FO984" s="34"/>
      <c r="FP984" s="34"/>
      <c r="FQ984" s="34"/>
      <c r="FR984" s="34"/>
      <c r="FS984" s="34"/>
      <c r="FT984" s="34"/>
      <c r="FU984" s="34"/>
      <c r="FV984" s="34"/>
      <c r="FW984" s="34"/>
      <c r="FX984" s="34"/>
      <c r="FY984" s="34"/>
      <c r="FZ984" s="34"/>
      <c r="GA984" s="34"/>
      <c r="GB984" s="34"/>
      <c r="GC984" s="34"/>
      <c r="GD984" s="34"/>
      <c r="GE984" s="34"/>
      <c r="GF984" s="34"/>
      <c r="GG984" s="34"/>
      <c r="GH984" s="34"/>
      <c r="GI984" s="34"/>
      <c r="GJ984" s="34"/>
      <c r="GK984" s="34"/>
      <c r="GL984" s="34"/>
      <c r="GM984" s="34"/>
      <c r="GN984" s="34"/>
      <c r="GO984" s="34"/>
      <c r="GP984" s="34"/>
      <c r="GQ984" s="34"/>
      <c r="GR984" s="34"/>
      <c r="GS984" s="34"/>
      <c r="GT984" s="34"/>
      <c r="GU984" s="34"/>
      <c r="GV984" s="34"/>
      <c r="GW984" s="34"/>
      <c r="GX984" s="34"/>
      <c r="GY984" s="34"/>
      <c r="GZ984" s="34"/>
      <c r="HA984" s="34"/>
      <c r="HB984" s="34"/>
      <c r="HC984" s="34"/>
      <c r="HD984" s="34"/>
      <c r="HE984" s="34"/>
      <c r="HF984" s="34"/>
      <c r="HG984" s="34"/>
      <c r="HH984" s="34"/>
      <c r="HI984" s="34"/>
      <c r="HJ984" s="34"/>
      <c r="HK984" s="34"/>
      <c r="HL984" s="34"/>
      <c r="HM984" s="34"/>
      <c r="HN984" s="34"/>
      <c r="HO984" s="34"/>
      <c r="HP984" s="34"/>
      <c r="HQ984" s="34"/>
      <c r="HR984" s="34"/>
      <c r="HS984" s="34"/>
      <c r="HT984" s="34"/>
      <c r="HU984" s="34"/>
      <c r="HV984" s="34"/>
      <c r="HW984" s="34"/>
      <c r="HX984" s="34"/>
      <c r="HY984" s="34"/>
      <c r="HZ984" s="34"/>
      <c r="IA984" s="34"/>
      <c r="IB984" s="34"/>
      <c r="IC984" s="34"/>
      <c r="ID984" s="34"/>
      <c r="IE984" s="34"/>
      <c r="IF984" s="34"/>
      <c r="IG984" s="34"/>
      <c r="IH984" s="34"/>
      <c r="II984" s="34"/>
      <c r="IJ984" s="34"/>
      <c r="IK984" s="34"/>
      <c r="IL984" s="34"/>
      <c r="IM984" s="34"/>
      <c r="IN984" s="34"/>
      <c r="IO984" s="34"/>
      <c r="IP984" s="34"/>
      <c r="IQ984" s="34"/>
      <c r="IR984" s="34"/>
      <c r="IS984" s="34"/>
      <c r="IT984" s="34"/>
      <c r="IU984" s="34"/>
      <c r="IV984" s="34"/>
      <c r="IW984" s="34"/>
      <c r="IX984" s="34"/>
    </row>
    <row r="985" spans="1:258" x14ac:dyDescent="0.25">
      <c r="A985" s="35">
        <f>LOOKUP(2,1/($A$3:$A984&lt;&gt;""),$A$3:$A984)+1</f>
        <v>978</v>
      </c>
      <c r="B985" s="36"/>
      <c r="C985" s="50"/>
      <c r="D985" s="37" t="str">
        <f ca="1">IFERROR(IF($E985="","",VLOOKUP($E985,'Currency Pairs'!$B$3:$D$1000,3,FALSE)),"")</f>
        <v/>
      </c>
      <c r="E985" s="49" t="str">
        <f ca="1">IFERROR(IF($D985="","",VLOOKUP($D985,'Currency Pairs'!$A$3:$B$1000,2,FALSE)),"")</f>
        <v/>
      </c>
      <c r="F985" s="50"/>
      <c r="G985" s="49"/>
      <c r="H985" s="49"/>
      <c r="I985" s="49"/>
      <c r="J985" s="51" t="str">
        <f t="shared" si="32"/>
        <v/>
      </c>
      <c r="K985" s="79"/>
      <c r="L985" s="49"/>
      <c r="M985" s="52"/>
      <c r="N985" s="53" t="str">
        <f>IF(OR($G985="",$L985=""),"",ROUND(IF($F985="Long",(L985-G985),(G985-L985)) * POWER(10, VLOOKUP($D985,'Currency Pairs'!$A:$C,3,FALSE)),0))</f>
        <v/>
      </c>
      <c r="O985" s="99" t="str">
        <f>IF($P985="","",(($P985+$Q985+$R985)/LOOKUP(2,1/($V$3:$V984&lt;&gt;""),$V$3:$V984)))</f>
        <v/>
      </c>
      <c r="P985" s="54"/>
      <c r="Q985" s="54"/>
      <c r="R985" s="54"/>
      <c r="S985" s="42" t="str">
        <f t="shared" si="33"/>
        <v/>
      </c>
      <c r="T985" s="66"/>
      <c r="U985" s="66"/>
      <c r="V985" s="41" t="str">
        <f>IF($P985="","",$P985+$Q985+LOOKUP(2,1/($V$3:$V984&lt;&gt;""),$V$3:$V984))</f>
        <v/>
      </c>
      <c r="W985" s="42"/>
      <c r="X985" s="42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  <c r="GY985" s="35"/>
      <c r="GZ985" s="35"/>
      <c r="HA985" s="35"/>
      <c r="HB985" s="35"/>
      <c r="HC985" s="35"/>
      <c r="HD985" s="35"/>
      <c r="HE985" s="35"/>
      <c r="HF985" s="35"/>
      <c r="HG985" s="35"/>
      <c r="HH985" s="35"/>
      <c r="HI985" s="35"/>
      <c r="HJ985" s="35"/>
      <c r="HK985" s="35"/>
      <c r="HL985" s="35"/>
      <c r="HM985" s="35"/>
      <c r="HN985" s="35"/>
      <c r="HO985" s="35"/>
      <c r="HP985" s="35"/>
      <c r="HQ985" s="35"/>
      <c r="HR985" s="35"/>
      <c r="HS985" s="35"/>
      <c r="HT985" s="35"/>
      <c r="HU985" s="35"/>
      <c r="HV985" s="35"/>
      <c r="HW985" s="35"/>
      <c r="HX985" s="35"/>
      <c r="HY985" s="35"/>
      <c r="HZ985" s="35"/>
      <c r="IA985" s="35"/>
      <c r="IB985" s="35"/>
      <c r="IC985" s="35"/>
      <c r="ID985" s="35"/>
      <c r="IE985" s="35"/>
      <c r="IF985" s="35"/>
      <c r="IG985" s="35"/>
      <c r="IH985" s="35"/>
      <c r="II985" s="35"/>
      <c r="IJ985" s="35"/>
      <c r="IK985" s="35"/>
      <c r="IL985" s="35"/>
      <c r="IM985" s="35"/>
      <c r="IN985" s="35"/>
      <c r="IO985" s="35"/>
      <c r="IP985" s="35"/>
      <c r="IQ985" s="35"/>
      <c r="IR985" s="35"/>
      <c r="IS985" s="35"/>
      <c r="IT985" s="35"/>
      <c r="IU985" s="35"/>
      <c r="IV985" s="35"/>
      <c r="IW985" s="35"/>
      <c r="IX985" s="35"/>
    </row>
    <row r="986" spans="1:258" x14ac:dyDescent="0.25">
      <c r="A986" s="26">
        <f>LOOKUP(2,1/($A$3:$A985&lt;&gt;""),$A$3:$A985)+1</f>
        <v>979</v>
      </c>
      <c r="B986" s="27"/>
      <c r="C986" s="44"/>
      <c r="D986" s="28" t="str">
        <f ca="1">IFERROR(IF($E986="","",VLOOKUP($E986,'Currency Pairs'!$B$3:$D$1000,3,FALSE)),"")</f>
        <v/>
      </c>
      <c r="E986" s="43" t="str">
        <f ca="1">IFERROR(IF($D986="","",VLOOKUP($D986,'Currency Pairs'!$A$3:$B$1000,2,FALSE)),"")</f>
        <v/>
      </c>
      <c r="F986" s="44"/>
      <c r="G986" s="43"/>
      <c r="H986" s="43"/>
      <c r="I986" s="43"/>
      <c r="J986" s="45" t="str">
        <f t="shared" si="32"/>
        <v/>
      </c>
      <c r="K986" s="78"/>
      <c r="L986" s="43"/>
      <c r="M986" s="46"/>
      <c r="N986" s="47" t="str">
        <f>IF(OR($G986="",$L986=""),"",ROUND(IF($F986="Long",(L986-G986),(G986-L986)) * POWER(10, VLOOKUP($D986,'Currency Pairs'!$A:$C,3,FALSE)),0))</f>
        <v/>
      </c>
      <c r="O986" s="94" t="str">
        <f>IF($P986="","",(($P986+$Q986+$R986)/LOOKUP(2,1/($V$3:$V985&lt;&gt;""),$V$3:$V985)))</f>
        <v/>
      </c>
      <c r="P986" s="48"/>
      <c r="Q986" s="48"/>
      <c r="R986" s="48"/>
      <c r="S986" s="33" t="str">
        <f t="shared" si="33"/>
        <v/>
      </c>
      <c r="T986" s="65"/>
      <c r="U986" s="65"/>
      <c r="V986" s="32" t="str">
        <f>IF($P986="","",$P986+$Q986+LOOKUP(2,1/($V$3:$V985&lt;&gt;""),$V$3:$V985))</f>
        <v/>
      </c>
      <c r="W986" s="33"/>
      <c r="X986" s="33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  <c r="EX986" s="34"/>
      <c r="EY986" s="34"/>
      <c r="EZ986" s="34"/>
      <c r="FA986" s="34"/>
      <c r="FB986" s="34"/>
      <c r="FC986" s="34"/>
      <c r="FD986" s="34"/>
      <c r="FE986" s="34"/>
      <c r="FF986" s="34"/>
      <c r="FG986" s="34"/>
      <c r="FH986" s="34"/>
      <c r="FI986" s="34"/>
      <c r="FJ986" s="34"/>
      <c r="FK986" s="34"/>
      <c r="FL986" s="34"/>
      <c r="FM986" s="34"/>
      <c r="FN986" s="34"/>
      <c r="FO986" s="34"/>
      <c r="FP986" s="34"/>
      <c r="FQ986" s="34"/>
      <c r="FR986" s="34"/>
      <c r="FS986" s="34"/>
      <c r="FT986" s="34"/>
      <c r="FU986" s="34"/>
      <c r="FV986" s="34"/>
      <c r="FW986" s="34"/>
      <c r="FX986" s="34"/>
      <c r="FY986" s="34"/>
      <c r="FZ986" s="34"/>
      <c r="GA986" s="34"/>
      <c r="GB986" s="34"/>
      <c r="GC986" s="34"/>
      <c r="GD986" s="34"/>
      <c r="GE986" s="34"/>
      <c r="GF986" s="34"/>
      <c r="GG986" s="34"/>
      <c r="GH986" s="34"/>
      <c r="GI986" s="34"/>
      <c r="GJ986" s="34"/>
      <c r="GK986" s="34"/>
      <c r="GL986" s="34"/>
      <c r="GM986" s="34"/>
      <c r="GN986" s="34"/>
      <c r="GO986" s="34"/>
      <c r="GP986" s="34"/>
      <c r="GQ986" s="34"/>
      <c r="GR986" s="34"/>
      <c r="GS986" s="34"/>
      <c r="GT986" s="34"/>
      <c r="GU986" s="34"/>
      <c r="GV986" s="34"/>
      <c r="GW986" s="34"/>
      <c r="GX986" s="34"/>
      <c r="GY986" s="34"/>
      <c r="GZ986" s="34"/>
      <c r="HA986" s="34"/>
      <c r="HB986" s="34"/>
      <c r="HC986" s="34"/>
      <c r="HD986" s="34"/>
      <c r="HE986" s="34"/>
      <c r="HF986" s="34"/>
      <c r="HG986" s="34"/>
      <c r="HH986" s="34"/>
      <c r="HI986" s="34"/>
      <c r="HJ986" s="34"/>
      <c r="HK986" s="34"/>
      <c r="HL986" s="34"/>
      <c r="HM986" s="34"/>
      <c r="HN986" s="34"/>
      <c r="HO986" s="34"/>
      <c r="HP986" s="34"/>
      <c r="HQ986" s="34"/>
      <c r="HR986" s="34"/>
      <c r="HS986" s="34"/>
      <c r="HT986" s="34"/>
      <c r="HU986" s="34"/>
      <c r="HV986" s="34"/>
      <c r="HW986" s="34"/>
      <c r="HX986" s="34"/>
      <c r="HY986" s="34"/>
      <c r="HZ986" s="34"/>
      <c r="IA986" s="34"/>
      <c r="IB986" s="34"/>
      <c r="IC986" s="34"/>
      <c r="ID986" s="34"/>
      <c r="IE986" s="34"/>
      <c r="IF986" s="34"/>
      <c r="IG986" s="34"/>
      <c r="IH986" s="34"/>
      <c r="II986" s="34"/>
      <c r="IJ986" s="34"/>
      <c r="IK986" s="34"/>
      <c r="IL986" s="34"/>
      <c r="IM986" s="34"/>
      <c r="IN986" s="34"/>
      <c r="IO986" s="34"/>
      <c r="IP986" s="34"/>
      <c r="IQ986" s="34"/>
      <c r="IR986" s="34"/>
      <c r="IS986" s="34"/>
      <c r="IT986" s="34"/>
      <c r="IU986" s="34"/>
      <c r="IV986" s="34"/>
      <c r="IW986" s="34"/>
      <c r="IX986" s="34"/>
    </row>
    <row r="987" spans="1:258" x14ac:dyDescent="0.25">
      <c r="A987" s="35">
        <f>LOOKUP(2,1/($A$3:$A986&lt;&gt;""),$A$3:$A986)+1</f>
        <v>980</v>
      </c>
      <c r="B987" s="36"/>
      <c r="C987" s="50"/>
      <c r="D987" s="37" t="str">
        <f ca="1">IFERROR(IF($E987="","",VLOOKUP($E987,'Currency Pairs'!$B$3:$D$1000,3,FALSE)),"")</f>
        <v/>
      </c>
      <c r="E987" s="49" t="str">
        <f ca="1">IFERROR(IF($D987="","",VLOOKUP($D987,'Currency Pairs'!$A$3:$B$1000,2,FALSE)),"")</f>
        <v/>
      </c>
      <c r="F987" s="50"/>
      <c r="G987" s="49"/>
      <c r="H987" s="49"/>
      <c r="I987" s="49"/>
      <c r="J987" s="51" t="str">
        <f t="shared" si="32"/>
        <v/>
      </c>
      <c r="K987" s="79"/>
      <c r="L987" s="49"/>
      <c r="M987" s="52"/>
      <c r="N987" s="53" t="str">
        <f>IF(OR($G987="",$L987=""),"",ROUND(IF($F987="Long",(L987-G987),(G987-L987)) * POWER(10, VLOOKUP($D987,'Currency Pairs'!$A:$C,3,FALSE)),0))</f>
        <v/>
      </c>
      <c r="O987" s="99" t="str">
        <f>IF($P987="","",(($P987+$Q987+$R987)/LOOKUP(2,1/($V$3:$V986&lt;&gt;""),$V$3:$V986)))</f>
        <v/>
      </c>
      <c r="P987" s="54"/>
      <c r="Q987" s="54"/>
      <c r="R987" s="54"/>
      <c r="S987" s="42" t="str">
        <f t="shared" si="33"/>
        <v/>
      </c>
      <c r="T987" s="66"/>
      <c r="U987" s="66"/>
      <c r="V987" s="41" t="str">
        <f>IF($P987="","",$P987+$Q987+LOOKUP(2,1/($V$3:$V986&lt;&gt;""),$V$3:$V986))</f>
        <v/>
      </c>
      <c r="W987" s="42"/>
      <c r="X987" s="42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  <c r="GY987" s="35"/>
      <c r="GZ987" s="35"/>
      <c r="HA987" s="35"/>
      <c r="HB987" s="35"/>
      <c r="HC987" s="35"/>
      <c r="HD987" s="35"/>
      <c r="HE987" s="35"/>
      <c r="HF987" s="35"/>
      <c r="HG987" s="35"/>
      <c r="HH987" s="35"/>
      <c r="HI987" s="35"/>
      <c r="HJ987" s="35"/>
      <c r="HK987" s="35"/>
      <c r="HL987" s="35"/>
      <c r="HM987" s="35"/>
      <c r="HN987" s="35"/>
      <c r="HO987" s="35"/>
      <c r="HP987" s="35"/>
      <c r="HQ987" s="35"/>
      <c r="HR987" s="35"/>
      <c r="HS987" s="35"/>
      <c r="HT987" s="35"/>
      <c r="HU987" s="35"/>
      <c r="HV987" s="35"/>
      <c r="HW987" s="35"/>
      <c r="HX987" s="35"/>
      <c r="HY987" s="35"/>
      <c r="HZ987" s="35"/>
      <c r="IA987" s="35"/>
      <c r="IB987" s="35"/>
      <c r="IC987" s="35"/>
      <c r="ID987" s="35"/>
      <c r="IE987" s="35"/>
      <c r="IF987" s="35"/>
      <c r="IG987" s="35"/>
      <c r="IH987" s="35"/>
      <c r="II987" s="35"/>
      <c r="IJ987" s="35"/>
      <c r="IK987" s="35"/>
      <c r="IL987" s="35"/>
      <c r="IM987" s="35"/>
      <c r="IN987" s="35"/>
      <c r="IO987" s="35"/>
      <c r="IP987" s="35"/>
      <c r="IQ987" s="35"/>
      <c r="IR987" s="35"/>
      <c r="IS987" s="35"/>
      <c r="IT987" s="35"/>
      <c r="IU987" s="35"/>
      <c r="IV987" s="35"/>
      <c r="IW987" s="35"/>
      <c r="IX987" s="35"/>
    </row>
    <row r="988" spans="1:258" x14ac:dyDescent="0.25">
      <c r="A988" s="26">
        <f>LOOKUP(2,1/($A$3:$A987&lt;&gt;""),$A$3:$A987)+1</f>
        <v>981</v>
      </c>
      <c r="B988" s="27"/>
      <c r="C988" s="44"/>
      <c r="D988" s="28" t="str">
        <f ca="1">IFERROR(IF($E988="","",VLOOKUP($E988,'Currency Pairs'!$B$3:$D$1000,3,FALSE)),"")</f>
        <v/>
      </c>
      <c r="E988" s="43" t="str">
        <f ca="1">IFERROR(IF($D988="","",VLOOKUP($D988,'Currency Pairs'!$A$3:$B$1000,2,FALSE)),"")</f>
        <v/>
      </c>
      <c r="F988" s="44"/>
      <c r="G988" s="43"/>
      <c r="H988" s="43"/>
      <c r="I988" s="43"/>
      <c r="J988" s="45" t="str">
        <f t="shared" si="32"/>
        <v/>
      </c>
      <c r="K988" s="78"/>
      <c r="L988" s="43"/>
      <c r="M988" s="46"/>
      <c r="N988" s="47" t="str">
        <f>IF(OR($G988="",$L988=""),"",ROUND(IF($F988="Long",(L988-G988),(G988-L988)) * POWER(10, VLOOKUP($D988,'Currency Pairs'!$A:$C,3,FALSE)),0))</f>
        <v/>
      </c>
      <c r="O988" s="94" t="str">
        <f>IF($P988="","",(($P988+$Q988+$R988)/LOOKUP(2,1/($V$3:$V987&lt;&gt;""),$V$3:$V987)))</f>
        <v/>
      </c>
      <c r="P988" s="48"/>
      <c r="Q988" s="48"/>
      <c r="R988" s="48"/>
      <c r="S988" s="33" t="str">
        <f t="shared" si="33"/>
        <v/>
      </c>
      <c r="T988" s="65"/>
      <c r="U988" s="65"/>
      <c r="V988" s="32" t="str">
        <f>IF($P988="","",$P988+$Q988+LOOKUP(2,1/($V$3:$V987&lt;&gt;""),$V$3:$V987))</f>
        <v/>
      </c>
      <c r="W988" s="33"/>
      <c r="X988" s="33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  <c r="FH988" s="34"/>
      <c r="FI988" s="34"/>
      <c r="FJ988" s="34"/>
      <c r="FK988" s="34"/>
      <c r="FL988" s="34"/>
      <c r="FM988" s="34"/>
      <c r="FN988" s="34"/>
      <c r="FO988" s="34"/>
      <c r="FP988" s="34"/>
      <c r="FQ988" s="34"/>
      <c r="FR988" s="34"/>
      <c r="FS988" s="34"/>
      <c r="FT988" s="34"/>
      <c r="FU988" s="34"/>
      <c r="FV988" s="34"/>
      <c r="FW988" s="34"/>
      <c r="FX988" s="34"/>
      <c r="FY988" s="34"/>
      <c r="FZ988" s="34"/>
      <c r="GA988" s="34"/>
      <c r="GB988" s="34"/>
      <c r="GC988" s="34"/>
      <c r="GD988" s="34"/>
      <c r="GE988" s="34"/>
      <c r="GF988" s="34"/>
      <c r="GG988" s="34"/>
      <c r="GH988" s="34"/>
      <c r="GI988" s="34"/>
      <c r="GJ988" s="34"/>
      <c r="GK988" s="34"/>
      <c r="GL988" s="34"/>
      <c r="GM988" s="34"/>
      <c r="GN988" s="34"/>
      <c r="GO988" s="34"/>
      <c r="GP988" s="34"/>
      <c r="GQ988" s="34"/>
      <c r="GR988" s="34"/>
      <c r="GS988" s="34"/>
      <c r="GT988" s="34"/>
      <c r="GU988" s="34"/>
      <c r="GV988" s="34"/>
      <c r="GW988" s="34"/>
      <c r="GX988" s="34"/>
      <c r="GY988" s="34"/>
      <c r="GZ988" s="34"/>
      <c r="HA988" s="34"/>
      <c r="HB988" s="34"/>
      <c r="HC988" s="34"/>
      <c r="HD988" s="34"/>
      <c r="HE988" s="34"/>
      <c r="HF988" s="34"/>
      <c r="HG988" s="34"/>
      <c r="HH988" s="34"/>
      <c r="HI988" s="34"/>
      <c r="HJ988" s="34"/>
      <c r="HK988" s="34"/>
      <c r="HL988" s="34"/>
      <c r="HM988" s="34"/>
      <c r="HN988" s="34"/>
      <c r="HO988" s="34"/>
      <c r="HP988" s="34"/>
      <c r="HQ988" s="34"/>
      <c r="HR988" s="34"/>
      <c r="HS988" s="34"/>
      <c r="HT988" s="34"/>
      <c r="HU988" s="34"/>
      <c r="HV988" s="34"/>
      <c r="HW988" s="34"/>
      <c r="HX988" s="34"/>
      <c r="HY988" s="34"/>
      <c r="HZ988" s="34"/>
      <c r="IA988" s="34"/>
      <c r="IB988" s="34"/>
      <c r="IC988" s="34"/>
      <c r="ID988" s="34"/>
      <c r="IE988" s="34"/>
      <c r="IF988" s="34"/>
      <c r="IG988" s="34"/>
      <c r="IH988" s="34"/>
      <c r="II988" s="34"/>
      <c r="IJ988" s="34"/>
      <c r="IK988" s="34"/>
      <c r="IL988" s="34"/>
      <c r="IM988" s="34"/>
      <c r="IN988" s="34"/>
      <c r="IO988" s="34"/>
      <c r="IP988" s="34"/>
      <c r="IQ988" s="34"/>
      <c r="IR988" s="34"/>
      <c r="IS988" s="34"/>
      <c r="IT988" s="34"/>
      <c r="IU988" s="34"/>
      <c r="IV988" s="34"/>
      <c r="IW988" s="34"/>
      <c r="IX988" s="34"/>
    </row>
    <row r="989" spans="1:258" x14ac:dyDescent="0.25">
      <c r="A989" s="35">
        <f>LOOKUP(2,1/($A$3:$A988&lt;&gt;""),$A$3:$A988)+1</f>
        <v>982</v>
      </c>
      <c r="B989" s="36"/>
      <c r="C989" s="50"/>
      <c r="D989" s="37" t="str">
        <f ca="1">IFERROR(IF($E989="","",VLOOKUP($E989,'Currency Pairs'!$B$3:$D$1000,3,FALSE)),"")</f>
        <v/>
      </c>
      <c r="E989" s="49" t="str">
        <f ca="1">IFERROR(IF($D989="","",VLOOKUP($D989,'Currency Pairs'!$A$3:$B$1000,2,FALSE)),"")</f>
        <v/>
      </c>
      <c r="F989" s="50"/>
      <c r="G989" s="49"/>
      <c r="H989" s="49"/>
      <c r="I989" s="49"/>
      <c r="J989" s="51" t="str">
        <f t="shared" si="32"/>
        <v/>
      </c>
      <c r="K989" s="79"/>
      <c r="L989" s="49"/>
      <c r="M989" s="52"/>
      <c r="N989" s="53" t="str">
        <f>IF(OR($G989="",$L989=""),"",ROUND(IF($F989="Long",(L989-G989),(G989-L989)) * POWER(10, VLOOKUP($D989,'Currency Pairs'!$A:$C,3,FALSE)),0))</f>
        <v/>
      </c>
      <c r="O989" s="99" t="str">
        <f>IF($P989="","",(($P989+$Q989+$R989)/LOOKUP(2,1/($V$3:$V988&lt;&gt;""),$V$3:$V988)))</f>
        <v/>
      </c>
      <c r="P989" s="54"/>
      <c r="Q989" s="54"/>
      <c r="R989" s="54"/>
      <c r="S989" s="42" t="str">
        <f t="shared" si="33"/>
        <v/>
      </c>
      <c r="T989" s="66"/>
      <c r="U989" s="66"/>
      <c r="V989" s="41" t="str">
        <f>IF($P989="","",$P989+$Q989+LOOKUP(2,1/($V$3:$V988&lt;&gt;""),$V$3:$V988))</f>
        <v/>
      </c>
      <c r="W989" s="42"/>
      <c r="X989" s="42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  <c r="GY989" s="35"/>
      <c r="GZ989" s="35"/>
      <c r="HA989" s="35"/>
      <c r="HB989" s="35"/>
      <c r="HC989" s="35"/>
      <c r="HD989" s="35"/>
      <c r="HE989" s="35"/>
      <c r="HF989" s="35"/>
      <c r="HG989" s="35"/>
      <c r="HH989" s="35"/>
      <c r="HI989" s="35"/>
      <c r="HJ989" s="35"/>
      <c r="HK989" s="35"/>
      <c r="HL989" s="35"/>
      <c r="HM989" s="35"/>
      <c r="HN989" s="35"/>
      <c r="HO989" s="35"/>
      <c r="HP989" s="35"/>
      <c r="HQ989" s="35"/>
      <c r="HR989" s="35"/>
      <c r="HS989" s="35"/>
      <c r="HT989" s="35"/>
      <c r="HU989" s="35"/>
      <c r="HV989" s="35"/>
      <c r="HW989" s="35"/>
      <c r="HX989" s="35"/>
      <c r="HY989" s="35"/>
      <c r="HZ989" s="35"/>
      <c r="IA989" s="35"/>
      <c r="IB989" s="35"/>
      <c r="IC989" s="35"/>
      <c r="ID989" s="35"/>
      <c r="IE989" s="35"/>
      <c r="IF989" s="35"/>
      <c r="IG989" s="35"/>
      <c r="IH989" s="35"/>
      <c r="II989" s="35"/>
      <c r="IJ989" s="35"/>
      <c r="IK989" s="35"/>
      <c r="IL989" s="35"/>
      <c r="IM989" s="35"/>
      <c r="IN989" s="35"/>
      <c r="IO989" s="35"/>
      <c r="IP989" s="35"/>
      <c r="IQ989" s="35"/>
      <c r="IR989" s="35"/>
      <c r="IS989" s="35"/>
      <c r="IT989" s="35"/>
      <c r="IU989" s="35"/>
      <c r="IV989" s="35"/>
      <c r="IW989" s="35"/>
      <c r="IX989" s="35"/>
    </row>
    <row r="990" spans="1:258" x14ac:dyDescent="0.25">
      <c r="A990" s="26">
        <f>LOOKUP(2,1/($A$3:$A989&lt;&gt;""),$A$3:$A989)+1</f>
        <v>983</v>
      </c>
      <c r="B990" s="27"/>
      <c r="C990" s="44"/>
      <c r="D990" s="28" t="str">
        <f ca="1">IFERROR(IF($E990="","",VLOOKUP($E990,'Currency Pairs'!$B$3:$D$1000,3,FALSE)),"")</f>
        <v/>
      </c>
      <c r="E990" s="43" t="str">
        <f ca="1">IFERROR(IF($D990="","",VLOOKUP($D990,'Currency Pairs'!$A$3:$B$1000,2,FALSE)),"")</f>
        <v/>
      </c>
      <c r="F990" s="44"/>
      <c r="G990" s="43"/>
      <c r="H990" s="43"/>
      <c r="I990" s="43"/>
      <c r="J990" s="45" t="str">
        <f t="shared" si="32"/>
        <v/>
      </c>
      <c r="K990" s="78"/>
      <c r="L990" s="43"/>
      <c r="M990" s="46"/>
      <c r="N990" s="47" t="str">
        <f>IF(OR($G990="",$L990=""),"",ROUND(IF($F990="Long",(L990-G990),(G990-L990)) * POWER(10, VLOOKUP($D990,'Currency Pairs'!$A:$C,3,FALSE)),0))</f>
        <v/>
      </c>
      <c r="O990" s="94" t="str">
        <f>IF($P990="","",(($P990+$Q990+$R990)/LOOKUP(2,1/($V$3:$V989&lt;&gt;""),$V$3:$V989)))</f>
        <v/>
      </c>
      <c r="P990" s="48"/>
      <c r="Q990" s="48"/>
      <c r="R990" s="48"/>
      <c r="S990" s="33" t="str">
        <f t="shared" si="33"/>
        <v/>
      </c>
      <c r="T990" s="65"/>
      <c r="U990" s="65"/>
      <c r="V990" s="32" t="str">
        <f>IF($P990="","",$P990+$Q990+LOOKUP(2,1/($V$3:$V989&lt;&gt;""),$V$3:$V989))</f>
        <v/>
      </c>
      <c r="W990" s="33"/>
      <c r="X990" s="33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  <c r="FH990" s="34"/>
      <c r="FI990" s="34"/>
      <c r="FJ990" s="34"/>
      <c r="FK990" s="34"/>
      <c r="FL990" s="34"/>
      <c r="FM990" s="34"/>
      <c r="FN990" s="34"/>
      <c r="FO990" s="34"/>
      <c r="FP990" s="34"/>
      <c r="FQ990" s="34"/>
      <c r="FR990" s="34"/>
      <c r="FS990" s="34"/>
      <c r="FT990" s="34"/>
      <c r="FU990" s="34"/>
      <c r="FV990" s="34"/>
      <c r="FW990" s="34"/>
      <c r="FX990" s="34"/>
      <c r="FY990" s="34"/>
      <c r="FZ990" s="34"/>
      <c r="GA990" s="34"/>
      <c r="GB990" s="34"/>
      <c r="GC990" s="34"/>
      <c r="GD990" s="34"/>
      <c r="GE990" s="34"/>
      <c r="GF990" s="34"/>
      <c r="GG990" s="34"/>
      <c r="GH990" s="34"/>
      <c r="GI990" s="34"/>
      <c r="GJ990" s="34"/>
      <c r="GK990" s="34"/>
      <c r="GL990" s="34"/>
      <c r="GM990" s="34"/>
      <c r="GN990" s="34"/>
      <c r="GO990" s="34"/>
      <c r="GP990" s="34"/>
      <c r="GQ990" s="34"/>
      <c r="GR990" s="34"/>
      <c r="GS990" s="34"/>
      <c r="GT990" s="34"/>
      <c r="GU990" s="34"/>
      <c r="GV990" s="34"/>
      <c r="GW990" s="34"/>
      <c r="GX990" s="34"/>
      <c r="GY990" s="34"/>
      <c r="GZ990" s="34"/>
      <c r="HA990" s="34"/>
      <c r="HB990" s="34"/>
      <c r="HC990" s="34"/>
      <c r="HD990" s="34"/>
      <c r="HE990" s="34"/>
      <c r="HF990" s="34"/>
      <c r="HG990" s="34"/>
      <c r="HH990" s="34"/>
      <c r="HI990" s="34"/>
      <c r="HJ990" s="34"/>
      <c r="HK990" s="34"/>
      <c r="HL990" s="34"/>
      <c r="HM990" s="34"/>
      <c r="HN990" s="34"/>
      <c r="HO990" s="34"/>
      <c r="HP990" s="34"/>
      <c r="HQ990" s="34"/>
      <c r="HR990" s="34"/>
      <c r="HS990" s="34"/>
      <c r="HT990" s="34"/>
      <c r="HU990" s="34"/>
      <c r="HV990" s="34"/>
      <c r="HW990" s="34"/>
      <c r="HX990" s="34"/>
      <c r="HY990" s="34"/>
      <c r="HZ990" s="34"/>
      <c r="IA990" s="34"/>
      <c r="IB990" s="34"/>
      <c r="IC990" s="34"/>
      <c r="ID990" s="34"/>
      <c r="IE990" s="34"/>
      <c r="IF990" s="34"/>
      <c r="IG990" s="34"/>
      <c r="IH990" s="34"/>
      <c r="II990" s="34"/>
      <c r="IJ990" s="34"/>
      <c r="IK990" s="34"/>
      <c r="IL990" s="34"/>
      <c r="IM990" s="34"/>
      <c r="IN990" s="34"/>
      <c r="IO990" s="34"/>
      <c r="IP990" s="34"/>
      <c r="IQ990" s="34"/>
      <c r="IR990" s="34"/>
      <c r="IS990" s="34"/>
      <c r="IT990" s="34"/>
      <c r="IU990" s="34"/>
      <c r="IV990" s="34"/>
      <c r="IW990" s="34"/>
      <c r="IX990" s="34"/>
    </row>
    <row r="991" spans="1:258" x14ac:dyDescent="0.25">
      <c r="A991" s="35">
        <f>LOOKUP(2,1/($A$3:$A990&lt;&gt;""),$A$3:$A990)+1</f>
        <v>984</v>
      </c>
      <c r="B991" s="36"/>
      <c r="C991" s="50"/>
      <c r="D991" s="37" t="str">
        <f ca="1">IFERROR(IF($E991="","",VLOOKUP($E991,'Currency Pairs'!$B$3:$D$1000,3,FALSE)),"")</f>
        <v/>
      </c>
      <c r="E991" s="49" t="str">
        <f ca="1">IFERROR(IF($D991="","",VLOOKUP($D991,'Currency Pairs'!$A$3:$B$1000,2,FALSE)),"")</f>
        <v/>
      </c>
      <c r="F991" s="50"/>
      <c r="G991" s="49"/>
      <c r="H991" s="49"/>
      <c r="I991" s="49"/>
      <c r="J991" s="51" t="str">
        <f t="shared" si="32"/>
        <v/>
      </c>
      <c r="K991" s="79"/>
      <c r="L991" s="49"/>
      <c r="M991" s="52"/>
      <c r="N991" s="53" t="str">
        <f>IF(OR($G991="",$L991=""),"",ROUND(IF($F991="Long",(L991-G991),(G991-L991)) * POWER(10, VLOOKUP($D991,'Currency Pairs'!$A:$C,3,FALSE)),0))</f>
        <v/>
      </c>
      <c r="O991" s="99" t="str">
        <f>IF($P991="","",(($P991+$Q991+$R991)/LOOKUP(2,1/($V$3:$V990&lt;&gt;""),$V$3:$V990)))</f>
        <v/>
      </c>
      <c r="P991" s="54"/>
      <c r="Q991" s="54"/>
      <c r="R991" s="54"/>
      <c r="S991" s="42" t="str">
        <f t="shared" si="33"/>
        <v/>
      </c>
      <c r="T991" s="66"/>
      <c r="U991" s="66"/>
      <c r="V991" s="41" t="str">
        <f>IF($P991="","",$P991+$Q991+LOOKUP(2,1/($V$3:$V990&lt;&gt;""),$V$3:$V990))</f>
        <v/>
      </c>
      <c r="W991" s="42"/>
      <c r="X991" s="42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  <c r="GY991" s="35"/>
      <c r="GZ991" s="35"/>
      <c r="HA991" s="35"/>
      <c r="HB991" s="35"/>
      <c r="HC991" s="35"/>
      <c r="HD991" s="35"/>
      <c r="HE991" s="35"/>
      <c r="HF991" s="35"/>
      <c r="HG991" s="35"/>
      <c r="HH991" s="35"/>
      <c r="HI991" s="35"/>
      <c r="HJ991" s="35"/>
      <c r="HK991" s="35"/>
      <c r="HL991" s="35"/>
      <c r="HM991" s="35"/>
      <c r="HN991" s="35"/>
      <c r="HO991" s="35"/>
      <c r="HP991" s="35"/>
      <c r="HQ991" s="35"/>
      <c r="HR991" s="35"/>
      <c r="HS991" s="35"/>
      <c r="HT991" s="35"/>
      <c r="HU991" s="35"/>
      <c r="HV991" s="35"/>
      <c r="HW991" s="35"/>
      <c r="HX991" s="35"/>
      <c r="HY991" s="35"/>
      <c r="HZ991" s="35"/>
      <c r="IA991" s="35"/>
      <c r="IB991" s="35"/>
      <c r="IC991" s="35"/>
      <c r="ID991" s="35"/>
      <c r="IE991" s="35"/>
      <c r="IF991" s="35"/>
      <c r="IG991" s="35"/>
      <c r="IH991" s="35"/>
      <c r="II991" s="35"/>
      <c r="IJ991" s="35"/>
      <c r="IK991" s="35"/>
      <c r="IL991" s="35"/>
      <c r="IM991" s="35"/>
      <c r="IN991" s="35"/>
      <c r="IO991" s="35"/>
      <c r="IP991" s="35"/>
      <c r="IQ991" s="35"/>
      <c r="IR991" s="35"/>
      <c r="IS991" s="35"/>
      <c r="IT991" s="35"/>
      <c r="IU991" s="35"/>
      <c r="IV991" s="35"/>
      <c r="IW991" s="35"/>
      <c r="IX991" s="35"/>
    </row>
    <row r="992" spans="1:258" x14ac:dyDescent="0.25">
      <c r="A992" s="26">
        <f>LOOKUP(2,1/($A$3:$A991&lt;&gt;""),$A$3:$A991)+1</f>
        <v>985</v>
      </c>
      <c r="B992" s="27"/>
      <c r="C992" s="44"/>
      <c r="D992" s="28" t="str">
        <f ca="1">IFERROR(IF($E992="","",VLOOKUP($E992,'Currency Pairs'!$B$3:$D$1000,3,FALSE)),"")</f>
        <v/>
      </c>
      <c r="E992" s="43" t="str">
        <f ca="1">IFERROR(IF($D992="","",VLOOKUP($D992,'Currency Pairs'!$A$3:$B$1000,2,FALSE)),"")</f>
        <v/>
      </c>
      <c r="F992" s="44"/>
      <c r="G992" s="43"/>
      <c r="H992" s="43"/>
      <c r="I992" s="43"/>
      <c r="J992" s="45" t="str">
        <f t="shared" si="32"/>
        <v/>
      </c>
      <c r="K992" s="78"/>
      <c r="L992" s="43"/>
      <c r="M992" s="46"/>
      <c r="N992" s="47" t="str">
        <f>IF(OR($G992="",$L992=""),"",ROUND(IF($F992="Long",(L992-G992),(G992-L992)) * POWER(10, VLOOKUP($D992,'Currency Pairs'!$A:$C,3,FALSE)),0))</f>
        <v/>
      </c>
      <c r="O992" s="94" t="str">
        <f>IF($P992="","",(($P992+$Q992+$R992)/LOOKUP(2,1/($V$3:$V991&lt;&gt;""),$V$3:$V991)))</f>
        <v/>
      </c>
      <c r="P992" s="48"/>
      <c r="Q992" s="48"/>
      <c r="R992" s="48"/>
      <c r="S992" s="33" t="str">
        <f t="shared" si="33"/>
        <v/>
      </c>
      <c r="T992" s="65"/>
      <c r="U992" s="65"/>
      <c r="V992" s="32" t="str">
        <f>IF($P992="","",$P992+$Q992+LOOKUP(2,1/($V$3:$V991&lt;&gt;""),$V$3:$V991))</f>
        <v/>
      </c>
      <c r="W992" s="33"/>
      <c r="X992" s="33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  <c r="FH992" s="34"/>
      <c r="FI992" s="34"/>
      <c r="FJ992" s="34"/>
      <c r="FK992" s="34"/>
      <c r="FL992" s="34"/>
      <c r="FM992" s="34"/>
      <c r="FN992" s="34"/>
      <c r="FO992" s="34"/>
      <c r="FP992" s="34"/>
      <c r="FQ992" s="34"/>
      <c r="FR992" s="34"/>
      <c r="FS992" s="34"/>
      <c r="FT992" s="34"/>
      <c r="FU992" s="34"/>
      <c r="FV992" s="34"/>
      <c r="FW992" s="34"/>
      <c r="FX992" s="34"/>
      <c r="FY992" s="34"/>
      <c r="FZ992" s="34"/>
      <c r="GA992" s="34"/>
      <c r="GB992" s="34"/>
      <c r="GC992" s="34"/>
      <c r="GD992" s="34"/>
      <c r="GE992" s="34"/>
      <c r="GF992" s="34"/>
      <c r="GG992" s="34"/>
      <c r="GH992" s="34"/>
      <c r="GI992" s="34"/>
      <c r="GJ992" s="34"/>
      <c r="GK992" s="34"/>
      <c r="GL992" s="34"/>
      <c r="GM992" s="34"/>
      <c r="GN992" s="34"/>
      <c r="GO992" s="34"/>
      <c r="GP992" s="34"/>
      <c r="GQ992" s="34"/>
      <c r="GR992" s="34"/>
      <c r="GS992" s="34"/>
      <c r="GT992" s="34"/>
      <c r="GU992" s="34"/>
      <c r="GV992" s="34"/>
      <c r="GW992" s="34"/>
      <c r="GX992" s="34"/>
      <c r="GY992" s="34"/>
      <c r="GZ992" s="34"/>
      <c r="HA992" s="34"/>
      <c r="HB992" s="34"/>
      <c r="HC992" s="34"/>
      <c r="HD992" s="34"/>
      <c r="HE992" s="34"/>
      <c r="HF992" s="34"/>
      <c r="HG992" s="34"/>
      <c r="HH992" s="34"/>
      <c r="HI992" s="34"/>
      <c r="HJ992" s="34"/>
      <c r="HK992" s="34"/>
      <c r="HL992" s="34"/>
      <c r="HM992" s="34"/>
      <c r="HN992" s="34"/>
      <c r="HO992" s="34"/>
      <c r="HP992" s="34"/>
      <c r="HQ992" s="34"/>
      <c r="HR992" s="34"/>
      <c r="HS992" s="34"/>
      <c r="HT992" s="34"/>
      <c r="HU992" s="34"/>
      <c r="HV992" s="34"/>
      <c r="HW992" s="34"/>
      <c r="HX992" s="34"/>
      <c r="HY992" s="34"/>
      <c r="HZ992" s="34"/>
      <c r="IA992" s="34"/>
      <c r="IB992" s="34"/>
      <c r="IC992" s="34"/>
      <c r="ID992" s="34"/>
      <c r="IE992" s="34"/>
      <c r="IF992" s="34"/>
      <c r="IG992" s="34"/>
      <c r="IH992" s="34"/>
      <c r="II992" s="34"/>
      <c r="IJ992" s="34"/>
      <c r="IK992" s="34"/>
      <c r="IL992" s="34"/>
      <c r="IM992" s="34"/>
      <c r="IN992" s="34"/>
      <c r="IO992" s="34"/>
      <c r="IP992" s="34"/>
      <c r="IQ992" s="34"/>
      <c r="IR992" s="34"/>
      <c r="IS992" s="34"/>
      <c r="IT992" s="34"/>
      <c r="IU992" s="34"/>
      <c r="IV992" s="34"/>
      <c r="IW992" s="34"/>
      <c r="IX992" s="34"/>
    </row>
    <row r="993" spans="1:258" x14ac:dyDescent="0.25">
      <c r="A993" s="35">
        <f>LOOKUP(2,1/($A$3:$A992&lt;&gt;""),$A$3:$A992)+1</f>
        <v>986</v>
      </c>
      <c r="B993" s="36"/>
      <c r="C993" s="50"/>
      <c r="D993" s="37" t="str">
        <f ca="1">IFERROR(IF($E993="","",VLOOKUP($E993,'Currency Pairs'!$B$3:$D$1000,3,FALSE)),"")</f>
        <v/>
      </c>
      <c r="E993" s="49" t="str">
        <f ca="1">IFERROR(IF($D993="","",VLOOKUP($D993,'Currency Pairs'!$A$3:$B$1000,2,FALSE)),"")</f>
        <v/>
      </c>
      <c r="F993" s="50"/>
      <c r="G993" s="49"/>
      <c r="H993" s="49"/>
      <c r="I993" s="49"/>
      <c r="J993" s="51" t="str">
        <f t="shared" si="32"/>
        <v/>
      </c>
      <c r="K993" s="79"/>
      <c r="L993" s="49"/>
      <c r="M993" s="52"/>
      <c r="N993" s="53" t="str">
        <f>IF(OR($G993="",$L993=""),"",ROUND(IF($F993="Long",(L993-G993),(G993-L993)) * POWER(10, VLOOKUP($D993,'Currency Pairs'!$A:$C,3,FALSE)),0))</f>
        <v/>
      </c>
      <c r="O993" s="99" t="str">
        <f>IF($P993="","",(($P993+$Q993+$R993)/LOOKUP(2,1/($V$3:$V992&lt;&gt;""),$V$3:$V992)))</f>
        <v/>
      </c>
      <c r="P993" s="54"/>
      <c r="Q993" s="54"/>
      <c r="R993" s="54"/>
      <c r="S993" s="42" t="str">
        <f t="shared" si="33"/>
        <v/>
      </c>
      <c r="T993" s="66"/>
      <c r="U993" s="66"/>
      <c r="V993" s="41" t="str">
        <f>IF($P993="","",$P993+$Q993+LOOKUP(2,1/($V$3:$V992&lt;&gt;""),$V$3:$V992))</f>
        <v/>
      </c>
      <c r="W993" s="42"/>
      <c r="X993" s="42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  <c r="GY993" s="35"/>
      <c r="GZ993" s="35"/>
      <c r="HA993" s="35"/>
      <c r="HB993" s="35"/>
      <c r="HC993" s="35"/>
      <c r="HD993" s="35"/>
      <c r="HE993" s="35"/>
      <c r="HF993" s="35"/>
      <c r="HG993" s="35"/>
      <c r="HH993" s="35"/>
      <c r="HI993" s="35"/>
      <c r="HJ993" s="35"/>
      <c r="HK993" s="35"/>
      <c r="HL993" s="35"/>
      <c r="HM993" s="35"/>
      <c r="HN993" s="35"/>
      <c r="HO993" s="35"/>
      <c r="HP993" s="35"/>
      <c r="HQ993" s="35"/>
      <c r="HR993" s="35"/>
      <c r="HS993" s="35"/>
      <c r="HT993" s="35"/>
      <c r="HU993" s="35"/>
      <c r="HV993" s="35"/>
      <c r="HW993" s="35"/>
      <c r="HX993" s="35"/>
      <c r="HY993" s="35"/>
      <c r="HZ993" s="35"/>
      <c r="IA993" s="35"/>
      <c r="IB993" s="35"/>
      <c r="IC993" s="35"/>
      <c r="ID993" s="35"/>
      <c r="IE993" s="35"/>
      <c r="IF993" s="35"/>
      <c r="IG993" s="35"/>
      <c r="IH993" s="35"/>
      <c r="II993" s="35"/>
      <c r="IJ993" s="35"/>
      <c r="IK993" s="35"/>
      <c r="IL993" s="35"/>
      <c r="IM993" s="35"/>
      <c r="IN993" s="35"/>
      <c r="IO993" s="35"/>
      <c r="IP993" s="35"/>
      <c r="IQ993" s="35"/>
      <c r="IR993" s="35"/>
      <c r="IS993" s="35"/>
      <c r="IT993" s="35"/>
      <c r="IU993" s="35"/>
      <c r="IV993" s="35"/>
      <c r="IW993" s="35"/>
      <c r="IX993" s="35"/>
    </row>
    <row r="994" spans="1:258" x14ac:dyDescent="0.25">
      <c r="A994" s="26">
        <f>LOOKUP(2,1/($A$3:$A993&lt;&gt;""),$A$3:$A993)+1</f>
        <v>987</v>
      </c>
      <c r="B994" s="27"/>
      <c r="C994" s="44"/>
      <c r="D994" s="28" t="str">
        <f ca="1">IFERROR(IF($E994="","",VLOOKUP($E994,'Currency Pairs'!$B$3:$D$1000,3,FALSE)),"")</f>
        <v/>
      </c>
      <c r="E994" s="43" t="str">
        <f ca="1">IFERROR(IF($D994="","",VLOOKUP($D994,'Currency Pairs'!$A$3:$B$1000,2,FALSE)),"")</f>
        <v/>
      </c>
      <c r="F994" s="44"/>
      <c r="G994" s="43"/>
      <c r="H994" s="43"/>
      <c r="I994" s="43"/>
      <c r="J994" s="45" t="str">
        <f t="shared" si="32"/>
        <v/>
      </c>
      <c r="K994" s="78"/>
      <c r="L994" s="43"/>
      <c r="M994" s="46"/>
      <c r="N994" s="47" t="str">
        <f>IF(OR($G994="",$L994=""),"",ROUND(IF($F994="Long",(L994-G994),(G994-L994)) * POWER(10, VLOOKUP($D994,'Currency Pairs'!$A:$C,3,FALSE)),0))</f>
        <v/>
      </c>
      <c r="O994" s="94" t="str">
        <f>IF($P994="","",(($P994+$Q994+$R994)/LOOKUP(2,1/($V$3:$V993&lt;&gt;""),$V$3:$V993)))</f>
        <v/>
      </c>
      <c r="P994" s="48"/>
      <c r="Q994" s="48"/>
      <c r="R994" s="48"/>
      <c r="S994" s="33" t="str">
        <f t="shared" si="33"/>
        <v/>
      </c>
      <c r="T994" s="65"/>
      <c r="U994" s="65"/>
      <c r="V994" s="32" t="str">
        <f>IF($P994="","",$P994+$Q994+LOOKUP(2,1/($V$3:$V993&lt;&gt;""),$V$3:$V993))</f>
        <v/>
      </c>
      <c r="W994" s="33"/>
      <c r="X994" s="33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  <c r="FH994" s="34"/>
      <c r="FI994" s="34"/>
      <c r="FJ994" s="34"/>
      <c r="FK994" s="34"/>
      <c r="FL994" s="34"/>
      <c r="FM994" s="34"/>
      <c r="FN994" s="34"/>
      <c r="FO994" s="34"/>
      <c r="FP994" s="34"/>
      <c r="FQ994" s="34"/>
      <c r="FR994" s="34"/>
      <c r="FS994" s="34"/>
      <c r="FT994" s="34"/>
      <c r="FU994" s="34"/>
      <c r="FV994" s="34"/>
      <c r="FW994" s="34"/>
      <c r="FX994" s="34"/>
      <c r="FY994" s="34"/>
      <c r="FZ994" s="34"/>
      <c r="GA994" s="34"/>
      <c r="GB994" s="34"/>
      <c r="GC994" s="34"/>
      <c r="GD994" s="34"/>
      <c r="GE994" s="34"/>
      <c r="GF994" s="34"/>
      <c r="GG994" s="34"/>
      <c r="GH994" s="34"/>
      <c r="GI994" s="34"/>
      <c r="GJ994" s="34"/>
      <c r="GK994" s="34"/>
      <c r="GL994" s="34"/>
      <c r="GM994" s="34"/>
      <c r="GN994" s="34"/>
      <c r="GO994" s="34"/>
      <c r="GP994" s="34"/>
      <c r="GQ994" s="34"/>
      <c r="GR994" s="34"/>
      <c r="GS994" s="34"/>
      <c r="GT994" s="34"/>
      <c r="GU994" s="34"/>
      <c r="GV994" s="34"/>
      <c r="GW994" s="34"/>
      <c r="GX994" s="34"/>
      <c r="GY994" s="34"/>
      <c r="GZ994" s="34"/>
      <c r="HA994" s="34"/>
      <c r="HB994" s="34"/>
      <c r="HC994" s="34"/>
      <c r="HD994" s="34"/>
      <c r="HE994" s="34"/>
      <c r="HF994" s="34"/>
      <c r="HG994" s="34"/>
      <c r="HH994" s="34"/>
      <c r="HI994" s="34"/>
      <c r="HJ994" s="34"/>
      <c r="HK994" s="34"/>
      <c r="HL994" s="34"/>
      <c r="HM994" s="34"/>
      <c r="HN994" s="34"/>
      <c r="HO994" s="34"/>
      <c r="HP994" s="34"/>
      <c r="HQ994" s="34"/>
      <c r="HR994" s="34"/>
      <c r="HS994" s="34"/>
      <c r="HT994" s="34"/>
      <c r="HU994" s="34"/>
      <c r="HV994" s="34"/>
      <c r="HW994" s="34"/>
      <c r="HX994" s="34"/>
      <c r="HY994" s="34"/>
      <c r="HZ994" s="34"/>
      <c r="IA994" s="34"/>
      <c r="IB994" s="34"/>
      <c r="IC994" s="34"/>
      <c r="ID994" s="34"/>
      <c r="IE994" s="34"/>
      <c r="IF994" s="34"/>
      <c r="IG994" s="34"/>
      <c r="IH994" s="34"/>
      <c r="II994" s="34"/>
      <c r="IJ994" s="34"/>
      <c r="IK994" s="34"/>
      <c r="IL994" s="34"/>
      <c r="IM994" s="34"/>
      <c r="IN994" s="34"/>
      <c r="IO994" s="34"/>
      <c r="IP994" s="34"/>
      <c r="IQ994" s="34"/>
      <c r="IR994" s="34"/>
      <c r="IS994" s="34"/>
      <c r="IT994" s="34"/>
      <c r="IU994" s="34"/>
      <c r="IV994" s="34"/>
      <c r="IW994" s="34"/>
      <c r="IX994" s="34"/>
    </row>
    <row r="995" spans="1:258" x14ac:dyDescent="0.25">
      <c r="A995" s="35">
        <f>LOOKUP(2,1/($A$3:$A994&lt;&gt;""),$A$3:$A994)+1</f>
        <v>988</v>
      </c>
      <c r="B995" s="36"/>
      <c r="C995" s="50"/>
      <c r="D995" s="37" t="str">
        <f ca="1">IFERROR(IF($E995="","",VLOOKUP($E995,'Currency Pairs'!$B$3:$D$1000,3,FALSE)),"")</f>
        <v/>
      </c>
      <c r="E995" s="49" t="str">
        <f ca="1">IFERROR(IF($D995="","",VLOOKUP($D995,'Currency Pairs'!$A$3:$B$1000,2,FALSE)),"")</f>
        <v/>
      </c>
      <c r="F995" s="50"/>
      <c r="G995" s="49"/>
      <c r="H995" s="49"/>
      <c r="I995" s="49"/>
      <c r="J995" s="51" t="str">
        <f t="shared" si="32"/>
        <v/>
      </c>
      <c r="K995" s="79"/>
      <c r="L995" s="49"/>
      <c r="M995" s="52"/>
      <c r="N995" s="53" t="str">
        <f>IF(OR($G995="",$L995=""),"",ROUND(IF($F995="Long",(L995-G995),(G995-L995)) * POWER(10, VLOOKUP($D995,'Currency Pairs'!$A:$C,3,FALSE)),0))</f>
        <v/>
      </c>
      <c r="O995" s="99" t="str">
        <f>IF($P995="","",(($P995+$Q995+$R995)/LOOKUP(2,1/($V$3:$V994&lt;&gt;""),$V$3:$V994)))</f>
        <v/>
      </c>
      <c r="P995" s="54"/>
      <c r="Q995" s="54"/>
      <c r="R995" s="54"/>
      <c r="S995" s="42" t="str">
        <f t="shared" si="33"/>
        <v/>
      </c>
      <c r="T995" s="66"/>
      <c r="U995" s="66"/>
      <c r="V995" s="41" t="str">
        <f>IF($P995="","",$P995+$Q995+LOOKUP(2,1/($V$3:$V994&lt;&gt;""),$V$3:$V994))</f>
        <v/>
      </c>
      <c r="W995" s="42"/>
      <c r="X995" s="42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  <c r="GY995" s="35"/>
      <c r="GZ995" s="35"/>
      <c r="HA995" s="35"/>
      <c r="HB995" s="35"/>
      <c r="HC995" s="35"/>
      <c r="HD995" s="35"/>
      <c r="HE995" s="35"/>
      <c r="HF995" s="35"/>
      <c r="HG995" s="35"/>
      <c r="HH995" s="35"/>
      <c r="HI995" s="35"/>
      <c r="HJ995" s="35"/>
      <c r="HK995" s="35"/>
      <c r="HL995" s="35"/>
      <c r="HM995" s="35"/>
      <c r="HN995" s="35"/>
      <c r="HO995" s="35"/>
      <c r="HP995" s="35"/>
      <c r="HQ995" s="35"/>
      <c r="HR995" s="35"/>
      <c r="HS995" s="35"/>
      <c r="HT995" s="35"/>
      <c r="HU995" s="35"/>
      <c r="HV995" s="35"/>
      <c r="HW995" s="35"/>
      <c r="HX995" s="35"/>
      <c r="HY995" s="35"/>
      <c r="HZ995" s="35"/>
      <c r="IA995" s="35"/>
      <c r="IB995" s="35"/>
      <c r="IC995" s="35"/>
      <c r="ID995" s="35"/>
      <c r="IE995" s="35"/>
      <c r="IF995" s="35"/>
      <c r="IG995" s="35"/>
      <c r="IH995" s="35"/>
      <c r="II995" s="35"/>
      <c r="IJ995" s="35"/>
      <c r="IK995" s="35"/>
      <c r="IL995" s="35"/>
      <c r="IM995" s="35"/>
      <c r="IN995" s="35"/>
      <c r="IO995" s="35"/>
      <c r="IP995" s="35"/>
      <c r="IQ995" s="35"/>
      <c r="IR995" s="35"/>
      <c r="IS995" s="35"/>
      <c r="IT995" s="35"/>
      <c r="IU995" s="35"/>
      <c r="IV995" s="35"/>
      <c r="IW995" s="35"/>
      <c r="IX995" s="35"/>
    </row>
    <row r="996" spans="1:258" x14ac:dyDescent="0.25">
      <c r="A996" s="26">
        <f>LOOKUP(2,1/($A$3:$A995&lt;&gt;""),$A$3:$A995)+1</f>
        <v>989</v>
      </c>
      <c r="B996" s="27"/>
      <c r="C996" s="44"/>
      <c r="D996" s="28" t="str">
        <f ca="1">IFERROR(IF($E996="","",VLOOKUP($E996,'Currency Pairs'!$B$3:$D$1000,3,FALSE)),"")</f>
        <v/>
      </c>
      <c r="E996" s="43" t="str">
        <f ca="1">IFERROR(IF($D996="","",VLOOKUP($D996,'Currency Pairs'!$A$3:$B$1000,2,FALSE)),"")</f>
        <v/>
      </c>
      <c r="F996" s="44"/>
      <c r="G996" s="43"/>
      <c r="H996" s="43"/>
      <c r="I996" s="43"/>
      <c r="J996" s="45" t="str">
        <f t="shared" si="32"/>
        <v/>
      </c>
      <c r="K996" s="78"/>
      <c r="L996" s="43"/>
      <c r="M996" s="46"/>
      <c r="N996" s="47" t="str">
        <f>IF(OR($G996="",$L996=""),"",ROUND(IF($F996="Long",(L996-G996),(G996-L996)) * POWER(10, VLOOKUP($D996,'Currency Pairs'!$A:$C,3,FALSE)),0))</f>
        <v/>
      </c>
      <c r="O996" s="94" t="str">
        <f>IF($P996="","",(($P996+$Q996+$R996)/LOOKUP(2,1/($V$3:$V995&lt;&gt;""),$V$3:$V995)))</f>
        <v/>
      </c>
      <c r="P996" s="48"/>
      <c r="Q996" s="48"/>
      <c r="R996" s="48"/>
      <c r="S996" s="33" t="str">
        <f t="shared" si="33"/>
        <v/>
      </c>
      <c r="T996" s="65"/>
      <c r="U996" s="65"/>
      <c r="V996" s="32" t="str">
        <f>IF($P996="","",$P996+$Q996+LOOKUP(2,1/($V$3:$V995&lt;&gt;""),$V$3:$V995))</f>
        <v/>
      </c>
      <c r="W996" s="33"/>
      <c r="X996" s="33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  <c r="FH996" s="34"/>
      <c r="FI996" s="34"/>
      <c r="FJ996" s="34"/>
      <c r="FK996" s="34"/>
      <c r="FL996" s="34"/>
      <c r="FM996" s="34"/>
      <c r="FN996" s="34"/>
      <c r="FO996" s="34"/>
      <c r="FP996" s="34"/>
      <c r="FQ996" s="34"/>
      <c r="FR996" s="34"/>
      <c r="FS996" s="34"/>
      <c r="FT996" s="34"/>
      <c r="FU996" s="34"/>
      <c r="FV996" s="34"/>
      <c r="FW996" s="34"/>
      <c r="FX996" s="34"/>
      <c r="FY996" s="34"/>
      <c r="FZ996" s="34"/>
      <c r="GA996" s="34"/>
      <c r="GB996" s="34"/>
      <c r="GC996" s="34"/>
      <c r="GD996" s="34"/>
      <c r="GE996" s="34"/>
      <c r="GF996" s="34"/>
      <c r="GG996" s="34"/>
      <c r="GH996" s="34"/>
      <c r="GI996" s="34"/>
      <c r="GJ996" s="34"/>
      <c r="GK996" s="34"/>
      <c r="GL996" s="34"/>
      <c r="GM996" s="34"/>
      <c r="GN996" s="34"/>
      <c r="GO996" s="34"/>
      <c r="GP996" s="34"/>
      <c r="GQ996" s="34"/>
      <c r="GR996" s="34"/>
      <c r="GS996" s="34"/>
      <c r="GT996" s="34"/>
      <c r="GU996" s="34"/>
      <c r="GV996" s="34"/>
      <c r="GW996" s="34"/>
      <c r="GX996" s="34"/>
      <c r="GY996" s="34"/>
      <c r="GZ996" s="34"/>
      <c r="HA996" s="34"/>
      <c r="HB996" s="34"/>
      <c r="HC996" s="34"/>
      <c r="HD996" s="34"/>
      <c r="HE996" s="34"/>
      <c r="HF996" s="34"/>
      <c r="HG996" s="34"/>
      <c r="HH996" s="34"/>
      <c r="HI996" s="34"/>
      <c r="HJ996" s="34"/>
      <c r="HK996" s="34"/>
      <c r="HL996" s="34"/>
      <c r="HM996" s="34"/>
      <c r="HN996" s="34"/>
      <c r="HO996" s="34"/>
      <c r="HP996" s="34"/>
      <c r="HQ996" s="34"/>
      <c r="HR996" s="34"/>
      <c r="HS996" s="34"/>
      <c r="HT996" s="34"/>
      <c r="HU996" s="34"/>
      <c r="HV996" s="34"/>
      <c r="HW996" s="34"/>
      <c r="HX996" s="34"/>
      <c r="HY996" s="34"/>
      <c r="HZ996" s="34"/>
      <c r="IA996" s="34"/>
      <c r="IB996" s="34"/>
      <c r="IC996" s="34"/>
      <c r="ID996" s="34"/>
      <c r="IE996" s="34"/>
      <c r="IF996" s="34"/>
      <c r="IG996" s="34"/>
      <c r="IH996" s="34"/>
      <c r="II996" s="34"/>
      <c r="IJ996" s="34"/>
      <c r="IK996" s="34"/>
      <c r="IL996" s="34"/>
      <c r="IM996" s="34"/>
      <c r="IN996" s="34"/>
      <c r="IO996" s="34"/>
      <c r="IP996" s="34"/>
      <c r="IQ996" s="34"/>
      <c r="IR996" s="34"/>
      <c r="IS996" s="34"/>
      <c r="IT996" s="34"/>
      <c r="IU996" s="34"/>
      <c r="IV996" s="34"/>
      <c r="IW996" s="34"/>
      <c r="IX996" s="34"/>
    </row>
    <row r="997" spans="1:258" x14ac:dyDescent="0.25">
      <c r="A997" s="35">
        <f>LOOKUP(2,1/($A$3:$A996&lt;&gt;""),$A$3:$A996)+1</f>
        <v>990</v>
      </c>
      <c r="B997" s="36"/>
      <c r="C997" s="50"/>
      <c r="D997" s="37" t="str">
        <f ca="1">IFERROR(IF($E997="","",VLOOKUP($E997,'Currency Pairs'!$B$3:$D$1000,3,FALSE)),"")</f>
        <v/>
      </c>
      <c r="E997" s="49" t="str">
        <f ca="1">IFERROR(IF($D997="","",VLOOKUP($D997,'Currency Pairs'!$A$3:$B$1000,2,FALSE)),"")</f>
        <v/>
      </c>
      <c r="F997" s="50"/>
      <c r="G997" s="49"/>
      <c r="H997" s="49"/>
      <c r="I997" s="49"/>
      <c r="J997" s="51" t="str">
        <f t="shared" si="32"/>
        <v/>
      </c>
      <c r="K997" s="79"/>
      <c r="L997" s="49"/>
      <c r="M997" s="52"/>
      <c r="N997" s="53" t="str">
        <f>IF(OR($G997="",$L997=""),"",ROUND(IF($F997="Long",(L997-G997),(G997-L997)) * POWER(10, VLOOKUP($D997,'Currency Pairs'!$A:$C,3,FALSE)),0))</f>
        <v/>
      </c>
      <c r="O997" s="99" t="str">
        <f>IF($P997="","",(($P997+$Q997+$R997)/LOOKUP(2,1/($V$3:$V996&lt;&gt;""),$V$3:$V996)))</f>
        <v/>
      </c>
      <c r="P997" s="54"/>
      <c r="Q997" s="54"/>
      <c r="R997" s="54"/>
      <c r="S997" s="42" t="str">
        <f t="shared" si="33"/>
        <v/>
      </c>
      <c r="T997" s="66"/>
      <c r="U997" s="66"/>
      <c r="V997" s="41" t="str">
        <f>IF($P997="","",$P997+$Q997+LOOKUP(2,1/($V$3:$V996&lt;&gt;""),$V$3:$V996))</f>
        <v/>
      </c>
      <c r="W997" s="42"/>
      <c r="X997" s="42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  <c r="GY997" s="35"/>
      <c r="GZ997" s="35"/>
      <c r="HA997" s="35"/>
      <c r="HB997" s="35"/>
      <c r="HC997" s="35"/>
      <c r="HD997" s="35"/>
      <c r="HE997" s="35"/>
      <c r="HF997" s="35"/>
      <c r="HG997" s="35"/>
      <c r="HH997" s="35"/>
      <c r="HI997" s="35"/>
      <c r="HJ997" s="35"/>
      <c r="HK997" s="35"/>
      <c r="HL997" s="35"/>
      <c r="HM997" s="35"/>
      <c r="HN997" s="35"/>
      <c r="HO997" s="35"/>
      <c r="HP997" s="35"/>
      <c r="HQ997" s="35"/>
      <c r="HR997" s="35"/>
      <c r="HS997" s="35"/>
      <c r="HT997" s="35"/>
      <c r="HU997" s="35"/>
      <c r="HV997" s="35"/>
      <c r="HW997" s="35"/>
      <c r="HX997" s="35"/>
      <c r="HY997" s="35"/>
      <c r="HZ997" s="35"/>
      <c r="IA997" s="35"/>
      <c r="IB997" s="35"/>
      <c r="IC997" s="35"/>
      <c r="ID997" s="35"/>
      <c r="IE997" s="35"/>
      <c r="IF997" s="35"/>
      <c r="IG997" s="35"/>
      <c r="IH997" s="35"/>
      <c r="II997" s="35"/>
      <c r="IJ997" s="35"/>
      <c r="IK997" s="35"/>
      <c r="IL997" s="35"/>
      <c r="IM997" s="35"/>
      <c r="IN997" s="35"/>
      <c r="IO997" s="35"/>
      <c r="IP997" s="35"/>
      <c r="IQ997" s="35"/>
      <c r="IR997" s="35"/>
      <c r="IS997" s="35"/>
      <c r="IT997" s="35"/>
      <c r="IU997" s="35"/>
      <c r="IV997" s="35"/>
      <c r="IW997" s="35"/>
      <c r="IX997" s="35"/>
    </row>
    <row r="998" spans="1:258" x14ac:dyDescent="0.25">
      <c r="A998" s="26">
        <f>LOOKUP(2,1/($A$3:$A997&lt;&gt;""),$A$3:$A997)+1</f>
        <v>991</v>
      </c>
      <c r="B998" s="27"/>
      <c r="C998" s="44"/>
      <c r="D998" s="28" t="str">
        <f ca="1">IFERROR(IF($E998="","",VLOOKUP($E998,'Currency Pairs'!$B$3:$D$1000,3,FALSE)),"")</f>
        <v/>
      </c>
      <c r="E998" s="43" t="str">
        <f ca="1">IFERROR(IF($D998="","",VLOOKUP($D998,'Currency Pairs'!$A$3:$B$1000,2,FALSE)),"")</f>
        <v/>
      </c>
      <c r="F998" s="44"/>
      <c r="G998" s="43"/>
      <c r="H998" s="43"/>
      <c r="I998" s="43"/>
      <c r="J998" s="45" t="str">
        <f t="shared" si="32"/>
        <v/>
      </c>
      <c r="K998" s="78"/>
      <c r="L998" s="43"/>
      <c r="M998" s="46"/>
      <c r="N998" s="47" t="str">
        <f>IF(OR($G998="",$L998=""),"",ROUND(IF($F998="Long",(L998-G998),(G998-L998)) * POWER(10, VLOOKUP($D998,'Currency Pairs'!$A:$C,3,FALSE)),0))</f>
        <v/>
      </c>
      <c r="O998" s="94" t="str">
        <f>IF($P998="","",(($P998+$Q998+$R998)/LOOKUP(2,1/($V$3:$V997&lt;&gt;""),$V$3:$V997)))</f>
        <v/>
      </c>
      <c r="P998" s="48"/>
      <c r="Q998" s="48"/>
      <c r="R998" s="48"/>
      <c r="S998" s="33" t="str">
        <f t="shared" si="33"/>
        <v/>
      </c>
      <c r="T998" s="65"/>
      <c r="U998" s="65"/>
      <c r="V998" s="32" t="str">
        <f>IF($P998="","",$P998+$Q998+LOOKUP(2,1/($V$3:$V997&lt;&gt;""),$V$3:$V997))</f>
        <v/>
      </c>
      <c r="W998" s="33"/>
      <c r="X998" s="33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  <c r="FH998" s="34"/>
      <c r="FI998" s="34"/>
      <c r="FJ998" s="34"/>
      <c r="FK998" s="34"/>
      <c r="FL998" s="34"/>
      <c r="FM998" s="34"/>
      <c r="FN998" s="34"/>
      <c r="FO998" s="34"/>
      <c r="FP998" s="34"/>
      <c r="FQ998" s="34"/>
      <c r="FR998" s="34"/>
      <c r="FS998" s="34"/>
      <c r="FT998" s="34"/>
      <c r="FU998" s="34"/>
      <c r="FV998" s="34"/>
      <c r="FW998" s="34"/>
      <c r="FX998" s="34"/>
      <c r="FY998" s="34"/>
      <c r="FZ998" s="34"/>
      <c r="GA998" s="34"/>
      <c r="GB998" s="34"/>
      <c r="GC998" s="34"/>
      <c r="GD998" s="34"/>
      <c r="GE998" s="34"/>
      <c r="GF998" s="34"/>
      <c r="GG998" s="34"/>
      <c r="GH998" s="34"/>
      <c r="GI998" s="34"/>
      <c r="GJ998" s="34"/>
      <c r="GK998" s="34"/>
      <c r="GL998" s="34"/>
      <c r="GM998" s="34"/>
      <c r="GN998" s="34"/>
      <c r="GO998" s="34"/>
      <c r="GP998" s="34"/>
      <c r="GQ998" s="34"/>
      <c r="GR998" s="34"/>
      <c r="GS998" s="34"/>
      <c r="GT998" s="34"/>
      <c r="GU998" s="34"/>
      <c r="GV998" s="34"/>
      <c r="GW998" s="34"/>
      <c r="GX998" s="34"/>
      <c r="GY998" s="34"/>
      <c r="GZ998" s="34"/>
      <c r="HA998" s="34"/>
      <c r="HB998" s="34"/>
      <c r="HC998" s="34"/>
      <c r="HD998" s="34"/>
      <c r="HE998" s="34"/>
      <c r="HF998" s="34"/>
      <c r="HG998" s="34"/>
      <c r="HH998" s="34"/>
      <c r="HI998" s="34"/>
      <c r="HJ998" s="34"/>
      <c r="HK998" s="34"/>
      <c r="HL998" s="34"/>
      <c r="HM998" s="34"/>
      <c r="HN998" s="34"/>
      <c r="HO998" s="34"/>
      <c r="HP998" s="34"/>
      <c r="HQ998" s="34"/>
      <c r="HR998" s="34"/>
      <c r="HS998" s="34"/>
      <c r="HT998" s="34"/>
      <c r="HU998" s="34"/>
      <c r="HV998" s="34"/>
      <c r="HW998" s="34"/>
      <c r="HX998" s="34"/>
      <c r="HY998" s="34"/>
      <c r="HZ998" s="34"/>
      <c r="IA998" s="34"/>
      <c r="IB998" s="34"/>
      <c r="IC998" s="34"/>
      <c r="ID998" s="34"/>
      <c r="IE998" s="34"/>
      <c r="IF998" s="34"/>
      <c r="IG998" s="34"/>
      <c r="IH998" s="34"/>
      <c r="II998" s="34"/>
      <c r="IJ998" s="34"/>
      <c r="IK998" s="34"/>
      <c r="IL998" s="34"/>
      <c r="IM998" s="34"/>
      <c r="IN998" s="34"/>
      <c r="IO998" s="34"/>
      <c r="IP998" s="34"/>
      <c r="IQ998" s="34"/>
      <c r="IR998" s="34"/>
      <c r="IS998" s="34"/>
      <c r="IT998" s="34"/>
      <c r="IU998" s="34"/>
      <c r="IV998" s="34"/>
      <c r="IW998" s="34"/>
      <c r="IX998" s="34"/>
    </row>
    <row r="999" spans="1:258" x14ac:dyDescent="0.25">
      <c r="A999" s="35">
        <f>LOOKUP(2,1/($A$3:$A998&lt;&gt;""),$A$3:$A998)+1</f>
        <v>992</v>
      </c>
      <c r="B999" s="36"/>
      <c r="C999" s="50"/>
      <c r="D999" s="37" t="str">
        <f ca="1">IFERROR(IF($E999="","",VLOOKUP($E999,'Currency Pairs'!$B$3:$D$1000,3,FALSE)),"")</f>
        <v/>
      </c>
      <c r="E999" s="49" t="str">
        <f ca="1">IFERROR(IF($D999="","",VLOOKUP($D999,'Currency Pairs'!$A$3:$B$1000,2,FALSE)),"")</f>
        <v/>
      </c>
      <c r="F999" s="50"/>
      <c r="G999" s="49"/>
      <c r="H999" s="49"/>
      <c r="I999" s="49"/>
      <c r="J999" s="51" t="str">
        <f t="shared" si="32"/>
        <v/>
      </c>
      <c r="K999" s="79"/>
      <c r="L999" s="49"/>
      <c r="M999" s="52"/>
      <c r="N999" s="53" t="str">
        <f>IF(OR($G999="",$L999=""),"",ROUND(IF($F999="Long",(L999-G999),(G999-L999)) * POWER(10, VLOOKUP($D999,'Currency Pairs'!$A:$C,3,FALSE)),0))</f>
        <v/>
      </c>
      <c r="O999" s="99" t="str">
        <f>IF($P999="","",(($P999+$Q999+$R999)/LOOKUP(2,1/($V$3:$V998&lt;&gt;""),$V$3:$V998)))</f>
        <v/>
      </c>
      <c r="P999" s="54"/>
      <c r="Q999" s="54"/>
      <c r="R999" s="54"/>
      <c r="S999" s="42" t="str">
        <f t="shared" si="33"/>
        <v/>
      </c>
      <c r="T999" s="66"/>
      <c r="U999" s="66"/>
      <c r="V999" s="41" t="str">
        <f>IF($P999="","",$P999+$Q999+LOOKUP(2,1/($V$3:$V998&lt;&gt;""),$V$3:$V998))</f>
        <v/>
      </c>
      <c r="W999" s="42"/>
      <c r="X999" s="42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  <c r="GY999" s="35"/>
      <c r="GZ999" s="35"/>
      <c r="HA999" s="35"/>
      <c r="HB999" s="35"/>
      <c r="HC999" s="35"/>
      <c r="HD999" s="35"/>
      <c r="HE999" s="35"/>
      <c r="HF999" s="35"/>
      <c r="HG999" s="35"/>
      <c r="HH999" s="35"/>
      <c r="HI999" s="35"/>
      <c r="HJ999" s="35"/>
      <c r="HK999" s="35"/>
      <c r="HL999" s="35"/>
      <c r="HM999" s="35"/>
      <c r="HN999" s="35"/>
      <c r="HO999" s="35"/>
      <c r="HP999" s="35"/>
      <c r="HQ999" s="35"/>
      <c r="HR999" s="35"/>
      <c r="HS999" s="35"/>
      <c r="HT999" s="35"/>
      <c r="HU999" s="35"/>
      <c r="HV999" s="35"/>
      <c r="HW999" s="35"/>
      <c r="HX999" s="35"/>
      <c r="HY999" s="35"/>
      <c r="HZ999" s="35"/>
      <c r="IA999" s="35"/>
      <c r="IB999" s="35"/>
      <c r="IC999" s="35"/>
      <c r="ID999" s="35"/>
      <c r="IE999" s="35"/>
      <c r="IF999" s="35"/>
      <c r="IG999" s="35"/>
      <c r="IH999" s="35"/>
      <c r="II999" s="35"/>
      <c r="IJ999" s="35"/>
      <c r="IK999" s="35"/>
      <c r="IL999" s="35"/>
      <c r="IM999" s="35"/>
      <c r="IN999" s="35"/>
      <c r="IO999" s="35"/>
      <c r="IP999" s="35"/>
      <c r="IQ999" s="35"/>
      <c r="IR999" s="35"/>
      <c r="IS999" s="35"/>
      <c r="IT999" s="35"/>
      <c r="IU999" s="35"/>
      <c r="IV999" s="35"/>
      <c r="IW999" s="35"/>
      <c r="IX999" s="35"/>
    </row>
    <row r="1000" spans="1:258" x14ac:dyDescent="0.25">
      <c r="A1000" s="26">
        <f>LOOKUP(2,1/($A$3:$A999&lt;&gt;""),$A$3:$A999)+1</f>
        <v>993</v>
      </c>
      <c r="B1000" s="27"/>
      <c r="C1000" s="44"/>
      <c r="D1000" s="28" t="str">
        <f ca="1">IFERROR(IF($E1000="","",VLOOKUP($E1000,'Currency Pairs'!$B$3:$D$1000,3,FALSE)),"")</f>
        <v/>
      </c>
      <c r="E1000" s="43" t="str">
        <f ca="1">IFERROR(IF($D1000="","",VLOOKUP($D1000,'Currency Pairs'!$A$3:$B$1000,2,FALSE)),"")</f>
        <v/>
      </c>
      <c r="F1000" s="44"/>
      <c r="G1000" s="43"/>
      <c r="H1000" s="43"/>
      <c r="I1000" s="43"/>
      <c r="J1000" s="45" t="str">
        <f t="shared" si="32"/>
        <v/>
      </c>
      <c r="K1000" s="78"/>
      <c r="L1000" s="43"/>
      <c r="M1000" s="46"/>
      <c r="N1000" s="47" t="str">
        <f>IF(OR($G1000="",$L1000=""),"",ROUND(IF($F1000="Long",(L1000-G1000),(G1000-L1000)) * POWER(10, VLOOKUP($D1000,'Currency Pairs'!$A:$C,3,FALSE)),0))</f>
        <v/>
      </c>
      <c r="O1000" s="94" t="str">
        <f>IF($P1000="","",(($P1000+$Q1000+$R1000)/LOOKUP(2,1/($V$3:$V999&lt;&gt;""),$V$3:$V999)))</f>
        <v/>
      </c>
      <c r="P1000" s="48"/>
      <c r="Q1000" s="48"/>
      <c r="R1000" s="48"/>
      <c r="S1000" s="33" t="str">
        <f t="shared" si="33"/>
        <v/>
      </c>
      <c r="T1000" s="65"/>
      <c r="U1000" s="65"/>
      <c r="V1000" s="32" t="str">
        <f>IF($P1000="","",$P1000+$Q1000+LOOKUP(2,1/($V$3:$V999&lt;&gt;""),$V$3:$V999))</f>
        <v/>
      </c>
      <c r="W1000" s="33"/>
      <c r="X1000" s="33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  <c r="FH1000" s="34"/>
      <c r="FI1000" s="34"/>
      <c r="FJ1000" s="34"/>
      <c r="FK1000" s="34"/>
      <c r="FL1000" s="34"/>
      <c r="FM1000" s="34"/>
      <c r="FN1000" s="34"/>
      <c r="FO1000" s="34"/>
      <c r="FP1000" s="34"/>
      <c r="FQ1000" s="34"/>
      <c r="FR1000" s="34"/>
      <c r="FS1000" s="34"/>
      <c r="FT1000" s="34"/>
      <c r="FU1000" s="34"/>
      <c r="FV1000" s="34"/>
      <c r="FW1000" s="34"/>
      <c r="FX1000" s="34"/>
      <c r="FY1000" s="34"/>
      <c r="FZ1000" s="34"/>
      <c r="GA1000" s="34"/>
      <c r="GB1000" s="34"/>
      <c r="GC1000" s="34"/>
      <c r="GD1000" s="34"/>
      <c r="GE1000" s="34"/>
      <c r="GF1000" s="34"/>
      <c r="GG1000" s="34"/>
      <c r="GH1000" s="34"/>
      <c r="GI1000" s="34"/>
      <c r="GJ1000" s="34"/>
      <c r="GK1000" s="34"/>
      <c r="GL1000" s="34"/>
      <c r="GM1000" s="34"/>
      <c r="GN1000" s="34"/>
      <c r="GO1000" s="34"/>
      <c r="GP1000" s="34"/>
      <c r="GQ1000" s="34"/>
      <c r="GR1000" s="34"/>
      <c r="GS1000" s="34"/>
      <c r="GT1000" s="34"/>
      <c r="GU1000" s="34"/>
      <c r="GV1000" s="34"/>
      <c r="GW1000" s="34"/>
      <c r="GX1000" s="34"/>
      <c r="GY1000" s="34"/>
      <c r="GZ1000" s="34"/>
      <c r="HA1000" s="34"/>
      <c r="HB1000" s="34"/>
      <c r="HC1000" s="34"/>
      <c r="HD1000" s="34"/>
      <c r="HE1000" s="34"/>
      <c r="HF1000" s="34"/>
      <c r="HG1000" s="34"/>
      <c r="HH1000" s="34"/>
      <c r="HI1000" s="34"/>
      <c r="HJ1000" s="34"/>
      <c r="HK1000" s="34"/>
      <c r="HL1000" s="34"/>
      <c r="HM1000" s="34"/>
      <c r="HN1000" s="34"/>
      <c r="HO1000" s="34"/>
      <c r="HP1000" s="34"/>
      <c r="HQ1000" s="34"/>
      <c r="HR1000" s="34"/>
      <c r="HS1000" s="34"/>
      <c r="HT1000" s="34"/>
      <c r="HU1000" s="34"/>
      <c r="HV1000" s="34"/>
      <c r="HW1000" s="34"/>
      <c r="HX1000" s="34"/>
      <c r="HY1000" s="34"/>
      <c r="HZ1000" s="34"/>
      <c r="IA1000" s="34"/>
      <c r="IB1000" s="34"/>
      <c r="IC1000" s="34"/>
      <c r="ID1000" s="34"/>
      <c r="IE1000" s="34"/>
      <c r="IF1000" s="34"/>
      <c r="IG1000" s="34"/>
      <c r="IH1000" s="34"/>
      <c r="II1000" s="34"/>
      <c r="IJ1000" s="34"/>
      <c r="IK1000" s="34"/>
      <c r="IL1000" s="34"/>
      <c r="IM1000" s="34"/>
      <c r="IN1000" s="34"/>
      <c r="IO1000" s="34"/>
      <c r="IP1000" s="34"/>
      <c r="IQ1000" s="34"/>
      <c r="IR1000" s="34"/>
      <c r="IS1000" s="34"/>
      <c r="IT1000" s="34"/>
      <c r="IU1000" s="34"/>
      <c r="IV1000" s="34"/>
      <c r="IW1000" s="34"/>
      <c r="IX1000" s="34"/>
    </row>
    <row r="1001" spans="1:258" x14ac:dyDescent="0.25">
      <c r="A1001" s="35">
        <f>LOOKUP(2,1/($A$3:$A1000&lt;&gt;""),$A$3:$A1000)+1</f>
        <v>994</v>
      </c>
      <c r="B1001" s="36"/>
      <c r="C1001" s="50"/>
      <c r="D1001" s="37" t="str">
        <f ca="1">IFERROR(IF($E1001="","",VLOOKUP($E1001,'Currency Pairs'!$B$3:$D$1000,3,FALSE)),"")</f>
        <v/>
      </c>
      <c r="E1001" s="49" t="str">
        <f ca="1">IFERROR(IF($D1001="","",VLOOKUP($D1001,'Currency Pairs'!$A$3:$B$1000,2,FALSE)),"")</f>
        <v/>
      </c>
      <c r="F1001" s="50"/>
      <c r="G1001" s="49"/>
      <c r="H1001" s="49"/>
      <c r="I1001" s="49"/>
      <c r="J1001" s="51" t="str">
        <f t="shared" si="32"/>
        <v/>
      </c>
      <c r="K1001" s="79"/>
      <c r="L1001" s="49"/>
      <c r="M1001" s="52"/>
      <c r="N1001" s="53" t="str">
        <f>IF(OR($G1001="",$L1001=""),"",ROUND(IF($F1001="Long",(L1001-G1001),(G1001-L1001)) * POWER(10, VLOOKUP($D1001,'Currency Pairs'!$A:$C,3,FALSE)),0))</f>
        <v/>
      </c>
      <c r="O1001" s="99" t="str">
        <f>IF($P1001="","",(($P1001+$Q1001+$R1001)/LOOKUP(2,1/($V$3:$V1000&lt;&gt;""),$V$3:$V1000)))</f>
        <v/>
      </c>
      <c r="P1001" s="54"/>
      <c r="Q1001" s="54"/>
      <c r="R1001" s="54"/>
      <c r="S1001" s="42" t="str">
        <f t="shared" si="33"/>
        <v/>
      </c>
      <c r="T1001" s="66"/>
      <c r="U1001" s="66"/>
      <c r="V1001" s="41" t="str">
        <f>IF($P1001="","",$P1001+$Q1001+LOOKUP(2,1/($V$3:$V1000&lt;&gt;""),$V$3:$V1000))</f>
        <v/>
      </c>
      <c r="W1001" s="42"/>
      <c r="X1001" s="42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  <c r="GY1001" s="35"/>
      <c r="GZ1001" s="35"/>
      <c r="HA1001" s="35"/>
      <c r="HB1001" s="35"/>
      <c r="HC1001" s="35"/>
      <c r="HD1001" s="35"/>
      <c r="HE1001" s="35"/>
      <c r="HF1001" s="35"/>
      <c r="HG1001" s="35"/>
      <c r="HH1001" s="35"/>
      <c r="HI1001" s="35"/>
      <c r="HJ1001" s="35"/>
      <c r="HK1001" s="35"/>
      <c r="HL1001" s="35"/>
      <c r="HM1001" s="35"/>
      <c r="HN1001" s="35"/>
      <c r="HO1001" s="35"/>
      <c r="HP1001" s="35"/>
      <c r="HQ1001" s="35"/>
      <c r="HR1001" s="35"/>
      <c r="HS1001" s="35"/>
      <c r="HT1001" s="35"/>
      <c r="HU1001" s="35"/>
      <c r="HV1001" s="35"/>
      <c r="HW1001" s="35"/>
      <c r="HX1001" s="35"/>
      <c r="HY1001" s="35"/>
      <c r="HZ1001" s="35"/>
      <c r="IA1001" s="35"/>
      <c r="IB1001" s="35"/>
      <c r="IC1001" s="35"/>
      <c r="ID1001" s="35"/>
      <c r="IE1001" s="35"/>
      <c r="IF1001" s="35"/>
      <c r="IG1001" s="35"/>
      <c r="IH1001" s="35"/>
      <c r="II1001" s="35"/>
      <c r="IJ1001" s="35"/>
      <c r="IK1001" s="35"/>
      <c r="IL1001" s="35"/>
      <c r="IM1001" s="35"/>
      <c r="IN1001" s="35"/>
      <c r="IO1001" s="35"/>
      <c r="IP1001" s="35"/>
      <c r="IQ1001" s="35"/>
      <c r="IR1001" s="35"/>
      <c r="IS1001" s="35"/>
      <c r="IT1001" s="35"/>
      <c r="IU1001" s="35"/>
      <c r="IV1001" s="35"/>
      <c r="IW1001" s="35"/>
      <c r="IX1001" s="35"/>
    </row>
    <row r="1002" spans="1:258" x14ac:dyDescent="0.25">
      <c r="A1002" s="26">
        <f>LOOKUP(2,1/($A$3:$A1001&lt;&gt;""),$A$3:$A1001)+1</f>
        <v>995</v>
      </c>
      <c r="B1002" s="27"/>
      <c r="C1002" s="44"/>
      <c r="D1002" s="28" t="str">
        <f ca="1">IFERROR(IF($E1002="","",VLOOKUP($E1002,'Currency Pairs'!$B$3:$D$1000,3,FALSE)),"")</f>
        <v/>
      </c>
      <c r="E1002" s="43" t="str">
        <f ca="1">IFERROR(IF($D1002="","",VLOOKUP($D1002,'Currency Pairs'!$A$3:$B$1000,2,FALSE)),"")</f>
        <v/>
      </c>
      <c r="F1002" s="44"/>
      <c r="G1002" s="43"/>
      <c r="H1002" s="43"/>
      <c r="I1002" s="43"/>
      <c r="J1002" s="45" t="str">
        <f t="shared" si="32"/>
        <v/>
      </c>
      <c r="K1002" s="78"/>
      <c r="L1002" s="43"/>
      <c r="M1002" s="46"/>
      <c r="N1002" s="47" t="str">
        <f>IF(OR($G1002="",$L1002=""),"",ROUND(IF($F1002="Long",(L1002-G1002),(G1002-L1002)) * POWER(10, VLOOKUP($D1002,'Currency Pairs'!$A:$C,3,FALSE)),0))</f>
        <v/>
      </c>
      <c r="O1002" s="94" t="str">
        <f>IF($P1002="","",(($P1002+$Q1002+$R1002)/LOOKUP(2,1/($V$3:$V1001&lt;&gt;""),$V$3:$V1001)))</f>
        <v/>
      </c>
      <c r="P1002" s="48"/>
      <c r="Q1002" s="48"/>
      <c r="R1002" s="48"/>
      <c r="S1002" s="33" t="str">
        <f t="shared" si="33"/>
        <v/>
      </c>
      <c r="T1002" s="65"/>
      <c r="U1002" s="65"/>
      <c r="V1002" s="32" t="str">
        <f>IF($P1002="","",$P1002+$Q1002+LOOKUP(2,1/($V$3:$V1001&lt;&gt;""),$V$3:$V1001))</f>
        <v/>
      </c>
      <c r="W1002" s="33"/>
      <c r="X1002" s="33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  <c r="FH1002" s="34"/>
      <c r="FI1002" s="34"/>
      <c r="FJ1002" s="34"/>
      <c r="FK1002" s="34"/>
      <c r="FL1002" s="34"/>
      <c r="FM1002" s="34"/>
      <c r="FN1002" s="34"/>
      <c r="FO1002" s="34"/>
      <c r="FP1002" s="34"/>
      <c r="FQ1002" s="34"/>
      <c r="FR1002" s="34"/>
      <c r="FS1002" s="34"/>
      <c r="FT1002" s="34"/>
      <c r="FU1002" s="34"/>
      <c r="FV1002" s="34"/>
      <c r="FW1002" s="34"/>
      <c r="FX1002" s="34"/>
      <c r="FY1002" s="34"/>
      <c r="FZ1002" s="34"/>
      <c r="GA1002" s="34"/>
      <c r="GB1002" s="34"/>
      <c r="GC1002" s="34"/>
      <c r="GD1002" s="34"/>
      <c r="GE1002" s="34"/>
      <c r="GF1002" s="34"/>
      <c r="GG1002" s="34"/>
      <c r="GH1002" s="34"/>
      <c r="GI1002" s="34"/>
      <c r="GJ1002" s="34"/>
      <c r="GK1002" s="34"/>
      <c r="GL1002" s="34"/>
      <c r="GM1002" s="34"/>
      <c r="GN1002" s="34"/>
      <c r="GO1002" s="34"/>
      <c r="GP1002" s="34"/>
      <c r="GQ1002" s="34"/>
      <c r="GR1002" s="34"/>
      <c r="GS1002" s="34"/>
      <c r="GT1002" s="34"/>
      <c r="GU1002" s="34"/>
      <c r="GV1002" s="34"/>
      <c r="GW1002" s="34"/>
      <c r="GX1002" s="34"/>
      <c r="GY1002" s="34"/>
      <c r="GZ1002" s="34"/>
      <c r="HA1002" s="34"/>
      <c r="HB1002" s="34"/>
      <c r="HC1002" s="34"/>
      <c r="HD1002" s="34"/>
      <c r="HE1002" s="34"/>
      <c r="HF1002" s="34"/>
      <c r="HG1002" s="34"/>
      <c r="HH1002" s="34"/>
      <c r="HI1002" s="34"/>
      <c r="HJ1002" s="34"/>
      <c r="HK1002" s="34"/>
      <c r="HL1002" s="34"/>
      <c r="HM1002" s="34"/>
      <c r="HN1002" s="34"/>
      <c r="HO1002" s="34"/>
      <c r="HP1002" s="34"/>
      <c r="HQ1002" s="34"/>
      <c r="HR1002" s="34"/>
      <c r="HS1002" s="34"/>
      <c r="HT1002" s="34"/>
      <c r="HU1002" s="34"/>
      <c r="HV1002" s="34"/>
      <c r="HW1002" s="34"/>
      <c r="HX1002" s="34"/>
      <c r="HY1002" s="34"/>
      <c r="HZ1002" s="34"/>
      <c r="IA1002" s="34"/>
      <c r="IB1002" s="34"/>
      <c r="IC1002" s="34"/>
      <c r="ID1002" s="34"/>
      <c r="IE1002" s="34"/>
      <c r="IF1002" s="34"/>
      <c r="IG1002" s="34"/>
      <c r="IH1002" s="34"/>
      <c r="II1002" s="34"/>
      <c r="IJ1002" s="34"/>
      <c r="IK1002" s="34"/>
      <c r="IL1002" s="34"/>
      <c r="IM1002" s="34"/>
      <c r="IN1002" s="34"/>
      <c r="IO1002" s="34"/>
      <c r="IP1002" s="34"/>
      <c r="IQ1002" s="34"/>
      <c r="IR1002" s="34"/>
      <c r="IS1002" s="34"/>
      <c r="IT1002" s="34"/>
      <c r="IU1002" s="34"/>
      <c r="IV1002" s="34"/>
      <c r="IW1002" s="34"/>
      <c r="IX1002" s="34"/>
    </row>
    <row r="1003" spans="1:258" x14ac:dyDescent="0.25">
      <c r="A1003" s="35">
        <f>LOOKUP(2,1/($A$3:$A1002&lt;&gt;""),$A$3:$A1002)+1</f>
        <v>996</v>
      </c>
      <c r="B1003" s="36"/>
      <c r="C1003" s="50"/>
      <c r="D1003" s="37" t="str">
        <f ca="1">IFERROR(IF($E1003="","",VLOOKUP($E1003,'Currency Pairs'!$B$3:$D$1000,3,FALSE)),"")</f>
        <v/>
      </c>
      <c r="E1003" s="49" t="str">
        <f ca="1">IFERROR(IF($D1003="","",VLOOKUP($D1003,'Currency Pairs'!$A$3:$B$1000,2,FALSE)),"")</f>
        <v/>
      </c>
      <c r="F1003" s="50"/>
      <c r="G1003" s="49"/>
      <c r="H1003" s="49"/>
      <c r="I1003" s="49"/>
      <c r="J1003" s="51" t="str">
        <f t="shared" si="32"/>
        <v/>
      </c>
      <c r="K1003" s="79"/>
      <c r="L1003" s="49"/>
      <c r="M1003" s="52"/>
      <c r="N1003" s="53" t="str">
        <f>IF(OR($G1003="",$L1003=""),"",ROUND(IF($F1003="Long",(L1003-G1003),(G1003-L1003)) * POWER(10, VLOOKUP($D1003,'Currency Pairs'!$A:$C,3,FALSE)),0))</f>
        <v/>
      </c>
      <c r="O1003" s="99" t="str">
        <f>IF($P1003="","",(($P1003+$Q1003+$R1003)/LOOKUP(2,1/($V$3:$V1002&lt;&gt;""),$V$3:$V1002)))</f>
        <v/>
      </c>
      <c r="P1003" s="54"/>
      <c r="Q1003" s="54"/>
      <c r="R1003" s="54"/>
      <c r="S1003" s="42" t="str">
        <f t="shared" si="33"/>
        <v/>
      </c>
      <c r="T1003" s="66"/>
      <c r="U1003" s="66"/>
      <c r="V1003" s="41" t="str">
        <f>IF($P1003="","",$P1003+$Q1003+LOOKUP(2,1/($V$3:$V1002&lt;&gt;""),$V$3:$V1002))</f>
        <v/>
      </c>
      <c r="W1003" s="42"/>
      <c r="X1003" s="42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  <c r="GY1003" s="35"/>
      <c r="GZ1003" s="35"/>
      <c r="HA1003" s="35"/>
      <c r="HB1003" s="35"/>
      <c r="HC1003" s="35"/>
      <c r="HD1003" s="35"/>
      <c r="HE1003" s="35"/>
      <c r="HF1003" s="35"/>
      <c r="HG1003" s="35"/>
      <c r="HH1003" s="35"/>
      <c r="HI1003" s="35"/>
      <c r="HJ1003" s="35"/>
      <c r="HK1003" s="35"/>
      <c r="HL1003" s="35"/>
      <c r="HM1003" s="35"/>
      <c r="HN1003" s="35"/>
      <c r="HO1003" s="35"/>
      <c r="HP1003" s="35"/>
      <c r="HQ1003" s="35"/>
      <c r="HR1003" s="35"/>
      <c r="HS1003" s="35"/>
      <c r="HT1003" s="35"/>
      <c r="HU1003" s="35"/>
      <c r="HV1003" s="35"/>
      <c r="HW1003" s="35"/>
      <c r="HX1003" s="35"/>
      <c r="HY1003" s="35"/>
      <c r="HZ1003" s="35"/>
      <c r="IA1003" s="35"/>
      <c r="IB1003" s="35"/>
      <c r="IC1003" s="35"/>
      <c r="ID1003" s="35"/>
      <c r="IE1003" s="35"/>
      <c r="IF1003" s="35"/>
      <c r="IG1003" s="35"/>
      <c r="IH1003" s="35"/>
      <c r="II1003" s="35"/>
      <c r="IJ1003" s="35"/>
      <c r="IK1003" s="35"/>
      <c r="IL1003" s="35"/>
      <c r="IM1003" s="35"/>
      <c r="IN1003" s="35"/>
      <c r="IO1003" s="35"/>
      <c r="IP1003" s="35"/>
      <c r="IQ1003" s="35"/>
      <c r="IR1003" s="35"/>
      <c r="IS1003" s="35"/>
      <c r="IT1003" s="35"/>
      <c r="IU1003" s="35"/>
      <c r="IV1003" s="35"/>
      <c r="IW1003" s="35"/>
      <c r="IX1003" s="35"/>
    </row>
    <row r="1004" spans="1:258" x14ac:dyDescent="0.25">
      <c r="A1004" s="26">
        <f>LOOKUP(2,1/($A$3:$A1003&lt;&gt;""),$A$3:$A1003)+1</f>
        <v>997</v>
      </c>
      <c r="B1004" s="27"/>
      <c r="C1004" s="44"/>
      <c r="D1004" s="44"/>
      <c r="E1004" s="43" t="str">
        <f>IFERROR(IF($D1004="","",VLOOKUP($D1004,'Currency Pairs'!$A$3:$B$1000,2,FALSE)),"")</f>
        <v/>
      </c>
      <c r="F1004" s="44"/>
      <c r="G1004" s="43"/>
      <c r="H1004" s="43"/>
      <c r="I1004" s="43"/>
      <c r="J1004" s="45" t="str">
        <f t="shared" si="32"/>
        <v/>
      </c>
      <c r="K1004" s="78"/>
      <c r="L1004" s="43"/>
      <c r="M1004" s="46"/>
      <c r="N1004" s="47" t="str">
        <f>IF(OR($G1004="",$L1004=""),"",ROUND(IF($F1004="Long",(L1004-G1004),(G1004-L1004)) * POWER(10, VLOOKUP($D1004,'Currency Pairs'!$A:$C,3,FALSE)),0))</f>
        <v/>
      </c>
      <c r="O1004" s="94" t="str">
        <f>IF($P1004="","",(($P1004+$Q1004+$R1004)/LOOKUP(2,1/($V$3:$V1003&lt;&gt;""),$V$3:$V1003)))</f>
        <v/>
      </c>
      <c r="P1004" s="48"/>
      <c r="Q1004" s="48"/>
      <c r="R1004" s="48"/>
      <c r="S1004" s="33" t="str">
        <f t="shared" si="33"/>
        <v/>
      </c>
      <c r="T1004" s="65"/>
      <c r="U1004" s="65"/>
      <c r="V1004" s="32" t="str">
        <f>IF($P1004="","",$P1004+$Q1004+LOOKUP(2,1/($V$3:$V1003&lt;&gt;""),$V$3:$V1003))</f>
        <v/>
      </c>
      <c r="W1004" s="33"/>
      <c r="X1004" s="33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  <c r="DN1004" s="34"/>
      <c r="DO1004" s="34"/>
      <c r="DP1004" s="34"/>
      <c r="DQ1004" s="34"/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  <c r="EX1004" s="34"/>
      <c r="EY1004" s="34"/>
      <c r="EZ1004" s="34"/>
      <c r="FA1004" s="34"/>
      <c r="FB1004" s="34"/>
      <c r="FC1004" s="34"/>
      <c r="FD1004" s="34"/>
      <c r="FE1004" s="34"/>
      <c r="FF1004" s="34"/>
      <c r="FG1004" s="34"/>
      <c r="FH1004" s="34"/>
      <c r="FI1004" s="34"/>
      <c r="FJ1004" s="34"/>
      <c r="FK1004" s="34"/>
      <c r="FL1004" s="34"/>
      <c r="FM1004" s="34"/>
      <c r="FN1004" s="34"/>
      <c r="FO1004" s="34"/>
      <c r="FP1004" s="34"/>
      <c r="FQ1004" s="34"/>
      <c r="FR1004" s="34"/>
      <c r="FS1004" s="34"/>
      <c r="FT1004" s="34"/>
      <c r="FU1004" s="34"/>
      <c r="FV1004" s="34"/>
      <c r="FW1004" s="34"/>
      <c r="FX1004" s="34"/>
      <c r="FY1004" s="34"/>
      <c r="FZ1004" s="34"/>
      <c r="GA1004" s="34"/>
      <c r="GB1004" s="34"/>
      <c r="GC1004" s="34"/>
      <c r="GD1004" s="34"/>
      <c r="GE1004" s="34"/>
      <c r="GF1004" s="34"/>
      <c r="GG1004" s="34"/>
      <c r="GH1004" s="34"/>
      <c r="GI1004" s="34"/>
      <c r="GJ1004" s="34"/>
      <c r="GK1004" s="34"/>
      <c r="GL1004" s="34"/>
      <c r="GM1004" s="34"/>
      <c r="GN1004" s="34"/>
      <c r="GO1004" s="34"/>
      <c r="GP1004" s="34"/>
      <c r="GQ1004" s="34"/>
      <c r="GR1004" s="34"/>
      <c r="GS1004" s="34"/>
      <c r="GT1004" s="34"/>
      <c r="GU1004" s="34"/>
      <c r="GV1004" s="34"/>
      <c r="GW1004" s="34"/>
      <c r="GX1004" s="34"/>
      <c r="GY1004" s="34"/>
      <c r="GZ1004" s="34"/>
      <c r="HA1004" s="34"/>
      <c r="HB1004" s="34"/>
      <c r="HC1004" s="34"/>
      <c r="HD1004" s="34"/>
      <c r="HE1004" s="34"/>
      <c r="HF1004" s="34"/>
      <c r="HG1004" s="34"/>
      <c r="HH1004" s="34"/>
      <c r="HI1004" s="34"/>
      <c r="HJ1004" s="34"/>
      <c r="HK1004" s="34"/>
      <c r="HL1004" s="34"/>
      <c r="HM1004" s="34"/>
      <c r="HN1004" s="34"/>
      <c r="HO1004" s="34"/>
      <c r="HP1004" s="34"/>
      <c r="HQ1004" s="34"/>
      <c r="HR1004" s="34"/>
      <c r="HS1004" s="34"/>
      <c r="HT1004" s="34"/>
      <c r="HU1004" s="34"/>
      <c r="HV1004" s="34"/>
      <c r="HW1004" s="34"/>
      <c r="HX1004" s="34"/>
      <c r="HY1004" s="34"/>
      <c r="HZ1004" s="34"/>
      <c r="IA1004" s="34"/>
      <c r="IB1004" s="34"/>
      <c r="IC1004" s="34"/>
      <c r="ID1004" s="34"/>
      <c r="IE1004" s="34"/>
      <c r="IF1004" s="34"/>
      <c r="IG1004" s="34"/>
      <c r="IH1004" s="34"/>
      <c r="II1004" s="34"/>
      <c r="IJ1004" s="34"/>
      <c r="IK1004" s="34"/>
      <c r="IL1004" s="34"/>
      <c r="IM1004" s="34"/>
      <c r="IN1004" s="34"/>
      <c r="IO1004" s="34"/>
      <c r="IP1004" s="34"/>
      <c r="IQ1004" s="34"/>
      <c r="IR1004" s="34"/>
      <c r="IS1004" s="34"/>
      <c r="IT1004" s="34"/>
      <c r="IU1004" s="34"/>
      <c r="IV1004" s="34"/>
      <c r="IW1004" s="34"/>
      <c r="IX1004" s="34"/>
    </row>
    <row r="1005" spans="1:258" x14ac:dyDescent="0.25">
      <c r="A1005" s="35">
        <f>LOOKUP(2,1/($A$3:$A1004&lt;&gt;""),$A$3:$A1004)+1</f>
        <v>998</v>
      </c>
      <c r="B1005" s="36"/>
      <c r="C1005" s="50"/>
      <c r="D1005" s="50"/>
      <c r="E1005" s="49" t="str">
        <f>IFERROR(IF($D1005="","",VLOOKUP($D1005,'Currency Pairs'!$A$3:$B$1000,2,FALSE)),"")</f>
        <v/>
      </c>
      <c r="F1005" s="50"/>
      <c r="G1005" s="49"/>
      <c r="H1005" s="49"/>
      <c r="I1005" s="49"/>
      <c r="J1005" s="51" t="str">
        <f t="shared" si="32"/>
        <v/>
      </c>
      <c r="K1005" s="79"/>
      <c r="L1005" s="49"/>
      <c r="M1005" s="52"/>
      <c r="N1005" s="53" t="str">
        <f>IF(OR($G1005="",$L1005=""),"",ROUND(IF($F1005="Long",(L1005-G1005),(G1005-L1005)) * POWER(10, VLOOKUP($D1005,'Currency Pairs'!$A:$C,3,FALSE)),0))</f>
        <v/>
      </c>
      <c r="O1005" s="99" t="str">
        <f>IF($P1005="","",(($P1005+$Q1005+$R1005)/LOOKUP(2,1/($V$3:$V1004&lt;&gt;""),$V$3:$V1004)))</f>
        <v/>
      </c>
      <c r="P1005" s="54"/>
      <c r="Q1005" s="54"/>
      <c r="R1005" s="54"/>
      <c r="S1005" s="42" t="str">
        <f t="shared" si="33"/>
        <v/>
      </c>
      <c r="T1005" s="66"/>
      <c r="U1005" s="66"/>
      <c r="V1005" s="41" t="str">
        <f>IF($P1005="","",$P1005+$Q1005+LOOKUP(2,1/($V$3:$V1004&lt;&gt;""),$V$3:$V1004))</f>
        <v/>
      </c>
      <c r="W1005" s="42"/>
      <c r="X1005" s="42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  <c r="GY1005" s="35"/>
      <c r="GZ1005" s="35"/>
      <c r="HA1005" s="35"/>
      <c r="HB1005" s="35"/>
      <c r="HC1005" s="35"/>
      <c r="HD1005" s="35"/>
      <c r="HE1005" s="35"/>
      <c r="HF1005" s="35"/>
      <c r="HG1005" s="35"/>
      <c r="HH1005" s="35"/>
      <c r="HI1005" s="35"/>
      <c r="HJ1005" s="35"/>
      <c r="HK1005" s="35"/>
      <c r="HL1005" s="35"/>
      <c r="HM1005" s="35"/>
      <c r="HN1005" s="35"/>
      <c r="HO1005" s="35"/>
      <c r="HP1005" s="35"/>
      <c r="HQ1005" s="35"/>
      <c r="HR1005" s="35"/>
      <c r="HS1005" s="35"/>
      <c r="HT1005" s="35"/>
      <c r="HU1005" s="35"/>
      <c r="HV1005" s="35"/>
      <c r="HW1005" s="35"/>
      <c r="HX1005" s="35"/>
      <c r="HY1005" s="35"/>
      <c r="HZ1005" s="35"/>
      <c r="IA1005" s="35"/>
      <c r="IB1005" s="35"/>
      <c r="IC1005" s="35"/>
      <c r="ID1005" s="35"/>
      <c r="IE1005" s="35"/>
      <c r="IF1005" s="35"/>
      <c r="IG1005" s="35"/>
      <c r="IH1005" s="35"/>
      <c r="II1005" s="35"/>
      <c r="IJ1005" s="35"/>
      <c r="IK1005" s="35"/>
      <c r="IL1005" s="35"/>
      <c r="IM1005" s="35"/>
      <c r="IN1005" s="35"/>
      <c r="IO1005" s="35"/>
      <c r="IP1005" s="35"/>
      <c r="IQ1005" s="35"/>
      <c r="IR1005" s="35"/>
      <c r="IS1005" s="35"/>
      <c r="IT1005" s="35"/>
      <c r="IU1005" s="35"/>
      <c r="IV1005" s="35"/>
      <c r="IW1005" s="35"/>
      <c r="IX1005" s="35"/>
    </row>
    <row r="1006" spans="1:258" x14ac:dyDescent="0.25">
      <c r="A1006" s="26">
        <f>LOOKUP(2,1/($A$3:$A1005&lt;&gt;""),$A$3:$A1005)+1</f>
        <v>999</v>
      </c>
      <c r="B1006" s="27"/>
      <c r="C1006" s="44"/>
      <c r="D1006" s="44"/>
      <c r="E1006" s="43" t="str">
        <f>IFERROR(IF($D1006="","",VLOOKUP($D1006,'Currency Pairs'!$A$3:$B$1000,2,FALSE)),"")</f>
        <v/>
      </c>
      <c r="F1006" s="44"/>
      <c r="G1006" s="43"/>
      <c r="H1006" s="43"/>
      <c r="I1006" s="43"/>
      <c r="J1006" s="45" t="str">
        <f t="shared" si="32"/>
        <v/>
      </c>
      <c r="K1006" s="78"/>
      <c r="L1006" s="43"/>
      <c r="M1006" s="46"/>
      <c r="N1006" s="47" t="str">
        <f>IF(OR($G1006="",$L1006=""),"",ROUND(IF($F1006="Long",(L1006-G1006),(G1006-L1006)) * POWER(10, VLOOKUP($D1006,'Currency Pairs'!$A:$C,3,FALSE)),0))</f>
        <v/>
      </c>
      <c r="O1006" s="94" t="str">
        <f>IF($P1006="","",(($P1006+$Q1006+$R1006)/LOOKUP(2,1/($V$3:$V1005&lt;&gt;""),$V$3:$V1005)))</f>
        <v/>
      </c>
      <c r="P1006" s="48"/>
      <c r="Q1006" s="48"/>
      <c r="R1006" s="48"/>
      <c r="S1006" s="33" t="str">
        <f t="shared" si="33"/>
        <v/>
      </c>
      <c r="T1006" s="65"/>
      <c r="U1006" s="65"/>
      <c r="V1006" s="32" t="str">
        <f>IF($P1006="","",$P1006+$Q1006+LOOKUP(2,1/($V$3:$V1005&lt;&gt;""),$V$3:$V1005))</f>
        <v/>
      </c>
      <c r="W1006" s="33"/>
      <c r="X1006" s="33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/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  <c r="EX1006" s="34"/>
      <c r="EY1006" s="34"/>
      <c r="EZ1006" s="34"/>
      <c r="FA1006" s="34"/>
      <c r="FB1006" s="34"/>
      <c r="FC1006" s="34"/>
      <c r="FD1006" s="34"/>
      <c r="FE1006" s="34"/>
      <c r="FF1006" s="34"/>
      <c r="FG1006" s="34"/>
      <c r="FH1006" s="34"/>
      <c r="FI1006" s="34"/>
      <c r="FJ1006" s="34"/>
      <c r="FK1006" s="34"/>
      <c r="FL1006" s="34"/>
      <c r="FM1006" s="34"/>
      <c r="FN1006" s="34"/>
      <c r="FO1006" s="34"/>
      <c r="FP1006" s="34"/>
      <c r="FQ1006" s="34"/>
      <c r="FR1006" s="34"/>
      <c r="FS1006" s="34"/>
      <c r="FT1006" s="34"/>
      <c r="FU1006" s="34"/>
      <c r="FV1006" s="34"/>
      <c r="FW1006" s="34"/>
      <c r="FX1006" s="34"/>
      <c r="FY1006" s="34"/>
      <c r="FZ1006" s="34"/>
      <c r="GA1006" s="34"/>
      <c r="GB1006" s="34"/>
      <c r="GC1006" s="34"/>
      <c r="GD1006" s="34"/>
      <c r="GE1006" s="34"/>
      <c r="GF1006" s="34"/>
      <c r="GG1006" s="34"/>
      <c r="GH1006" s="34"/>
      <c r="GI1006" s="34"/>
      <c r="GJ1006" s="34"/>
      <c r="GK1006" s="34"/>
      <c r="GL1006" s="34"/>
      <c r="GM1006" s="34"/>
      <c r="GN1006" s="34"/>
      <c r="GO1006" s="34"/>
      <c r="GP1006" s="34"/>
      <c r="GQ1006" s="34"/>
      <c r="GR1006" s="34"/>
      <c r="GS1006" s="34"/>
      <c r="GT1006" s="34"/>
      <c r="GU1006" s="34"/>
      <c r="GV1006" s="34"/>
      <c r="GW1006" s="34"/>
      <c r="GX1006" s="34"/>
      <c r="GY1006" s="34"/>
      <c r="GZ1006" s="34"/>
      <c r="HA1006" s="34"/>
      <c r="HB1006" s="34"/>
      <c r="HC1006" s="34"/>
      <c r="HD1006" s="34"/>
      <c r="HE1006" s="34"/>
      <c r="HF1006" s="34"/>
      <c r="HG1006" s="34"/>
      <c r="HH1006" s="34"/>
      <c r="HI1006" s="34"/>
      <c r="HJ1006" s="34"/>
      <c r="HK1006" s="34"/>
      <c r="HL1006" s="34"/>
      <c r="HM1006" s="34"/>
      <c r="HN1006" s="34"/>
      <c r="HO1006" s="34"/>
      <c r="HP1006" s="34"/>
      <c r="HQ1006" s="34"/>
      <c r="HR1006" s="34"/>
      <c r="HS1006" s="34"/>
      <c r="HT1006" s="34"/>
      <c r="HU1006" s="34"/>
      <c r="HV1006" s="34"/>
      <c r="HW1006" s="34"/>
      <c r="HX1006" s="34"/>
      <c r="HY1006" s="34"/>
      <c r="HZ1006" s="34"/>
      <c r="IA1006" s="34"/>
      <c r="IB1006" s="34"/>
      <c r="IC1006" s="34"/>
      <c r="ID1006" s="34"/>
      <c r="IE1006" s="34"/>
      <c r="IF1006" s="34"/>
      <c r="IG1006" s="34"/>
      <c r="IH1006" s="34"/>
      <c r="II1006" s="34"/>
      <c r="IJ1006" s="34"/>
      <c r="IK1006" s="34"/>
      <c r="IL1006" s="34"/>
      <c r="IM1006" s="34"/>
      <c r="IN1006" s="34"/>
      <c r="IO1006" s="34"/>
      <c r="IP1006" s="34"/>
      <c r="IQ1006" s="34"/>
      <c r="IR1006" s="34"/>
      <c r="IS1006" s="34"/>
      <c r="IT1006" s="34"/>
      <c r="IU1006" s="34"/>
      <c r="IV1006" s="34"/>
      <c r="IW1006" s="34"/>
      <c r="IX1006" s="34"/>
    </row>
  </sheetData>
  <mergeCells count="23">
    <mergeCell ref="D19:O19"/>
    <mergeCell ref="W1:W2"/>
    <mergeCell ref="D1:D2"/>
    <mergeCell ref="V1:V2"/>
    <mergeCell ref="L1:L2"/>
    <mergeCell ref="M1:M2"/>
    <mergeCell ref="S1:S2"/>
    <mergeCell ref="N1:P1"/>
    <mergeCell ref="T1:T2"/>
    <mergeCell ref="U1:U2"/>
    <mergeCell ref="H1:H2"/>
    <mergeCell ref="R1:R2"/>
    <mergeCell ref="Q17:S17"/>
    <mergeCell ref="Q1:Q2"/>
    <mergeCell ref="J1:J2"/>
    <mergeCell ref="K1:K2"/>
    <mergeCell ref="A1:A2"/>
    <mergeCell ref="E1:E2"/>
    <mergeCell ref="F1:F2"/>
    <mergeCell ref="C1:C2"/>
    <mergeCell ref="I1:I2"/>
    <mergeCell ref="B1:B2"/>
    <mergeCell ref="G1:G2"/>
  </mergeCells>
  <phoneticPr fontId="0" type="noConversion"/>
  <dataValidations count="1">
    <dataValidation type="list" allowBlank="1" showInputMessage="1" showErrorMessage="1" sqref="F6:F16 F1:F2 F18 F20:F1010" xr:uid="{00000000-0002-0000-0100-000000000000}">
      <formula1>"Long,Short"</formula1>
    </dataValidation>
  </dataValidations>
  <hyperlinks>
    <hyperlink ref="W6" r:id="rId1" xr:uid="{E97929EA-E319-4E5A-932C-2EF0438B97A0}"/>
    <hyperlink ref="W7" r:id="rId2" xr:uid="{4116A1FD-663A-451A-9C9A-8056A2B41AD8}"/>
  </hyperlinks>
  <pageMargins left="0.75" right="0.75" top="1" bottom="1" header="0.5" footer="0.5"/>
  <pageSetup paperSize="9" orientation="portrait" verticalDpi="0" r:id="rId3"/>
  <headerFooter alignWithMargins="0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4C4EE685-5B6A-4B29-ACEF-C0F2C212E6B0}">
            <xm:f>VLOOKUP($D1,'Currency Pairs'!$A:$C,3,FALSE)=2</xm:f>
            <x14:dxf>
              <numFmt numFmtId="2" formatCode="0.00"/>
            </x14:dxf>
          </x14:cfRule>
          <x14:cfRule type="expression" priority="2" stopIfTrue="1" id="{6D51DB38-5BAC-44EB-8403-5217DAA9EAAA}">
            <xm:f>VLOOKUP($D1,'Currency Pairs'!$A:$C,3,FALSE)=4</xm:f>
            <x14:dxf>
              <numFmt numFmtId="168" formatCode="0.0000"/>
            </x14:dxf>
          </x14:cfRule>
          <xm:sqref>G1:I2 L1:L2 L6:L16 G6:I16 G18:I18 L18 L20:L1010 G20:I1010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09"/>
  <sheetViews>
    <sheetView tabSelected="1" workbookViewId="0">
      <selection activeCell="D1" activeCellId="1" sqref="A1:A2 D1:D2"/>
    </sheetView>
  </sheetViews>
  <sheetFormatPr defaultRowHeight="18.75" x14ac:dyDescent="0.3"/>
  <cols>
    <col min="1" max="1" width="9" style="1" customWidth="1"/>
    <col min="2" max="2" width="14.7109375" style="1" customWidth="1"/>
    <col min="3" max="3" width="11.85546875" style="1" customWidth="1"/>
    <col min="4" max="4" width="8.28515625" style="1" customWidth="1"/>
  </cols>
  <sheetData>
    <row r="1" spans="1:4" ht="12.75" x14ac:dyDescent="0.2">
      <c r="A1" s="136" t="s">
        <v>17</v>
      </c>
      <c r="B1" s="136" t="s">
        <v>16</v>
      </c>
      <c r="C1" s="136" t="s">
        <v>24</v>
      </c>
      <c r="D1" s="136" t="s">
        <v>17</v>
      </c>
    </row>
    <row r="2" spans="1:4" ht="27" customHeight="1" x14ac:dyDescent="0.2">
      <c r="A2" s="113"/>
      <c r="B2" s="113"/>
      <c r="C2" s="113"/>
      <c r="D2" s="113"/>
    </row>
    <row r="3" spans="1:4" x14ac:dyDescent="0.3">
      <c r="A3" s="1">
        <v>1</v>
      </c>
      <c r="B3" s="1" t="s">
        <v>18</v>
      </c>
      <c r="C3" s="1">
        <v>4</v>
      </c>
      <c r="D3" s="1">
        <v>1</v>
      </c>
    </row>
    <row r="4" spans="1:4" x14ac:dyDescent="0.3">
      <c r="A4" s="1">
        <v>2</v>
      </c>
      <c r="B4" s="1" t="s">
        <v>25</v>
      </c>
      <c r="C4" s="1">
        <v>2</v>
      </c>
      <c r="D4" s="1">
        <v>2</v>
      </c>
    </row>
    <row r="5" spans="1:4" x14ac:dyDescent="0.3">
      <c r="A5" s="1">
        <v>3</v>
      </c>
      <c r="B5" s="1" t="s">
        <v>19</v>
      </c>
      <c r="C5" s="1">
        <v>4</v>
      </c>
      <c r="D5" s="1">
        <v>3</v>
      </c>
    </row>
    <row r="6" spans="1:4" x14ac:dyDescent="0.3">
      <c r="A6" s="1">
        <v>4</v>
      </c>
      <c r="B6" s="1" t="s">
        <v>26</v>
      </c>
      <c r="C6" s="1">
        <v>4</v>
      </c>
      <c r="D6" s="1">
        <v>4</v>
      </c>
    </row>
    <row r="7" spans="1:4" x14ac:dyDescent="0.3">
      <c r="A7" s="1">
        <v>5</v>
      </c>
      <c r="B7" s="1" t="s">
        <v>27</v>
      </c>
      <c r="C7" s="1">
        <v>4</v>
      </c>
      <c r="D7" s="1">
        <v>5</v>
      </c>
    </row>
    <row r="8" spans="1:4" x14ac:dyDescent="0.3">
      <c r="A8" s="1">
        <v>6</v>
      </c>
      <c r="B8" s="1" t="s">
        <v>28</v>
      </c>
      <c r="C8" s="1">
        <v>4</v>
      </c>
      <c r="D8" s="1">
        <v>6</v>
      </c>
    </row>
    <row r="9" spans="1:4" x14ac:dyDescent="0.3">
      <c r="A9" s="1">
        <v>7</v>
      </c>
      <c r="B9" s="1" t="s">
        <v>29</v>
      </c>
      <c r="C9" s="1">
        <v>4</v>
      </c>
      <c r="D9" s="1">
        <v>7</v>
      </c>
    </row>
    <row r="10" spans="1:4" x14ac:dyDescent="0.3">
      <c r="A10" s="1">
        <v>8</v>
      </c>
      <c r="B10" s="1" t="s">
        <v>30</v>
      </c>
      <c r="C10" s="1">
        <v>4</v>
      </c>
      <c r="D10" s="1">
        <v>8</v>
      </c>
    </row>
    <row r="11" spans="1:4" x14ac:dyDescent="0.3">
      <c r="A11" s="1">
        <v>9</v>
      </c>
      <c r="B11" s="1" t="s">
        <v>31</v>
      </c>
      <c r="C11" s="1">
        <v>2</v>
      </c>
      <c r="D11" s="1">
        <v>9</v>
      </c>
    </row>
    <row r="12" spans="1:4" x14ac:dyDescent="0.3">
      <c r="A12" s="1">
        <v>10</v>
      </c>
      <c r="B12" s="1" t="s">
        <v>32</v>
      </c>
      <c r="C12" s="1">
        <v>4</v>
      </c>
      <c r="D12" s="1">
        <v>10</v>
      </c>
    </row>
    <row r="13" spans="1:4" x14ac:dyDescent="0.3">
      <c r="A13" s="1">
        <v>11</v>
      </c>
      <c r="B13" s="1" t="s">
        <v>33</v>
      </c>
      <c r="C13" s="1">
        <v>4</v>
      </c>
      <c r="D13" s="1">
        <v>11</v>
      </c>
    </row>
    <row r="14" spans="1:4" x14ac:dyDescent="0.3">
      <c r="A14" s="1">
        <v>12</v>
      </c>
      <c r="B14" s="1" t="s">
        <v>34</v>
      </c>
      <c r="C14" s="1">
        <v>4</v>
      </c>
      <c r="D14" s="1">
        <v>12</v>
      </c>
    </row>
    <row r="15" spans="1:4" x14ac:dyDescent="0.3">
      <c r="A15" s="1">
        <v>13</v>
      </c>
      <c r="B15" s="1" t="s">
        <v>21</v>
      </c>
      <c r="C15" s="1">
        <v>2</v>
      </c>
      <c r="D15" s="1">
        <v>13</v>
      </c>
    </row>
    <row r="16" spans="1:4" x14ac:dyDescent="0.3">
      <c r="A16" s="1">
        <v>14</v>
      </c>
      <c r="B16" s="1" t="s">
        <v>20</v>
      </c>
      <c r="C16" s="1">
        <v>4</v>
      </c>
      <c r="D16" s="1">
        <v>14</v>
      </c>
    </row>
    <row r="17" spans="1:4" x14ac:dyDescent="0.3">
      <c r="A17" s="1">
        <v>15</v>
      </c>
      <c r="B17" s="1" t="s">
        <v>35</v>
      </c>
      <c r="C17" s="1">
        <v>2</v>
      </c>
      <c r="D17" s="1">
        <v>15</v>
      </c>
    </row>
    <row r="18" spans="1:4" x14ac:dyDescent="0.3">
      <c r="A18" s="1">
        <v>16</v>
      </c>
      <c r="B18" s="1" t="s">
        <v>36</v>
      </c>
      <c r="C18" s="1">
        <v>4</v>
      </c>
      <c r="D18" s="1">
        <v>16</v>
      </c>
    </row>
    <row r="19" spans="1:4" x14ac:dyDescent="0.3">
      <c r="A19" s="1">
        <v>17</v>
      </c>
      <c r="B19" s="1" t="s">
        <v>37</v>
      </c>
      <c r="C19" s="1">
        <v>4</v>
      </c>
      <c r="D19" s="1">
        <v>17</v>
      </c>
    </row>
    <row r="20" spans="1:4" x14ac:dyDescent="0.3">
      <c r="A20" s="1">
        <v>18</v>
      </c>
      <c r="B20" s="1" t="s">
        <v>38</v>
      </c>
      <c r="C20" s="1">
        <v>4</v>
      </c>
      <c r="D20" s="1">
        <v>18</v>
      </c>
    </row>
    <row r="21" spans="1:4" x14ac:dyDescent="0.3">
      <c r="A21" s="1">
        <v>19</v>
      </c>
      <c r="B21" s="1" t="s">
        <v>39</v>
      </c>
      <c r="C21" s="1">
        <v>4</v>
      </c>
      <c r="D21" s="1">
        <v>19</v>
      </c>
    </row>
    <row r="22" spans="1:4" x14ac:dyDescent="0.3">
      <c r="A22" s="1">
        <v>20</v>
      </c>
      <c r="B22" s="1" t="s">
        <v>40</v>
      </c>
      <c r="C22" s="1">
        <v>2</v>
      </c>
      <c r="D22" s="1">
        <v>20</v>
      </c>
    </row>
    <row r="23" spans="1:4" x14ac:dyDescent="0.3">
      <c r="A23" s="1">
        <f>A22+1</f>
        <v>21</v>
      </c>
      <c r="B23" s="1" t="s">
        <v>41</v>
      </c>
      <c r="C23" s="1">
        <v>2</v>
      </c>
      <c r="D23" s="1">
        <f>D22+1</f>
        <v>21</v>
      </c>
    </row>
    <row r="24" spans="1:4" x14ac:dyDescent="0.3">
      <c r="A24" s="1">
        <f t="shared" ref="A24:A87" si="0">A23+1</f>
        <v>22</v>
      </c>
      <c r="B24" s="1" t="s">
        <v>42</v>
      </c>
      <c r="C24" s="1">
        <v>2</v>
      </c>
      <c r="D24" s="1">
        <f t="shared" ref="D24:D87" si="1">D23+1</f>
        <v>22</v>
      </c>
    </row>
    <row r="25" spans="1:4" x14ac:dyDescent="0.3">
      <c r="A25" s="1">
        <f t="shared" si="0"/>
        <v>23</v>
      </c>
      <c r="B25" s="1" t="s">
        <v>43</v>
      </c>
      <c r="C25" s="1">
        <v>2</v>
      </c>
      <c r="D25" s="1">
        <f t="shared" si="1"/>
        <v>23</v>
      </c>
    </row>
    <row r="26" spans="1:4" x14ac:dyDescent="0.3">
      <c r="A26" s="1">
        <f t="shared" si="0"/>
        <v>24</v>
      </c>
      <c r="B26" s="1" t="s">
        <v>44</v>
      </c>
      <c r="C26" s="1">
        <v>4</v>
      </c>
      <c r="D26" s="1">
        <f t="shared" si="1"/>
        <v>24</v>
      </c>
    </row>
    <row r="27" spans="1:4" x14ac:dyDescent="0.3">
      <c r="A27" s="1">
        <f t="shared" si="0"/>
        <v>25</v>
      </c>
      <c r="B27" s="1" t="s">
        <v>45</v>
      </c>
      <c r="C27" s="1">
        <v>4</v>
      </c>
      <c r="D27" s="1">
        <f t="shared" si="1"/>
        <v>25</v>
      </c>
    </row>
    <row r="28" spans="1:4" x14ac:dyDescent="0.3">
      <c r="A28" s="1">
        <f t="shared" si="0"/>
        <v>26</v>
      </c>
      <c r="B28" s="1" t="s">
        <v>46</v>
      </c>
      <c r="C28" s="1">
        <v>4</v>
      </c>
      <c r="D28" s="1">
        <f t="shared" si="1"/>
        <v>26</v>
      </c>
    </row>
    <row r="29" spans="1:4" x14ac:dyDescent="0.3">
      <c r="A29" s="1">
        <f t="shared" si="0"/>
        <v>27</v>
      </c>
      <c r="B29" s="1" t="s">
        <v>47</v>
      </c>
      <c r="C29" s="1">
        <v>4</v>
      </c>
      <c r="D29" s="1">
        <f t="shared" si="1"/>
        <v>27</v>
      </c>
    </row>
    <row r="30" spans="1:4" x14ac:dyDescent="0.3">
      <c r="A30" s="1">
        <f t="shared" si="0"/>
        <v>28</v>
      </c>
      <c r="B30" s="1" t="s">
        <v>48</v>
      </c>
      <c r="C30" s="1">
        <v>4</v>
      </c>
      <c r="D30" s="1">
        <f t="shared" si="1"/>
        <v>28</v>
      </c>
    </row>
    <row r="31" spans="1:4" x14ac:dyDescent="0.3">
      <c r="A31" s="1">
        <f t="shared" si="0"/>
        <v>29</v>
      </c>
      <c r="B31" s="1" t="s">
        <v>49</v>
      </c>
      <c r="C31" s="1">
        <v>4</v>
      </c>
      <c r="D31" s="1">
        <f t="shared" si="1"/>
        <v>29</v>
      </c>
    </row>
    <row r="32" spans="1:4" x14ac:dyDescent="0.3">
      <c r="A32" s="1">
        <f t="shared" si="0"/>
        <v>30</v>
      </c>
      <c r="B32" s="1" t="s">
        <v>50</v>
      </c>
      <c r="C32" s="1">
        <v>4</v>
      </c>
      <c r="D32" s="1">
        <f t="shared" si="1"/>
        <v>30</v>
      </c>
    </row>
    <row r="33" spans="1:4" x14ac:dyDescent="0.3">
      <c r="A33" s="1">
        <f t="shared" si="0"/>
        <v>31</v>
      </c>
      <c r="B33" s="1" t="s">
        <v>51</v>
      </c>
      <c r="C33" s="1">
        <v>4</v>
      </c>
      <c r="D33" s="1">
        <f t="shared" si="1"/>
        <v>31</v>
      </c>
    </row>
    <row r="34" spans="1:4" x14ac:dyDescent="0.3">
      <c r="A34" s="1">
        <f t="shared" si="0"/>
        <v>32</v>
      </c>
      <c r="B34" s="1" t="s">
        <v>52</v>
      </c>
      <c r="C34" s="1">
        <v>4</v>
      </c>
      <c r="D34" s="1">
        <f t="shared" si="1"/>
        <v>32</v>
      </c>
    </row>
    <row r="35" spans="1:4" x14ac:dyDescent="0.3">
      <c r="A35" s="1">
        <f t="shared" si="0"/>
        <v>33</v>
      </c>
      <c r="B35" s="1" t="s">
        <v>53</v>
      </c>
      <c r="C35" s="1">
        <v>4</v>
      </c>
      <c r="D35" s="1">
        <f t="shared" si="1"/>
        <v>33</v>
      </c>
    </row>
    <row r="36" spans="1:4" x14ac:dyDescent="0.3">
      <c r="A36" s="1">
        <f t="shared" si="0"/>
        <v>34</v>
      </c>
      <c r="B36" s="1" t="s">
        <v>58</v>
      </c>
      <c r="C36" s="2">
        <v>2</v>
      </c>
      <c r="D36" s="1">
        <f t="shared" si="1"/>
        <v>34</v>
      </c>
    </row>
    <row r="37" spans="1:4" x14ac:dyDescent="0.3">
      <c r="A37" s="1">
        <f t="shared" si="0"/>
        <v>35</v>
      </c>
      <c r="B37" s="1" t="s">
        <v>59</v>
      </c>
      <c r="C37" s="2">
        <v>2</v>
      </c>
      <c r="D37" s="1">
        <f t="shared" si="1"/>
        <v>35</v>
      </c>
    </row>
    <row r="38" spans="1:4" x14ac:dyDescent="0.3">
      <c r="A38" s="1">
        <f t="shared" si="0"/>
        <v>36</v>
      </c>
      <c r="D38" s="1">
        <f t="shared" si="1"/>
        <v>36</v>
      </c>
    </row>
    <row r="39" spans="1:4" x14ac:dyDescent="0.3">
      <c r="A39" s="1">
        <f t="shared" si="0"/>
        <v>37</v>
      </c>
      <c r="D39" s="1">
        <f t="shared" si="1"/>
        <v>37</v>
      </c>
    </row>
    <row r="40" spans="1:4" x14ac:dyDescent="0.3">
      <c r="A40" s="1">
        <f t="shared" si="0"/>
        <v>38</v>
      </c>
      <c r="D40" s="1">
        <f t="shared" si="1"/>
        <v>38</v>
      </c>
    </row>
    <row r="41" spans="1:4" x14ac:dyDescent="0.3">
      <c r="A41" s="1">
        <f t="shared" si="0"/>
        <v>39</v>
      </c>
      <c r="D41" s="1">
        <f t="shared" si="1"/>
        <v>39</v>
      </c>
    </row>
    <row r="42" spans="1:4" x14ac:dyDescent="0.3">
      <c r="A42" s="1">
        <f t="shared" si="0"/>
        <v>40</v>
      </c>
      <c r="D42" s="1">
        <f t="shared" si="1"/>
        <v>40</v>
      </c>
    </row>
    <row r="43" spans="1:4" x14ac:dyDescent="0.3">
      <c r="A43" s="1">
        <f t="shared" si="0"/>
        <v>41</v>
      </c>
      <c r="D43" s="1">
        <f t="shared" si="1"/>
        <v>41</v>
      </c>
    </row>
    <row r="44" spans="1:4" x14ac:dyDescent="0.3">
      <c r="A44" s="1">
        <f t="shared" si="0"/>
        <v>42</v>
      </c>
      <c r="D44" s="1">
        <f t="shared" si="1"/>
        <v>42</v>
      </c>
    </row>
    <row r="45" spans="1:4" x14ac:dyDescent="0.3">
      <c r="A45" s="1">
        <f t="shared" si="0"/>
        <v>43</v>
      </c>
      <c r="D45" s="1">
        <f t="shared" si="1"/>
        <v>43</v>
      </c>
    </row>
    <row r="46" spans="1:4" x14ac:dyDescent="0.3">
      <c r="A46" s="1">
        <f t="shared" si="0"/>
        <v>44</v>
      </c>
      <c r="D46" s="1">
        <f t="shared" si="1"/>
        <v>44</v>
      </c>
    </row>
    <row r="47" spans="1:4" x14ac:dyDescent="0.3">
      <c r="A47" s="1">
        <f t="shared" si="0"/>
        <v>45</v>
      </c>
      <c r="D47" s="1">
        <f t="shared" si="1"/>
        <v>45</v>
      </c>
    </row>
    <row r="48" spans="1:4" x14ac:dyDescent="0.3">
      <c r="A48" s="1">
        <f t="shared" si="0"/>
        <v>46</v>
      </c>
      <c r="D48" s="1">
        <f t="shared" si="1"/>
        <v>46</v>
      </c>
    </row>
    <row r="49" spans="1:4" x14ac:dyDescent="0.3">
      <c r="A49" s="1">
        <f t="shared" si="0"/>
        <v>47</v>
      </c>
      <c r="D49" s="1">
        <f t="shared" si="1"/>
        <v>47</v>
      </c>
    </row>
    <row r="50" spans="1:4" x14ac:dyDescent="0.3">
      <c r="A50" s="1">
        <f t="shared" si="0"/>
        <v>48</v>
      </c>
      <c r="D50" s="1">
        <f t="shared" si="1"/>
        <v>48</v>
      </c>
    </row>
    <row r="51" spans="1:4" x14ac:dyDescent="0.3">
      <c r="A51" s="1">
        <f t="shared" si="0"/>
        <v>49</v>
      </c>
      <c r="D51" s="1">
        <f t="shared" si="1"/>
        <v>49</v>
      </c>
    </row>
    <row r="52" spans="1:4" x14ac:dyDescent="0.3">
      <c r="A52" s="1">
        <f t="shared" si="0"/>
        <v>50</v>
      </c>
      <c r="D52" s="1">
        <f t="shared" si="1"/>
        <v>50</v>
      </c>
    </row>
    <row r="53" spans="1:4" x14ac:dyDescent="0.3">
      <c r="A53" s="1">
        <f t="shared" si="0"/>
        <v>51</v>
      </c>
      <c r="D53" s="1">
        <f t="shared" si="1"/>
        <v>51</v>
      </c>
    </row>
    <row r="54" spans="1:4" x14ac:dyDescent="0.3">
      <c r="A54" s="1">
        <f t="shared" si="0"/>
        <v>52</v>
      </c>
      <c r="D54" s="1">
        <f t="shared" si="1"/>
        <v>52</v>
      </c>
    </row>
    <row r="55" spans="1:4" x14ac:dyDescent="0.3">
      <c r="A55" s="1">
        <f t="shared" si="0"/>
        <v>53</v>
      </c>
      <c r="D55" s="1">
        <f t="shared" si="1"/>
        <v>53</v>
      </c>
    </row>
    <row r="56" spans="1:4" x14ac:dyDescent="0.3">
      <c r="A56" s="1">
        <f t="shared" si="0"/>
        <v>54</v>
      </c>
      <c r="D56" s="1">
        <f t="shared" si="1"/>
        <v>54</v>
      </c>
    </row>
    <row r="57" spans="1:4" x14ac:dyDescent="0.3">
      <c r="A57" s="1">
        <f t="shared" si="0"/>
        <v>55</v>
      </c>
      <c r="D57" s="1">
        <f t="shared" si="1"/>
        <v>55</v>
      </c>
    </row>
    <row r="58" spans="1:4" x14ac:dyDescent="0.3">
      <c r="A58" s="1">
        <f t="shared" si="0"/>
        <v>56</v>
      </c>
      <c r="D58" s="1">
        <f t="shared" si="1"/>
        <v>56</v>
      </c>
    </row>
    <row r="59" spans="1:4" x14ac:dyDescent="0.3">
      <c r="A59" s="1">
        <f t="shared" si="0"/>
        <v>57</v>
      </c>
      <c r="D59" s="1">
        <f t="shared" si="1"/>
        <v>57</v>
      </c>
    </row>
    <row r="60" spans="1:4" x14ac:dyDescent="0.3">
      <c r="A60" s="1">
        <f t="shared" si="0"/>
        <v>58</v>
      </c>
      <c r="D60" s="1">
        <f t="shared" si="1"/>
        <v>58</v>
      </c>
    </row>
    <row r="61" spans="1:4" x14ac:dyDescent="0.3">
      <c r="A61" s="1">
        <f t="shared" si="0"/>
        <v>59</v>
      </c>
      <c r="D61" s="1">
        <f t="shared" si="1"/>
        <v>59</v>
      </c>
    </row>
    <row r="62" spans="1:4" x14ac:dyDescent="0.3">
      <c r="A62" s="1">
        <f t="shared" si="0"/>
        <v>60</v>
      </c>
      <c r="D62" s="1">
        <f t="shared" si="1"/>
        <v>60</v>
      </c>
    </row>
    <row r="63" spans="1:4" x14ac:dyDescent="0.3">
      <c r="A63" s="1">
        <f t="shared" si="0"/>
        <v>61</v>
      </c>
      <c r="D63" s="1">
        <f t="shared" si="1"/>
        <v>61</v>
      </c>
    </row>
    <row r="64" spans="1:4" x14ac:dyDescent="0.3">
      <c r="A64" s="1">
        <f t="shared" si="0"/>
        <v>62</v>
      </c>
      <c r="D64" s="1">
        <f t="shared" si="1"/>
        <v>62</v>
      </c>
    </row>
    <row r="65" spans="1:4" x14ac:dyDescent="0.3">
      <c r="A65" s="1">
        <f t="shared" si="0"/>
        <v>63</v>
      </c>
      <c r="D65" s="1">
        <f t="shared" si="1"/>
        <v>63</v>
      </c>
    </row>
    <row r="66" spans="1:4" x14ac:dyDescent="0.3">
      <c r="A66" s="1">
        <f t="shared" si="0"/>
        <v>64</v>
      </c>
      <c r="D66" s="1">
        <f t="shared" si="1"/>
        <v>64</v>
      </c>
    </row>
    <row r="67" spans="1:4" x14ac:dyDescent="0.3">
      <c r="A67" s="1">
        <f t="shared" si="0"/>
        <v>65</v>
      </c>
      <c r="D67" s="1">
        <f t="shared" si="1"/>
        <v>65</v>
      </c>
    </row>
    <row r="68" spans="1:4" x14ac:dyDescent="0.3">
      <c r="A68" s="1">
        <f t="shared" si="0"/>
        <v>66</v>
      </c>
      <c r="D68" s="1">
        <f t="shared" si="1"/>
        <v>66</v>
      </c>
    </row>
    <row r="69" spans="1:4" x14ac:dyDescent="0.3">
      <c r="A69" s="1">
        <f t="shared" si="0"/>
        <v>67</v>
      </c>
      <c r="D69" s="1">
        <f t="shared" si="1"/>
        <v>67</v>
      </c>
    </row>
    <row r="70" spans="1:4" x14ac:dyDescent="0.3">
      <c r="A70" s="1">
        <f t="shared" si="0"/>
        <v>68</v>
      </c>
      <c r="D70" s="1">
        <f t="shared" si="1"/>
        <v>68</v>
      </c>
    </row>
    <row r="71" spans="1:4" x14ac:dyDescent="0.3">
      <c r="A71" s="1">
        <f t="shared" si="0"/>
        <v>69</v>
      </c>
      <c r="D71" s="1">
        <f t="shared" si="1"/>
        <v>69</v>
      </c>
    </row>
    <row r="72" spans="1:4" x14ac:dyDescent="0.3">
      <c r="A72" s="1">
        <f t="shared" si="0"/>
        <v>70</v>
      </c>
      <c r="D72" s="1">
        <f t="shared" si="1"/>
        <v>70</v>
      </c>
    </row>
    <row r="73" spans="1:4" x14ac:dyDescent="0.3">
      <c r="A73" s="1">
        <f t="shared" si="0"/>
        <v>71</v>
      </c>
      <c r="D73" s="1">
        <f t="shared" si="1"/>
        <v>71</v>
      </c>
    </row>
    <row r="74" spans="1:4" x14ac:dyDescent="0.3">
      <c r="A74" s="1">
        <f t="shared" si="0"/>
        <v>72</v>
      </c>
      <c r="D74" s="1">
        <f t="shared" si="1"/>
        <v>72</v>
      </c>
    </row>
    <row r="75" spans="1:4" x14ac:dyDescent="0.3">
      <c r="A75" s="1">
        <f t="shared" si="0"/>
        <v>73</v>
      </c>
      <c r="D75" s="1">
        <f t="shared" si="1"/>
        <v>73</v>
      </c>
    </row>
    <row r="76" spans="1:4" x14ac:dyDescent="0.3">
      <c r="A76" s="1">
        <f t="shared" si="0"/>
        <v>74</v>
      </c>
      <c r="D76" s="1">
        <f t="shared" si="1"/>
        <v>74</v>
      </c>
    </row>
    <row r="77" spans="1:4" x14ac:dyDescent="0.3">
      <c r="A77" s="1">
        <f t="shared" si="0"/>
        <v>75</v>
      </c>
      <c r="D77" s="1">
        <f t="shared" si="1"/>
        <v>75</v>
      </c>
    </row>
    <row r="78" spans="1:4" x14ac:dyDescent="0.3">
      <c r="A78" s="1">
        <f t="shared" si="0"/>
        <v>76</v>
      </c>
      <c r="D78" s="1">
        <f t="shared" si="1"/>
        <v>76</v>
      </c>
    </row>
    <row r="79" spans="1:4" x14ac:dyDescent="0.3">
      <c r="A79" s="1">
        <f t="shared" si="0"/>
        <v>77</v>
      </c>
      <c r="D79" s="1">
        <f t="shared" si="1"/>
        <v>77</v>
      </c>
    </row>
    <row r="80" spans="1:4" x14ac:dyDescent="0.3">
      <c r="A80" s="1">
        <f t="shared" si="0"/>
        <v>78</v>
      </c>
      <c r="D80" s="1">
        <f t="shared" si="1"/>
        <v>78</v>
      </c>
    </row>
    <row r="81" spans="1:4" x14ac:dyDescent="0.3">
      <c r="A81" s="1">
        <f t="shared" si="0"/>
        <v>79</v>
      </c>
      <c r="D81" s="1">
        <f t="shared" si="1"/>
        <v>79</v>
      </c>
    </row>
    <row r="82" spans="1:4" x14ac:dyDescent="0.3">
      <c r="A82" s="1">
        <f t="shared" si="0"/>
        <v>80</v>
      </c>
      <c r="D82" s="1">
        <f t="shared" si="1"/>
        <v>80</v>
      </c>
    </row>
    <row r="83" spans="1:4" x14ac:dyDescent="0.3">
      <c r="A83" s="1">
        <f t="shared" si="0"/>
        <v>81</v>
      </c>
      <c r="D83" s="1">
        <f t="shared" si="1"/>
        <v>81</v>
      </c>
    </row>
    <row r="84" spans="1:4" x14ac:dyDescent="0.3">
      <c r="A84" s="1">
        <f t="shared" si="0"/>
        <v>82</v>
      </c>
      <c r="D84" s="1">
        <f t="shared" si="1"/>
        <v>82</v>
      </c>
    </row>
    <row r="85" spans="1:4" x14ac:dyDescent="0.3">
      <c r="A85" s="1">
        <f t="shared" si="0"/>
        <v>83</v>
      </c>
      <c r="D85" s="1">
        <f t="shared" si="1"/>
        <v>83</v>
      </c>
    </row>
    <row r="86" spans="1:4" x14ac:dyDescent="0.3">
      <c r="A86" s="1">
        <f t="shared" si="0"/>
        <v>84</v>
      </c>
      <c r="D86" s="1">
        <f t="shared" si="1"/>
        <v>84</v>
      </c>
    </row>
    <row r="87" spans="1:4" x14ac:dyDescent="0.3">
      <c r="A87" s="1">
        <f t="shared" si="0"/>
        <v>85</v>
      </c>
      <c r="D87" s="1">
        <f t="shared" si="1"/>
        <v>85</v>
      </c>
    </row>
    <row r="88" spans="1:4" x14ac:dyDescent="0.3">
      <c r="A88" s="1">
        <f t="shared" ref="A88:A151" si="2">A87+1</f>
        <v>86</v>
      </c>
      <c r="D88" s="1">
        <f t="shared" ref="D88:D151" si="3">D87+1</f>
        <v>86</v>
      </c>
    </row>
    <row r="89" spans="1:4" x14ac:dyDescent="0.3">
      <c r="A89" s="1">
        <f t="shared" si="2"/>
        <v>87</v>
      </c>
      <c r="D89" s="1">
        <f t="shared" si="3"/>
        <v>87</v>
      </c>
    </row>
    <row r="90" spans="1:4" x14ac:dyDescent="0.3">
      <c r="A90" s="1">
        <f t="shared" si="2"/>
        <v>88</v>
      </c>
      <c r="D90" s="1">
        <f t="shared" si="3"/>
        <v>88</v>
      </c>
    </row>
    <row r="91" spans="1:4" x14ac:dyDescent="0.3">
      <c r="A91" s="1">
        <f t="shared" si="2"/>
        <v>89</v>
      </c>
      <c r="D91" s="1">
        <f t="shared" si="3"/>
        <v>89</v>
      </c>
    </row>
    <row r="92" spans="1:4" x14ac:dyDescent="0.3">
      <c r="A92" s="1">
        <f t="shared" si="2"/>
        <v>90</v>
      </c>
      <c r="D92" s="1">
        <f t="shared" si="3"/>
        <v>90</v>
      </c>
    </row>
    <row r="93" spans="1:4" x14ac:dyDescent="0.3">
      <c r="A93" s="1">
        <f t="shared" si="2"/>
        <v>91</v>
      </c>
      <c r="D93" s="1">
        <f t="shared" si="3"/>
        <v>91</v>
      </c>
    </row>
    <row r="94" spans="1:4" x14ac:dyDescent="0.3">
      <c r="A94" s="1">
        <f t="shared" si="2"/>
        <v>92</v>
      </c>
      <c r="D94" s="1">
        <f t="shared" si="3"/>
        <v>92</v>
      </c>
    </row>
    <row r="95" spans="1:4" x14ac:dyDescent="0.3">
      <c r="A95" s="1">
        <f t="shared" si="2"/>
        <v>93</v>
      </c>
      <c r="D95" s="1">
        <f t="shared" si="3"/>
        <v>93</v>
      </c>
    </row>
    <row r="96" spans="1:4" x14ac:dyDescent="0.3">
      <c r="A96" s="1">
        <f t="shared" si="2"/>
        <v>94</v>
      </c>
      <c r="D96" s="1">
        <f t="shared" si="3"/>
        <v>94</v>
      </c>
    </row>
    <row r="97" spans="1:4" x14ac:dyDescent="0.3">
      <c r="A97" s="1">
        <f t="shared" si="2"/>
        <v>95</v>
      </c>
      <c r="D97" s="1">
        <f t="shared" si="3"/>
        <v>95</v>
      </c>
    </row>
    <row r="98" spans="1:4" x14ac:dyDescent="0.3">
      <c r="A98" s="1">
        <f t="shared" si="2"/>
        <v>96</v>
      </c>
      <c r="D98" s="1">
        <f t="shared" si="3"/>
        <v>96</v>
      </c>
    </row>
    <row r="99" spans="1:4" x14ac:dyDescent="0.3">
      <c r="A99" s="1">
        <f t="shared" si="2"/>
        <v>97</v>
      </c>
      <c r="D99" s="1">
        <f t="shared" si="3"/>
        <v>97</v>
      </c>
    </row>
    <row r="100" spans="1:4" x14ac:dyDescent="0.3">
      <c r="A100" s="1">
        <f t="shared" si="2"/>
        <v>98</v>
      </c>
      <c r="D100" s="1">
        <f t="shared" si="3"/>
        <v>98</v>
      </c>
    </row>
    <row r="101" spans="1:4" x14ac:dyDescent="0.3">
      <c r="A101" s="1">
        <f t="shared" si="2"/>
        <v>99</v>
      </c>
      <c r="D101" s="1">
        <f t="shared" si="3"/>
        <v>99</v>
      </c>
    </row>
    <row r="102" spans="1:4" x14ac:dyDescent="0.3">
      <c r="A102" s="1">
        <f t="shared" si="2"/>
        <v>100</v>
      </c>
      <c r="D102" s="1">
        <f t="shared" si="3"/>
        <v>100</v>
      </c>
    </row>
    <row r="103" spans="1:4" x14ac:dyDescent="0.3">
      <c r="A103" s="1">
        <f t="shared" si="2"/>
        <v>101</v>
      </c>
      <c r="D103" s="1">
        <f t="shared" si="3"/>
        <v>101</v>
      </c>
    </row>
    <row r="104" spans="1:4" x14ac:dyDescent="0.3">
      <c r="A104" s="1">
        <f t="shared" si="2"/>
        <v>102</v>
      </c>
      <c r="D104" s="1">
        <f t="shared" si="3"/>
        <v>102</v>
      </c>
    </row>
    <row r="105" spans="1:4" x14ac:dyDescent="0.3">
      <c r="A105" s="1">
        <f t="shared" si="2"/>
        <v>103</v>
      </c>
      <c r="D105" s="1">
        <f t="shared" si="3"/>
        <v>103</v>
      </c>
    </row>
    <row r="106" spans="1:4" x14ac:dyDescent="0.3">
      <c r="A106" s="1">
        <f t="shared" si="2"/>
        <v>104</v>
      </c>
      <c r="D106" s="1">
        <f t="shared" si="3"/>
        <v>104</v>
      </c>
    </row>
    <row r="107" spans="1:4" x14ac:dyDescent="0.3">
      <c r="A107" s="1">
        <f t="shared" si="2"/>
        <v>105</v>
      </c>
      <c r="D107" s="1">
        <f t="shared" si="3"/>
        <v>105</v>
      </c>
    </row>
    <row r="108" spans="1:4" x14ac:dyDescent="0.3">
      <c r="A108" s="1">
        <f t="shared" si="2"/>
        <v>106</v>
      </c>
      <c r="D108" s="1">
        <f t="shared" si="3"/>
        <v>106</v>
      </c>
    </row>
    <row r="109" spans="1:4" x14ac:dyDescent="0.3">
      <c r="A109" s="1">
        <f t="shared" si="2"/>
        <v>107</v>
      </c>
      <c r="D109" s="1">
        <f t="shared" si="3"/>
        <v>107</v>
      </c>
    </row>
    <row r="110" spans="1:4" x14ac:dyDescent="0.3">
      <c r="A110" s="1">
        <f t="shared" si="2"/>
        <v>108</v>
      </c>
      <c r="D110" s="1">
        <f t="shared" si="3"/>
        <v>108</v>
      </c>
    </row>
    <row r="111" spans="1:4" x14ac:dyDescent="0.3">
      <c r="A111" s="1">
        <f t="shared" si="2"/>
        <v>109</v>
      </c>
      <c r="D111" s="1">
        <f t="shared" si="3"/>
        <v>109</v>
      </c>
    </row>
    <row r="112" spans="1:4" x14ac:dyDescent="0.3">
      <c r="A112" s="1">
        <f t="shared" si="2"/>
        <v>110</v>
      </c>
      <c r="D112" s="1">
        <f t="shared" si="3"/>
        <v>110</v>
      </c>
    </row>
    <row r="113" spans="1:4" x14ac:dyDescent="0.3">
      <c r="A113" s="1">
        <f t="shared" si="2"/>
        <v>111</v>
      </c>
      <c r="D113" s="1">
        <f t="shared" si="3"/>
        <v>111</v>
      </c>
    </row>
    <row r="114" spans="1:4" x14ac:dyDescent="0.3">
      <c r="A114" s="1">
        <f t="shared" si="2"/>
        <v>112</v>
      </c>
      <c r="D114" s="1">
        <f t="shared" si="3"/>
        <v>112</v>
      </c>
    </row>
    <row r="115" spans="1:4" x14ac:dyDescent="0.3">
      <c r="A115" s="1">
        <f t="shared" si="2"/>
        <v>113</v>
      </c>
      <c r="D115" s="1">
        <f t="shared" si="3"/>
        <v>113</v>
      </c>
    </row>
    <row r="116" spans="1:4" x14ac:dyDescent="0.3">
      <c r="A116" s="1">
        <f t="shared" si="2"/>
        <v>114</v>
      </c>
      <c r="D116" s="1">
        <f t="shared" si="3"/>
        <v>114</v>
      </c>
    </row>
    <row r="117" spans="1:4" x14ac:dyDescent="0.3">
      <c r="A117" s="1">
        <f t="shared" si="2"/>
        <v>115</v>
      </c>
      <c r="D117" s="1">
        <f t="shared" si="3"/>
        <v>115</v>
      </c>
    </row>
    <row r="118" spans="1:4" x14ac:dyDescent="0.3">
      <c r="A118" s="1">
        <f t="shared" si="2"/>
        <v>116</v>
      </c>
      <c r="D118" s="1">
        <f t="shared" si="3"/>
        <v>116</v>
      </c>
    </row>
    <row r="119" spans="1:4" x14ac:dyDescent="0.3">
      <c r="A119" s="1">
        <f t="shared" si="2"/>
        <v>117</v>
      </c>
      <c r="D119" s="1">
        <f t="shared" si="3"/>
        <v>117</v>
      </c>
    </row>
    <row r="120" spans="1:4" x14ac:dyDescent="0.3">
      <c r="A120" s="1">
        <f t="shared" si="2"/>
        <v>118</v>
      </c>
      <c r="D120" s="1">
        <f t="shared" si="3"/>
        <v>118</v>
      </c>
    </row>
    <row r="121" spans="1:4" x14ac:dyDescent="0.3">
      <c r="A121" s="1">
        <f t="shared" si="2"/>
        <v>119</v>
      </c>
      <c r="D121" s="1">
        <f t="shared" si="3"/>
        <v>119</v>
      </c>
    </row>
    <row r="122" spans="1:4" x14ac:dyDescent="0.3">
      <c r="A122" s="1">
        <f t="shared" si="2"/>
        <v>120</v>
      </c>
      <c r="D122" s="1">
        <f t="shared" si="3"/>
        <v>120</v>
      </c>
    </row>
    <row r="123" spans="1:4" x14ac:dyDescent="0.3">
      <c r="A123" s="1">
        <f t="shared" si="2"/>
        <v>121</v>
      </c>
      <c r="D123" s="1">
        <f t="shared" si="3"/>
        <v>121</v>
      </c>
    </row>
    <row r="124" spans="1:4" x14ac:dyDescent="0.3">
      <c r="A124" s="1">
        <f t="shared" si="2"/>
        <v>122</v>
      </c>
      <c r="D124" s="1">
        <f t="shared" si="3"/>
        <v>122</v>
      </c>
    </row>
    <row r="125" spans="1:4" x14ac:dyDescent="0.3">
      <c r="A125" s="1">
        <f t="shared" si="2"/>
        <v>123</v>
      </c>
      <c r="D125" s="1">
        <f t="shared" si="3"/>
        <v>123</v>
      </c>
    </row>
    <row r="126" spans="1:4" x14ac:dyDescent="0.3">
      <c r="A126" s="1">
        <f t="shared" si="2"/>
        <v>124</v>
      </c>
      <c r="D126" s="1">
        <f t="shared" si="3"/>
        <v>124</v>
      </c>
    </row>
    <row r="127" spans="1:4" x14ac:dyDescent="0.3">
      <c r="A127" s="1">
        <f t="shared" si="2"/>
        <v>125</v>
      </c>
      <c r="D127" s="1">
        <f t="shared" si="3"/>
        <v>125</v>
      </c>
    </row>
    <row r="128" spans="1:4" x14ac:dyDescent="0.3">
      <c r="A128" s="1">
        <f t="shared" si="2"/>
        <v>126</v>
      </c>
      <c r="D128" s="1">
        <f t="shared" si="3"/>
        <v>126</v>
      </c>
    </row>
    <row r="129" spans="1:4" x14ac:dyDescent="0.3">
      <c r="A129" s="1">
        <f t="shared" si="2"/>
        <v>127</v>
      </c>
      <c r="D129" s="1">
        <f t="shared" si="3"/>
        <v>127</v>
      </c>
    </row>
    <row r="130" spans="1:4" x14ac:dyDescent="0.3">
      <c r="A130" s="1">
        <f t="shared" si="2"/>
        <v>128</v>
      </c>
      <c r="D130" s="1">
        <f t="shared" si="3"/>
        <v>128</v>
      </c>
    </row>
    <row r="131" spans="1:4" x14ac:dyDescent="0.3">
      <c r="A131" s="1">
        <f t="shared" si="2"/>
        <v>129</v>
      </c>
      <c r="D131" s="1">
        <f t="shared" si="3"/>
        <v>129</v>
      </c>
    </row>
    <row r="132" spans="1:4" x14ac:dyDescent="0.3">
      <c r="A132" s="1">
        <f t="shared" si="2"/>
        <v>130</v>
      </c>
      <c r="D132" s="1">
        <f t="shared" si="3"/>
        <v>130</v>
      </c>
    </row>
    <row r="133" spans="1:4" x14ac:dyDescent="0.3">
      <c r="A133" s="1">
        <f t="shared" si="2"/>
        <v>131</v>
      </c>
      <c r="D133" s="1">
        <f t="shared" si="3"/>
        <v>131</v>
      </c>
    </row>
    <row r="134" spans="1:4" x14ac:dyDescent="0.3">
      <c r="A134" s="1">
        <f t="shared" si="2"/>
        <v>132</v>
      </c>
      <c r="D134" s="1">
        <f t="shared" si="3"/>
        <v>132</v>
      </c>
    </row>
    <row r="135" spans="1:4" x14ac:dyDescent="0.3">
      <c r="A135" s="1">
        <f t="shared" si="2"/>
        <v>133</v>
      </c>
      <c r="D135" s="1">
        <f t="shared" si="3"/>
        <v>133</v>
      </c>
    </row>
    <row r="136" spans="1:4" x14ac:dyDescent="0.3">
      <c r="A136" s="1">
        <f t="shared" si="2"/>
        <v>134</v>
      </c>
      <c r="D136" s="1">
        <f t="shared" si="3"/>
        <v>134</v>
      </c>
    </row>
    <row r="137" spans="1:4" x14ac:dyDescent="0.3">
      <c r="A137" s="1">
        <f t="shared" si="2"/>
        <v>135</v>
      </c>
      <c r="D137" s="1">
        <f t="shared" si="3"/>
        <v>135</v>
      </c>
    </row>
    <row r="138" spans="1:4" x14ac:dyDescent="0.3">
      <c r="A138" s="1">
        <f t="shared" si="2"/>
        <v>136</v>
      </c>
      <c r="D138" s="1">
        <f t="shared" si="3"/>
        <v>136</v>
      </c>
    </row>
    <row r="139" spans="1:4" x14ac:dyDescent="0.3">
      <c r="A139" s="1">
        <f t="shared" si="2"/>
        <v>137</v>
      </c>
      <c r="D139" s="1">
        <f t="shared" si="3"/>
        <v>137</v>
      </c>
    </row>
    <row r="140" spans="1:4" x14ac:dyDescent="0.3">
      <c r="A140" s="1">
        <f t="shared" si="2"/>
        <v>138</v>
      </c>
      <c r="D140" s="1">
        <f t="shared" si="3"/>
        <v>138</v>
      </c>
    </row>
    <row r="141" spans="1:4" x14ac:dyDescent="0.3">
      <c r="A141" s="1">
        <f t="shared" si="2"/>
        <v>139</v>
      </c>
      <c r="D141" s="1">
        <f t="shared" si="3"/>
        <v>139</v>
      </c>
    </row>
    <row r="142" spans="1:4" x14ac:dyDescent="0.3">
      <c r="A142" s="1">
        <f t="shared" si="2"/>
        <v>140</v>
      </c>
      <c r="D142" s="1">
        <f t="shared" si="3"/>
        <v>140</v>
      </c>
    </row>
    <row r="143" spans="1:4" x14ac:dyDescent="0.3">
      <c r="A143" s="1">
        <f t="shared" si="2"/>
        <v>141</v>
      </c>
      <c r="D143" s="1">
        <f t="shared" si="3"/>
        <v>141</v>
      </c>
    </row>
    <row r="144" spans="1:4" x14ac:dyDescent="0.3">
      <c r="A144" s="1">
        <f t="shared" si="2"/>
        <v>142</v>
      </c>
      <c r="D144" s="1">
        <f t="shared" si="3"/>
        <v>142</v>
      </c>
    </row>
    <row r="145" spans="1:4" x14ac:dyDescent="0.3">
      <c r="A145" s="1">
        <f t="shared" si="2"/>
        <v>143</v>
      </c>
      <c r="D145" s="1">
        <f t="shared" si="3"/>
        <v>143</v>
      </c>
    </row>
    <row r="146" spans="1:4" x14ac:dyDescent="0.3">
      <c r="A146" s="1">
        <f t="shared" si="2"/>
        <v>144</v>
      </c>
      <c r="D146" s="1">
        <f t="shared" si="3"/>
        <v>144</v>
      </c>
    </row>
    <row r="147" spans="1:4" x14ac:dyDescent="0.3">
      <c r="A147" s="1">
        <f t="shared" si="2"/>
        <v>145</v>
      </c>
      <c r="D147" s="1">
        <f t="shared" si="3"/>
        <v>145</v>
      </c>
    </row>
    <row r="148" spans="1:4" x14ac:dyDescent="0.3">
      <c r="A148" s="1">
        <f t="shared" si="2"/>
        <v>146</v>
      </c>
      <c r="D148" s="1">
        <f t="shared" si="3"/>
        <v>146</v>
      </c>
    </row>
    <row r="149" spans="1:4" x14ac:dyDescent="0.3">
      <c r="A149" s="1">
        <f t="shared" si="2"/>
        <v>147</v>
      </c>
      <c r="D149" s="1">
        <f t="shared" si="3"/>
        <v>147</v>
      </c>
    </row>
    <row r="150" spans="1:4" x14ac:dyDescent="0.3">
      <c r="A150" s="1">
        <f t="shared" si="2"/>
        <v>148</v>
      </c>
      <c r="D150" s="1">
        <f t="shared" si="3"/>
        <v>148</v>
      </c>
    </row>
    <row r="151" spans="1:4" x14ac:dyDescent="0.3">
      <c r="A151" s="1">
        <f t="shared" si="2"/>
        <v>149</v>
      </c>
      <c r="D151" s="1">
        <f t="shared" si="3"/>
        <v>149</v>
      </c>
    </row>
    <row r="152" spans="1:4" x14ac:dyDescent="0.3">
      <c r="A152" s="1">
        <f t="shared" ref="A152:A215" si="4">A151+1</f>
        <v>150</v>
      </c>
      <c r="D152" s="1">
        <f t="shared" ref="D152:D215" si="5">D151+1</f>
        <v>150</v>
      </c>
    </row>
    <row r="153" spans="1:4" x14ac:dyDescent="0.3">
      <c r="A153" s="1">
        <f t="shared" si="4"/>
        <v>151</v>
      </c>
      <c r="D153" s="1">
        <f t="shared" si="5"/>
        <v>151</v>
      </c>
    </row>
    <row r="154" spans="1:4" x14ac:dyDescent="0.3">
      <c r="A154" s="1">
        <f t="shared" si="4"/>
        <v>152</v>
      </c>
      <c r="D154" s="1">
        <f t="shared" si="5"/>
        <v>152</v>
      </c>
    </row>
    <row r="155" spans="1:4" x14ac:dyDescent="0.3">
      <c r="A155" s="1">
        <f t="shared" si="4"/>
        <v>153</v>
      </c>
      <c r="D155" s="1">
        <f t="shared" si="5"/>
        <v>153</v>
      </c>
    </row>
    <row r="156" spans="1:4" x14ac:dyDescent="0.3">
      <c r="A156" s="1">
        <f t="shared" si="4"/>
        <v>154</v>
      </c>
      <c r="D156" s="1">
        <f t="shared" si="5"/>
        <v>154</v>
      </c>
    </row>
    <row r="157" spans="1:4" x14ac:dyDescent="0.3">
      <c r="A157" s="1">
        <f t="shared" si="4"/>
        <v>155</v>
      </c>
      <c r="D157" s="1">
        <f t="shared" si="5"/>
        <v>155</v>
      </c>
    </row>
    <row r="158" spans="1:4" x14ac:dyDescent="0.3">
      <c r="A158" s="1">
        <f t="shared" si="4"/>
        <v>156</v>
      </c>
      <c r="D158" s="1">
        <f t="shared" si="5"/>
        <v>156</v>
      </c>
    </row>
    <row r="159" spans="1:4" x14ac:dyDescent="0.3">
      <c r="A159" s="1">
        <f t="shared" si="4"/>
        <v>157</v>
      </c>
      <c r="D159" s="1">
        <f t="shared" si="5"/>
        <v>157</v>
      </c>
    </row>
    <row r="160" spans="1:4" x14ac:dyDescent="0.3">
      <c r="A160" s="1">
        <f t="shared" si="4"/>
        <v>158</v>
      </c>
      <c r="D160" s="1">
        <f t="shared" si="5"/>
        <v>158</v>
      </c>
    </row>
    <row r="161" spans="1:4" x14ac:dyDescent="0.3">
      <c r="A161" s="1">
        <f t="shared" si="4"/>
        <v>159</v>
      </c>
      <c r="D161" s="1">
        <f t="shared" si="5"/>
        <v>159</v>
      </c>
    </row>
    <row r="162" spans="1:4" x14ac:dyDescent="0.3">
      <c r="A162" s="1">
        <f t="shared" si="4"/>
        <v>160</v>
      </c>
      <c r="D162" s="1">
        <f t="shared" si="5"/>
        <v>160</v>
      </c>
    </row>
    <row r="163" spans="1:4" x14ac:dyDescent="0.3">
      <c r="A163" s="1">
        <f t="shared" si="4"/>
        <v>161</v>
      </c>
      <c r="D163" s="1">
        <f t="shared" si="5"/>
        <v>161</v>
      </c>
    </row>
    <row r="164" spans="1:4" x14ac:dyDescent="0.3">
      <c r="A164" s="1">
        <f t="shared" si="4"/>
        <v>162</v>
      </c>
      <c r="D164" s="1">
        <f t="shared" si="5"/>
        <v>162</v>
      </c>
    </row>
    <row r="165" spans="1:4" x14ac:dyDescent="0.3">
      <c r="A165" s="1">
        <f t="shared" si="4"/>
        <v>163</v>
      </c>
      <c r="D165" s="1">
        <f t="shared" si="5"/>
        <v>163</v>
      </c>
    </row>
    <row r="166" spans="1:4" x14ac:dyDescent="0.3">
      <c r="A166" s="1">
        <f t="shared" si="4"/>
        <v>164</v>
      </c>
      <c r="D166" s="1">
        <f t="shared" si="5"/>
        <v>164</v>
      </c>
    </row>
    <row r="167" spans="1:4" x14ac:dyDescent="0.3">
      <c r="A167" s="1">
        <f t="shared" si="4"/>
        <v>165</v>
      </c>
      <c r="D167" s="1">
        <f t="shared" si="5"/>
        <v>165</v>
      </c>
    </row>
    <row r="168" spans="1:4" x14ac:dyDescent="0.3">
      <c r="A168" s="1">
        <f t="shared" si="4"/>
        <v>166</v>
      </c>
      <c r="D168" s="1">
        <f t="shared" si="5"/>
        <v>166</v>
      </c>
    </row>
    <row r="169" spans="1:4" x14ac:dyDescent="0.3">
      <c r="A169" s="1">
        <f t="shared" si="4"/>
        <v>167</v>
      </c>
      <c r="D169" s="1">
        <f t="shared" si="5"/>
        <v>167</v>
      </c>
    </row>
    <row r="170" spans="1:4" x14ac:dyDescent="0.3">
      <c r="A170" s="1">
        <f t="shared" si="4"/>
        <v>168</v>
      </c>
      <c r="D170" s="1">
        <f t="shared" si="5"/>
        <v>168</v>
      </c>
    </row>
    <row r="171" spans="1:4" x14ac:dyDescent="0.3">
      <c r="A171" s="1">
        <f t="shared" si="4"/>
        <v>169</v>
      </c>
      <c r="D171" s="1">
        <f t="shared" si="5"/>
        <v>169</v>
      </c>
    </row>
    <row r="172" spans="1:4" x14ac:dyDescent="0.3">
      <c r="A172" s="1">
        <f t="shared" si="4"/>
        <v>170</v>
      </c>
      <c r="D172" s="1">
        <f t="shared" si="5"/>
        <v>170</v>
      </c>
    </row>
    <row r="173" spans="1:4" x14ac:dyDescent="0.3">
      <c r="A173" s="1">
        <f t="shared" si="4"/>
        <v>171</v>
      </c>
      <c r="D173" s="1">
        <f t="shared" si="5"/>
        <v>171</v>
      </c>
    </row>
    <row r="174" spans="1:4" x14ac:dyDescent="0.3">
      <c r="A174" s="1">
        <f t="shared" si="4"/>
        <v>172</v>
      </c>
      <c r="D174" s="1">
        <f t="shared" si="5"/>
        <v>172</v>
      </c>
    </row>
    <row r="175" spans="1:4" x14ac:dyDescent="0.3">
      <c r="A175" s="1">
        <f t="shared" si="4"/>
        <v>173</v>
      </c>
      <c r="D175" s="1">
        <f t="shared" si="5"/>
        <v>173</v>
      </c>
    </row>
    <row r="176" spans="1:4" x14ac:dyDescent="0.3">
      <c r="A176" s="1">
        <f t="shared" si="4"/>
        <v>174</v>
      </c>
      <c r="D176" s="1">
        <f t="shared" si="5"/>
        <v>174</v>
      </c>
    </row>
    <row r="177" spans="1:4" x14ac:dyDescent="0.3">
      <c r="A177" s="1">
        <f t="shared" si="4"/>
        <v>175</v>
      </c>
      <c r="D177" s="1">
        <f t="shared" si="5"/>
        <v>175</v>
      </c>
    </row>
    <row r="178" spans="1:4" x14ac:dyDescent="0.3">
      <c r="A178" s="1">
        <f t="shared" si="4"/>
        <v>176</v>
      </c>
      <c r="D178" s="1">
        <f t="shared" si="5"/>
        <v>176</v>
      </c>
    </row>
    <row r="179" spans="1:4" x14ac:dyDescent="0.3">
      <c r="A179" s="1">
        <f t="shared" si="4"/>
        <v>177</v>
      </c>
      <c r="D179" s="1">
        <f t="shared" si="5"/>
        <v>177</v>
      </c>
    </row>
    <row r="180" spans="1:4" x14ac:dyDescent="0.3">
      <c r="A180" s="1">
        <f t="shared" si="4"/>
        <v>178</v>
      </c>
      <c r="D180" s="1">
        <f t="shared" si="5"/>
        <v>178</v>
      </c>
    </row>
    <row r="181" spans="1:4" x14ac:dyDescent="0.3">
      <c r="A181" s="1">
        <f t="shared" si="4"/>
        <v>179</v>
      </c>
      <c r="D181" s="1">
        <f t="shared" si="5"/>
        <v>179</v>
      </c>
    </row>
    <row r="182" spans="1:4" x14ac:dyDescent="0.3">
      <c r="A182" s="1">
        <f t="shared" si="4"/>
        <v>180</v>
      </c>
      <c r="D182" s="1">
        <f t="shared" si="5"/>
        <v>180</v>
      </c>
    </row>
    <row r="183" spans="1:4" x14ac:dyDescent="0.3">
      <c r="A183" s="1">
        <f t="shared" si="4"/>
        <v>181</v>
      </c>
      <c r="D183" s="1">
        <f t="shared" si="5"/>
        <v>181</v>
      </c>
    </row>
    <row r="184" spans="1:4" x14ac:dyDescent="0.3">
      <c r="A184" s="1">
        <f t="shared" si="4"/>
        <v>182</v>
      </c>
      <c r="D184" s="1">
        <f t="shared" si="5"/>
        <v>182</v>
      </c>
    </row>
    <row r="185" spans="1:4" x14ac:dyDescent="0.3">
      <c r="A185" s="1">
        <f t="shared" si="4"/>
        <v>183</v>
      </c>
      <c r="D185" s="1">
        <f t="shared" si="5"/>
        <v>183</v>
      </c>
    </row>
    <row r="186" spans="1:4" x14ac:dyDescent="0.3">
      <c r="A186" s="1">
        <f t="shared" si="4"/>
        <v>184</v>
      </c>
      <c r="D186" s="1">
        <f t="shared" si="5"/>
        <v>184</v>
      </c>
    </row>
    <row r="187" spans="1:4" x14ac:dyDescent="0.3">
      <c r="A187" s="1">
        <f t="shared" si="4"/>
        <v>185</v>
      </c>
      <c r="D187" s="1">
        <f t="shared" si="5"/>
        <v>185</v>
      </c>
    </row>
    <row r="188" spans="1:4" x14ac:dyDescent="0.3">
      <c r="A188" s="1">
        <f t="shared" si="4"/>
        <v>186</v>
      </c>
      <c r="D188" s="1">
        <f t="shared" si="5"/>
        <v>186</v>
      </c>
    </row>
    <row r="189" spans="1:4" x14ac:dyDescent="0.3">
      <c r="A189" s="1">
        <f t="shared" si="4"/>
        <v>187</v>
      </c>
      <c r="D189" s="1">
        <f t="shared" si="5"/>
        <v>187</v>
      </c>
    </row>
    <row r="190" spans="1:4" x14ac:dyDescent="0.3">
      <c r="A190" s="1">
        <f t="shared" si="4"/>
        <v>188</v>
      </c>
      <c r="D190" s="1">
        <f t="shared" si="5"/>
        <v>188</v>
      </c>
    </row>
    <row r="191" spans="1:4" x14ac:dyDescent="0.3">
      <c r="A191" s="1">
        <f t="shared" si="4"/>
        <v>189</v>
      </c>
      <c r="D191" s="1">
        <f t="shared" si="5"/>
        <v>189</v>
      </c>
    </row>
    <row r="192" spans="1:4" x14ac:dyDescent="0.3">
      <c r="A192" s="1">
        <f t="shared" si="4"/>
        <v>190</v>
      </c>
      <c r="D192" s="1">
        <f t="shared" si="5"/>
        <v>190</v>
      </c>
    </row>
    <row r="193" spans="1:4" x14ac:dyDescent="0.3">
      <c r="A193" s="1">
        <f t="shared" si="4"/>
        <v>191</v>
      </c>
      <c r="D193" s="1">
        <f t="shared" si="5"/>
        <v>191</v>
      </c>
    </row>
    <row r="194" spans="1:4" x14ac:dyDescent="0.3">
      <c r="A194" s="1">
        <f t="shared" si="4"/>
        <v>192</v>
      </c>
      <c r="D194" s="1">
        <f t="shared" si="5"/>
        <v>192</v>
      </c>
    </row>
    <row r="195" spans="1:4" x14ac:dyDescent="0.3">
      <c r="A195" s="1">
        <f t="shared" si="4"/>
        <v>193</v>
      </c>
      <c r="D195" s="1">
        <f t="shared" si="5"/>
        <v>193</v>
      </c>
    </row>
    <row r="196" spans="1:4" x14ac:dyDescent="0.3">
      <c r="A196" s="1">
        <f t="shared" si="4"/>
        <v>194</v>
      </c>
      <c r="D196" s="1">
        <f t="shared" si="5"/>
        <v>194</v>
      </c>
    </row>
    <row r="197" spans="1:4" x14ac:dyDescent="0.3">
      <c r="A197" s="1">
        <f t="shared" si="4"/>
        <v>195</v>
      </c>
      <c r="D197" s="1">
        <f t="shared" si="5"/>
        <v>195</v>
      </c>
    </row>
    <row r="198" spans="1:4" x14ac:dyDescent="0.3">
      <c r="A198" s="1">
        <f t="shared" si="4"/>
        <v>196</v>
      </c>
      <c r="D198" s="1">
        <f t="shared" si="5"/>
        <v>196</v>
      </c>
    </row>
    <row r="199" spans="1:4" x14ac:dyDescent="0.3">
      <c r="A199" s="1">
        <f t="shared" si="4"/>
        <v>197</v>
      </c>
      <c r="D199" s="1">
        <f t="shared" si="5"/>
        <v>197</v>
      </c>
    </row>
    <row r="200" spans="1:4" x14ac:dyDescent="0.3">
      <c r="A200" s="1">
        <f t="shared" si="4"/>
        <v>198</v>
      </c>
      <c r="D200" s="1">
        <f t="shared" si="5"/>
        <v>198</v>
      </c>
    </row>
    <row r="201" spans="1:4" x14ac:dyDescent="0.3">
      <c r="A201" s="1">
        <f t="shared" si="4"/>
        <v>199</v>
      </c>
      <c r="D201" s="1">
        <f t="shared" si="5"/>
        <v>199</v>
      </c>
    </row>
    <row r="202" spans="1:4" x14ac:dyDescent="0.3">
      <c r="A202" s="1">
        <f t="shared" si="4"/>
        <v>200</v>
      </c>
      <c r="D202" s="1">
        <f t="shared" si="5"/>
        <v>200</v>
      </c>
    </row>
    <row r="203" spans="1:4" x14ac:dyDescent="0.3">
      <c r="A203" s="1">
        <f t="shared" si="4"/>
        <v>201</v>
      </c>
      <c r="D203" s="1">
        <f t="shared" si="5"/>
        <v>201</v>
      </c>
    </row>
    <row r="204" spans="1:4" x14ac:dyDescent="0.3">
      <c r="A204" s="1">
        <f t="shared" si="4"/>
        <v>202</v>
      </c>
      <c r="D204" s="1">
        <f t="shared" si="5"/>
        <v>202</v>
      </c>
    </row>
    <row r="205" spans="1:4" x14ac:dyDescent="0.3">
      <c r="A205" s="1">
        <f t="shared" si="4"/>
        <v>203</v>
      </c>
      <c r="D205" s="1">
        <f t="shared" si="5"/>
        <v>203</v>
      </c>
    </row>
    <row r="206" spans="1:4" x14ac:dyDescent="0.3">
      <c r="A206" s="1">
        <f t="shared" si="4"/>
        <v>204</v>
      </c>
      <c r="D206" s="1">
        <f t="shared" si="5"/>
        <v>204</v>
      </c>
    </row>
    <row r="207" spans="1:4" x14ac:dyDescent="0.3">
      <c r="A207" s="1">
        <f t="shared" si="4"/>
        <v>205</v>
      </c>
      <c r="D207" s="1">
        <f t="shared" si="5"/>
        <v>205</v>
      </c>
    </row>
    <row r="208" spans="1:4" x14ac:dyDescent="0.3">
      <c r="A208" s="1">
        <f t="shared" si="4"/>
        <v>206</v>
      </c>
      <c r="D208" s="1">
        <f t="shared" si="5"/>
        <v>206</v>
      </c>
    </row>
    <row r="209" spans="1:4" x14ac:dyDescent="0.3">
      <c r="A209" s="1">
        <f t="shared" si="4"/>
        <v>207</v>
      </c>
      <c r="D209" s="1">
        <f t="shared" si="5"/>
        <v>207</v>
      </c>
    </row>
    <row r="210" spans="1:4" x14ac:dyDescent="0.3">
      <c r="A210" s="1">
        <f t="shared" si="4"/>
        <v>208</v>
      </c>
      <c r="D210" s="1">
        <f t="shared" si="5"/>
        <v>208</v>
      </c>
    </row>
    <row r="211" spans="1:4" x14ac:dyDescent="0.3">
      <c r="A211" s="1">
        <f t="shared" si="4"/>
        <v>209</v>
      </c>
      <c r="D211" s="1">
        <f t="shared" si="5"/>
        <v>209</v>
      </c>
    </row>
    <row r="212" spans="1:4" x14ac:dyDescent="0.3">
      <c r="A212" s="1">
        <f t="shared" si="4"/>
        <v>210</v>
      </c>
      <c r="D212" s="1">
        <f t="shared" si="5"/>
        <v>210</v>
      </c>
    </row>
    <row r="213" spans="1:4" x14ac:dyDescent="0.3">
      <c r="A213" s="1">
        <f t="shared" si="4"/>
        <v>211</v>
      </c>
      <c r="D213" s="1">
        <f t="shared" si="5"/>
        <v>211</v>
      </c>
    </row>
    <row r="214" spans="1:4" x14ac:dyDescent="0.3">
      <c r="A214" s="1">
        <f t="shared" si="4"/>
        <v>212</v>
      </c>
      <c r="D214" s="1">
        <f t="shared" si="5"/>
        <v>212</v>
      </c>
    </row>
    <row r="215" spans="1:4" x14ac:dyDescent="0.3">
      <c r="A215" s="1">
        <f t="shared" si="4"/>
        <v>213</v>
      </c>
      <c r="D215" s="1">
        <f t="shared" si="5"/>
        <v>213</v>
      </c>
    </row>
    <row r="216" spans="1:4" x14ac:dyDescent="0.3">
      <c r="A216" s="1">
        <f t="shared" ref="A216:A279" si="6">A215+1</f>
        <v>214</v>
      </c>
      <c r="D216" s="1">
        <f t="shared" ref="D216:D279" si="7">D215+1</f>
        <v>214</v>
      </c>
    </row>
    <row r="217" spans="1:4" x14ac:dyDescent="0.3">
      <c r="A217" s="1">
        <f t="shared" si="6"/>
        <v>215</v>
      </c>
      <c r="D217" s="1">
        <f t="shared" si="7"/>
        <v>215</v>
      </c>
    </row>
    <row r="218" spans="1:4" x14ac:dyDescent="0.3">
      <c r="A218" s="1">
        <f t="shared" si="6"/>
        <v>216</v>
      </c>
      <c r="D218" s="1">
        <f t="shared" si="7"/>
        <v>216</v>
      </c>
    </row>
    <row r="219" spans="1:4" x14ac:dyDescent="0.3">
      <c r="A219" s="1">
        <f t="shared" si="6"/>
        <v>217</v>
      </c>
      <c r="D219" s="1">
        <f t="shared" si="7"/>
        <v>217</v>
      </c>
    </row>
    <row r="220" spans="1:4" x14ac:dyDescent="0.3">
      <c r="A220" s="1">
        <f t="shared" si="6"/>
        <v>218</v>
      </c>
      <c r="D220" s="1">
        <f t="shared" si="7"/>
        <v>218</v>
      </c>
    </row>
    <row r="221" spans="1:4" x14ac:dyDescent="0.3">
      <c r="A221" s="1">
        <f t="shared" si="6"/>
        <v>219</v>
      </c>
      <c r="D221" s="1">
        <f t="shared" si="7"/>
        <v>219</v>
      </c>
    </row>
    <row r="222" spans="1:4" x14ac:dyDescent="0.3">
      <c r="A222" s="1">
        <f t="shared" si="6"/>
        <v>220</v>
      </c>
      <c r="D222" s="1">
        <f t="shared" si="7"/>
        <v>220</v>
      </c>
    </row>
    <row r="223" spans="1:4" x14ac:dyDescent="0.3">
      <c r="A223" s="1">
        <f t="shared" si="6"/>
        <v>221</v>
      </c>
      <c r="D223" s="1">
        <f t="shared" si="7"/>
        <v>221</v>
      </c>
    </row>
    <row r="224" spans="1:4" x14ac:dyDescent="0.3">
      <c r="A224" s="1">
        <f t="shared" si="6"/>
        <v>222</v>
      </c>
      <c r="D224" s="1">
        <f t="shared" si="7"/>
        <v>222</v>
      </c>
    </row>
    <row r="225" spans="1:4" x14ac:dyDescent="0.3">
      <c r="A225" s="1">
        <f t="shared" si="6"/>
        <v>223</v>
      </c>
      <c r="D225" s="1">
        <f t="shared" si="7"/>
        <v>223</v>
      </c>
    </row>
    <row r="226" spans="1:4" x14ac:dyDescent="0.3">
      <c r="A226" s="1">
        <f t="shared" si="6"/>
        <v>224</v>
      </c>
      <c r="D226" s="1">
        <f t="shared" si="7"/>
        <v>224</v>
      </c>
    </row>
    <row r="227" spans="1:4" x14ac:dyDescent="0.3">
      <c r="A227" s="1">
        <f t="shared" si="6"/>
        <v>225</v>
      </c>
      <c r="D227" s="1">
        <f t="shared" si="7"/>
        <v>225</v>
      </c>
    </row>
    <row r="228" spans="1:4" x14ac:dyDescent="0.3">
      <c r="A228" s="1">
        <f t="shared" si="6"/>
        <v>226</v>
      </c>
      <c r="D228" s="1">
        <f t="shared" si="7"/>
        <v>226</v>
      </c>
    </row>
    <row r="229" spans="1:4" x14ac:dyDescent="0.3">
      <c r="A229" s="1">
        <f t="shared" si="6"/>
        <v>227</v>
      </c>
      <c r="D229" s="1">
        <f t="shared" si="7"/>
        <v>227</v>
      </c>
    </row>
    <row r="230" spans="1:4" x14ac:dyDescent="0.3">
      <c r="A230" s="1">
        <f t="shared" si="6"/>
        <v>228</v>
      </c>
      <c r="D230" s="1">
        <f t="shared" si="7"/>
        <v>228</v>
      </c>
    </row>
    <row r="231" spans="1:4" x14ac:dyDescent="0.3">
      <c r="A231" s="1">
        <f t="shared" si="6"/>
        <v>229</v>
      </c>
      <c r="D231" s="1">
        <f t="shared" si="7"/>
        <v>229</v>
      </c>
    </row>
    <row r="232" spans="1:4" x14ac:dyDescent="0.3">
      <c r="A232" s="1">
        <f t="shared" si="6"/>
        <v>230</v>
      </c>
      <c r="D232" s="1">
        <f t="shared" si="7"/>
        <v>230</v>
      </c>
    </row>
    <row r="233" spans="1:4" x14ac:dyDescent="0.3">
      <c r="A233" s="1">
        <f t="shared" si="6"/>
        <v>231</v>
      </c>
      <c r="D233" s="1">
        <f t="shared" si="7"/>
        <v>231</v>
      </c>
    </row>
    <row r="234" spans="1:4" x14ac:dyDescent="0.3">
      <c r="A234" s="1">
        <f t="shared" si="6"/>
        <v>232</v>
      </c>
      <c r="D234" s="1">
        <f t="shared" si="7"/>
        <v>232</v>
      </c>
    </row>
    <row r="235" spans="1:4" x14ac:dyDescent="0.3">
      <c r="A235" s="1">
        <f t="shared" si="6"/>
        <v>233</v>
      </c>
      <c r="D235" s="1">
        <f t="shared" si="7"/>
        <v>233</v>
      </c>
    </row>
    <row r="236" spans="1:4" x14ac:dyDescent="0.3">
      <c r="A236" s="1">
        <f t="shared" si="6"/>
        <v>234</v>
      </c>
      <c r="D236" s="1">
        <f t="shared" si="7"/>
        <v>234</v>
      </c>
    </row>
    <row r="237" spans="1:4" x14ac:dyDescent="0.3">
      <c r="A237" s="1">
        <f t="shared" si="6"/>
        <v>235</v>
      </c>
      <c r="D237" s="1">
        <f t="shared" si="7"/>
        <v>235</v>
      </c>
    </row>
    <row r="238" spans="1:4" x14ac:dyDescent="0.3">
      <c r="A238" s="1">
        <f t="shared" si="6"/>
        <v>236</v>
      </c>
      <c r="D238" s="1">
        <f t="shared" si="7"/>
        <v>236</v>
      </c>
    </row>
    <row r="239" spans="1:4" x14ac:dyDescent="0.3">
      <c r="A239" s="1">
        <f t="shared" si="6"/>
        <v>237</v>
      </c>
      <c r="D239" s="1">
        <f t="shared" si="7"/>
        <v>237</v>
      </c>
    </row>
    <row r="240" spans="1:4" x14ac:dyDescent="0.3">
      <c r="A240" s="1">
        <f t="shared" si="6"/>
        <v>238</v>
      </c>
      <c r="D240" s="1">
        <f t="shared" si="7"/>
        <v>238</v>
      </c>
    </row>
    <row r="241" spans="1:4" x14ac:dyDescent="0.3">
      <c r="A241" s="1">
        <f t="shared" si="6"/>
        <v>239</v>
      </c>
      <c r="D241" s="1">
        <f t="shared" si="7"/>
        <v>239</v>
      </c>
    </row>
    <row r="242" spans="1:4" x14ac:dyDescent="0.3">
      <c r="A242" s="1">
        <f t="shared" si="6"/>
        <v>240</v>
      </c>
      <c r="D242" s="1">
        <f t="shared" si="7"/>
        <v>240</v>
      </c>
    </row>
    <row r="243" spans="1:4" x14ac:dyDescent="0.3">
      <c r="A243" s="1">
        <f t="shared" si="6"/>
        <v>241</v>
      </c>
      <c r="D243" s="1">
        <f t="shared" si="7"/>
        <v>241</v>
      </c>
    </row>
    <row r="244" spans="1:4" x14ac:dyDescent="0.3">
      <c r="A244" s="1">
        <f t="shared" si="6"/>
        <v>242</v>
      </c>
      <c r="D244" s="1">
        <f t="shared" si="7"/>
        <v>242</v>
      </c>
    </row>
    <row r="245" spans="1:4" x14ac:dyDescent="0.3">
      <c r="A245" s="1">
        <f t="shared" si="6"/>
        <v>243</v>
      </c>
      <c r="D245" s="1">
        <f t="shared" si="7"/>
        <v>243</v>
      </c>
    </row>
    <row r="246" spans="1:4" x14ac:dyDescent="0.3">
      <c r="A246" s="1">
        <f t="shared" si="6"/>
        <v>244</v>
      </c>
      <c r="D246" s="1">
        <f t="shared" si="7"/>
        <v>244</v>
      </c>
    </row>
    <row r="247" spans="1:4" x14ac:dyDescent="0.3">
      <c r="A247" s="1">
        <f t="shared" si="6"/>
        <v>245</v>
      </c>
      <c r="D247" s="1">
        <f t="shared" si="7"/>
        <v>245</v>
      </c>
    </row>
    <row r="248" spans="1:4" x14ac:dyDescent="0.3">
      <c r="A248" s="1">
        <f t="shared" si="6"/>
        <v>246</v>
      </c>
      <c r="D248" s="1">
        <f t="shared" si="7"/>
        <v>246</v>
      </c>
    </row>
    <row r="249" spans="1:4" x14ac:dyDescent="0.3">
      <c r="A249" s="1">
        <f t="shared" si="6"/>
        <v>247</v>
      </c>
      <c r="D249" s="1">
        <f t="shared" si="7"/>
        <v>247</v>
      </c>
    </row>
    <row r="250" spans="1:4" x14ac:dyDescent="0.3">
      <c r="A250" s="1">
        <f t="shared" si="6"/>
        <v>248</v>
      </c>
      <c r="D250" s="1">
        <f t="shared" si="7"/>
        <v>248</v>
      </c>
    </row>
    <row r="251" spans="1:4" x14ac:dyDescent="0.3">
      <c r="A251" s="1">
        <f t="shared" si="6"/>
        <v>249</v>
      </c>
      <c r="D251" s="1">
        <f t="shared" si="7"/>
        <v>249</v>
      </c>
    </row>
    <row r="252" spans="1:4" x14ac:dyDescent="0.3">
      <c r="A252" s="1">
        <f t="shared" si="6"/>
        <v>250</v>
      </c>
      <c r="D252" s="1">
        <f t="shared" si="7"/>
        <v>250</v>
      </c>
    </row>
    <row r="253" spans="1:4" x14ac:dyDescent="0.3">
      <c r="A253" s="1">
        <f t="shared" si="6"/>
        <v>251</v>
      </c>
      <c r="D253" s="1">
        <f t="shared" si="7"/>
        <v>251</v>
      </c>
    </row>
    <row r="254" spans="1:4" x14ac:dyDescent="0.3">
      <c r="A254" s="1">
        <f t="shared" si="6"/>
        <v>252</v>
      </c>
      <c r="D254" s="1">
        <f t="shared" si="7"/>
        <v>252</v>
      </c>
    </row>
    <row r="255" spans="1:4" x14ac:dyDescent="0.3">
      <c r="A255" s="1">
        <f t="shared" si="6"/>
        <v>253</v>
      </c>
      <c r="D255" s="1">
        <f t="shared" si="7"/>
        <v>253</v>
      </c>
    </row>
    <row r="256" spans="1:4" x14ac:dyDescent="0.3">
      <c r="A256" s="1">
        <f t="shared" si="6"/>
        <v>254</v>
      </c>
      <c r="D256" s="1">
        <f t="shared" si="7"/>
        <v>254</v>
      </c>
    </row>
    <row r="257" spans="1:4" x14ac:dyDescent="0.3">
      <c r="A257" s="1">
        <f t="shared" si="6"/>
        <v>255</v>
      </c>
      <c r="D257" s="1">
        <f t="shared" si="7"/>
        <v>255</v>
      </c>
    </row>
    <row r="258" spans="1:4" x14ac:dyDescent="0.3">
      <c r="A258" s="1">
        <f t="shared" si="6"/>
        <v>256</v>
      </c>
      <c r="D258" s="1">
        <f t="shared" si="7"/>
        <v>256</v>
      </c>
    </row>
    <row r="259" spans="1:4" x14ac:dyDescent="0.3">
      <c r="A259" s="1">
        <f t="shared" si="6"/>
        <v>257</v>
      </c>
      <c r="D259" s="1">
        <f t="shared" si="7"/>
        <v>257</v>
      </c>
    </row>
    <row r="260" spans="1:4" x14ac:dyDescent="0.3">
      <c r="A260" s="1">
        <f t="shared" si="6"/>
        <v>258</v>
      </c>
      <c r="D260" s="1">
        <f t="shared" si="7"/>
        <v>258</v>
      </c>
    </row>
    <row r="261" spans="1:4" x14ac:dyDescent="0.3">
      <c r="A261" s="1">
        <f t="shared" si="6"/>
        <v>259</v>
      </c>
      <c r="D261" s="1">
        <f t="shared" si="7"/>
        <v>259</v>
      </c>
    </row>
    <row r="262" spans="1:4" x14ac:dyDescent="0.3">
      <c r="A262" s="1">
        <f t="shared" si="6"/>
        <v>260</v>
      </c>
      <c r="D262" s="1">
        <f t="shared" si="7"/>
        <v>260</v>
      </c>
    </row>
    <row r="263" spans="1:4" x14ac:dyDescent="0.3">
      <c r="A263" s="1">
        <f t="shared" si="6"/>
        <v>261</v>
      </c>
      <c r="D263" s="1">
        <f t="shared" si="7"/>
        <v>261</v>
      </c>
    </row>
    <row r="264" spans="1:4" x14ac:dyDescent="0.3">
      <c r="A264" s="1">
        <f t="shared" si="6"/>
        <v>262</v>
      </c>
      <c r="D264" s="1">
        <f t="shared" si="7"/>
        <v>262</v>
      </c>
    </row>
    <row r="265" spans="1:4" x14ac:dyDescent="0.3">
      <c r="A265" s="1">
        <f t="shared" si="6"/>
        <v>263</v>
      </c>
      <c r="D265" s="1">
        <f t="shared" si="7"/>
        <v>263</v>
      </c>
    </row>
    <row r="266" spans="1:4" x14ac:dyDescent="0.3">
      <c r="A266" s="1">
        <f t="shared" si="6"/>
        <v>264</v>
      </c>
      <c r="D266" s="1">
        <f t="shared" si="7"/>
        <v>264</v>
      </c>
    </row>
    <row r="267" spans="1:4" x14ac:dyDescent="0.3">
      <c r="A267" s="1">
        <f t="shared" si="6"/>
        <v>265</v>
      </c>
      <c r="D267" s="1">
        <f t="shared" si="7"/>
        <v>265</v>
      </c>
    </row>
    <row r="268" spans="1:4" x14ac:dyDescent="0.3">
      <c r="A268" s="1">
        <f t="shared" si="6"/>
        <v>266</v>
      </c>
      <c r="D268" s="1">
        <f t="shared" si="7"/>
        <v>266</v>
      </c>
    </row>
    <row r="269" spans="1:4" x14ac:dyDescent="0.3">
      <c r="A269" s="1">
        <f t="shared" si="6"/>
        <v>267</v>
      </c>
      <c r="D269" s="1">
        <f t="shared" si="7"/>
        <v>267</v>
      </c>
    </row>
    <row r="270" spans="1:4" x14ac:dyDescent="0.3">
      <c r="A270" s="1">
        <f t="shared" si="6"/>
        <v>268</v>
      </c>
      <c r="D270" s="1">
        <f t="shared" si="7"/>
        <v>268</v>
      </c>
    </row>
    <row r="271" spans="1:4" x14ac:dyDescent="0.3">
      <c r="A271" s="1">
        <f t="shared" si="6"/>
        <v>269</v>
      </c>
      <c r="D271" s="1">
        <f t="shared" si="7"/>
        <v>269</v>
      </c>
    </row>
    <row r="272" spans="1:4" x14ac:dyDescent="0.3">
      <c r="A272" s="1">
        <f t="shared" si="6"/>
        <v>270</v>
      </c>
      <c r="D272" s="1">
        <f t="shared" si="7"/>
        <v>270</v>
      </c>
    </row>
    <row r="273" spans="1:4" x14ac:dyDescent="0.3">
      <c r="A273" s="1">
        <f t="shared" si="6"/>
        <v>271</v>
      </c>
      <c r="D273" s="1">
        <f t="shared" si="7"/>
        <v>271</v>
      </c>
    </row>
    <row r="274" spans="1:4" x14ac:dyDescent="0.3">
      <c r="A274" s="1">
        <f t="shared" si="6"/>
        <v>272</v>
      </c>
      <c r="D274" s="1">
        <f t="shared" si="7"/>
        <v>272</v>
      </c>
    </row>
    <row r="275" spans="1:4" x14ac:dyDescent="0.3">
      <c r="A275" s="1">
        <f t="shared" si="6"/>
        <v>273</v>
      </c>
      <c r="D275" s="1">
        <f t="shared" si="7"/>
        <v>273</v>
      </c>
    </row>
    <row r="276" spans="1:4" x14ac:dyDescent="0.3">
      <c r="A276" s="1">
        <f t="shared" si="6"/>
        <v>274</v>
      </c>
      <c r="D276" s="1">
        <f t="shared" si="7"/>
        <v>274</v>
      </c>
    </row>
    <row r="277" spans="1:4" x14ac:dyDescent="0.3">
      <c r="A277" s="1">
        <f t="shared" si="6"/>
        <v>275</v>
      </c>
      <c r="D277" s="1">
        <f t="shared" si="7"/>
        <v>275</v>
      </c>
    </row>
    <row r="278" spans="1:4" x14ac:dyDescent="0.3">
      <c r="A278" s="1">
        <f t="shared" si="6"/>
        <v>276</v>
      </c>
      <c r="D278" s="1">
        <f t="shared" si="7"/>
        <v>276</v>
      </c>
    </row>
    <row r="279" spans="1:4" x14ac:dyDescent="0.3">
      <c r="A279" s="1">
        <f t="shared" si="6"/>
        <v>277</v>
      </c>
      <c r="D279" s="1">
        <f t="shared" si="7"/>
        <v>277</v>
      </c>
    </row>
    <row r="280" spans="1:4" x14ac:dyDescent="0.3">
      <c r="A280" s="1">
        <f t="shared" ref="A280:A309" si="8">A279+1</f>
        <v>278</v>
      </c>
      <c r="D280" s="1">
        <f t="shared" ref="D280:D309" si="9">D279+1</f>
        <v>278</v>
      </c>
    </row>
    <row r="281" spans="1:4" x14ac:dyDescent="0.3">
      <c r="A281" s="1">
        <f t="shared" si="8"/>
        <v>279</v>
      </c>
      <c r="D281" s="1">
        <f t="shared" si="9"/>
        <v>279</v>
      </c>
    </row>
    <row r="282" spans="1:4" x14ac:dyDescent="0.3">
      <c r="A282" s="1">
        <f t="shared" si="8"/>
        <v>280</v>
      </c>
      <c r="D282" s="1">
        <f t="shared" si="9"/>
        <v>280</v>
      </c>
    </row>
    <row r="283" spans="1:4" x14ac:dyDescent="0.3">
      <c r="A283" s="1">
        <f t="shared" si="8"/>
        <v>281</v>
      </c>
      <c r="D283" s="1">
        <f t="shared" si="9"/>
        <v>281</v>
      </c>
    </row>
    <row r="284" spans="1:4" x14ac:dyDescent="0.3">
      <c r="A284" s="1">
        <f t="shared" si="8"/>
        <v>282</v>
      </c>
      <c r="D284" s="1">
        <f t="shared" si="9"/>
        <v>282</v>
      </c>
    </row>
    <row r="285" spans="1:4" x14ac:dyDescent="0.3">
      <c r="A285" s="1">
        <f t="shared" si="8"/>
        <v>283</v>
      </c>
      <c r="D285" s="1">
        <f t="shared" si="9"/>
        <v>283</v>
      </c>
    </row>
    <row r="286" spans="1:4" x14ac:dyDescent="0.3">
      <c r="A286" s="1">
        <f t="shared" si="8"/>
        <v>284</v>
      </c>
      <c r="D286" s="1">
        <f t="shared" si="9"/>
        <v>284</v>
      </c>
    </row>
    <row r="287" spans="1:4" x14ac:dyDescent="0.3">
      <c r="A287" s="1">
        <f t="shared" si="8"/>
        <v>285</v>
      </c>
      <c r="D287" s="1">
        <f t="shared" si="9"/>
        <v>285</v>
      </c>
    </row>
    <row r="288" spans="1:4" x14ac:dyDescent="0.3">
      <c r="A288" s="1">
        <f t="shared" si="8"/>
        <v>286</v>
      </c>
      <c r="D288" s="1">
        <f t="shared" si="9"/>
        <v>286</v>
      </c>
    </row>
    <row r="289" spans="1:4" x14ac:dyDescent="0.3">
      <c r="A289" s="1">
        <f t="shared" si="8"/>
        <v>287</v>
      </c>
      <c r="D289" s="1">
        <f t="shared" si="9"/>
        <v>287</v>
      </c>
    </row>
    <row r="290" spans="1:4" x14ac:dyDescent="0.3">
      <c r="A290" s="1">
        <f t="shared" si="8"/>
        <v>288</v>
      </c>
      <c r="D290" s="1">
        <f t="shared" si="9"/>
        <v>288</v>
      </c>
    </row>
    <row r="291" spans="1:4" x14ac:dyDescent="0.3">
      <c r="A291" s="1">
        <f t="shared" si="8"/>
        <v>289</v>
      </c>
      <c r="D291" s="1">
        <f t="shared" si="9"/>
        <v>289</v>
      </c>
    </row>
    <row r="292" spans="1:4" x14ac:dyDescent="0.3">
      <c r="A292" s="1">
        <f t="shared" si="8"/>
        <v>290</v>
      </c>
      <c r="D292" s="1">
        <f t="shared" si="9"/>
        <v>290</v>
      </c>
    </row>
    <row r="293" spans="1:4" x14ac:dyDescent="0.3">
      <c r="A293" s="1">
        <f t="shared" si="8"/>
        <v>291</v>
      </c>
      <c r="D293" s="1">
        <f t="shared" si="9"/>
        <v>291</v>
      </c>
    </row>
    <row r="294" spans="1:4" x14ac:dyDescent="0.3">
      <c r="A294" s="1">
        <f t="shared" si="8"/>
        <v>292</v>
      </c>
      <c r="D294" s="1">
        <f t="shared" si="9"/>
        <v>292</v>
      </c>
    </row>
    <row r="295" spans="1:4" x14ac:dyDescent="0.3">
      <c r="A295" s="1">
        <f t="shared" si="8"/>
        <v>293</v>
      </c>
      <c r="D295" s="1">
        <f t="shared" si="9"/>
        <v>293</v>
      </c>
    </row>
    <row r="296" spans="1:4" x14ac:dyDescent="0.3">
      <c r="A296" s="1">
        <f t="shared" si="8"/>
        <v>294</v>
      </c>
      <c r="D296" s="1">
        <f t="shared" si="9"/>
        <v>294</v>
      </c>
    </row>
    <row r="297" spans="1:4" x14ac:dyDescent="0.3">
      <c r="A297" s="1">
        <f t="shared" si="8"/>
        <v>295</v>
      </c>
      <c r="D297" s="1">
        <f t="shared" si="9"/>
        <v>295</v>
      </c>
    </row>
    <row r="298" spans="1:4" x14ac:dyDescent="0.3">
      <c r="A298" s="1">
        <f t="shared" si="8"/>
        <v>296</v>
      </c>
      <c r="D298" s="1">
        <f t="shared" si="9"/>
        <v>296</v>
      </c>
    </row>
    <row r="299" spans="1:4" x14ac:dyDescent="0.3">
      <c r="A299" s="1">
        <f t="shared" si="8"/>
        <v>297</v>
      </c>
      <c r="D299" s="1">
        <f t="shared" si="9"/>
        <v>297</v>
      </c>
    </row>
    <row r="300" spans="1:4" x14ac:dyDescent="0.3">
      <c r="A300" s="1">
        <f t="shared" si="8"/>
        <v>298</v>
      </c>
      <c r="D300" s="1">
        <f t="shared" si="9"/>
        <v>298</v>
      </c>
    </row>
    <row r="301" spans="1:4" x14ac:dyDescent="0.3">
      <c r="A301" s="1">
        <f t="shared" si="8"/>
        <v>299</v>
      </c>
      <c r="D301" s="1">
        <f t="shared" si="9"/>
        <v>299</v>
      </c>
    </row>
    <row r="302" spans="1:4" x14ac:dyDescent="0.3">
      <c r="A302" s="1">
        <f t="shared" si="8"/>
        <v>300</v>
      </c>
      <c r="D302" s="1">
        <f t="shared" si="9"/>
        <v>300</v>
      </c>
    </row>
    <row r="303" spans="1:4" x14ac:dyDescent="0.3">
      <c r="A303" s="1">
        <f t="shared" si="8"/>
        <v>301</v>
      </c>
      <c r="D303" s="1">
        <f t="shared" si="9"/>
        <v>301</v>
      </c>
    </row>
    <row r="304" spans="1:4" x14ac:dyDescent="0.3">
      <c r="A304" s="1">
        <f t="shared" si="8"/>
        <v>302</v>
      </c>
      <c r="D304" s="1">
        <f t="shared" si="9"/>
        <v>302</v>
      </c>
    </row>
    <row r="305" spans="1:4" x14ac:dyDescent="0.3">
      <c r="A305" s="1">
        <f t="shared" si="8"/>
        <v>303</v>
      </c>
      <c r="D305" s="1">
        <f t="shared" si="9"/>
        <v>303</v>
      </c>
    </row>
    <row r="306" spans="1:4" x14ac:dyDescent="0.3">
      <c r="A306" s="1">
        <f t="shared" si="8"/>
        <v>304</v>
      </c>
      <c r="D306" s="1">
        <f t="shared" si="9"/>
        <v>304</v>
      </c>
    </row>
    <row r="307" spans="1:4" x14ac:dyDescent="0.3">
      <c r="A307" s="1">
        <f t="shared" si="8"/>
        <v>305</v>
      </c>
      <c r="D307" s="1">
        <f t="shared" si="9"/>
        <v>305</v>
      </c>
    </row>
    <row r="308" spans="1:4" x14ac:dyDescent="0.3">
      <c r="A308" s="1">
        <f t="shared" si="8"/>
        <v>306</v>
      </c>
      <c r="D308" s="1">
        <f t="shared" si="9"/>
        <v>306</v>
      </c>
    </row>
    <row r="309" spans="1:4" x14ac:dyDescent="0.3">
      <c r="A309" s="1">
        <f t="shared" si="8"/>
        <v>307</v>
      </c>
      <c r="D309" s="1">
        <f t="shared" si="9"/>
        <v>307</v>
      </c>
    </row>
  </sheetData>
  <mergeCells count="4">
    <mergeCell ref="A1:A2"/>
    <mergeCell ref="B1:B2"/>
    <mergeCell ref="C1:C2"/>
    <mergeCell ref="D1:D2"/>
  </mergeCells>
  <phoneticPr fontId="0" type="noConversion"/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60432-7FB0-4AAC-A71D-0940E94BC1F2}">
  <dimension ref="A1:AD1003"/>
  <sheetViews>
    <sheetView workbookViewId="0">
      <selection activeCell="O12" sqref="O12"/>
    </sheetView>
  </sheetViews>
  <sheetFormatPr defaultRowHeight="15.75" x14ac:dyDescent="0.25"/>
  <cols>
    <col min="1" max="1" width="22.7109375" customWidth="1"/>
    <col min="2" max="2" width="11.7109375" customWidth="1"/>
    <col min="3" max="3" width="15.140625" customWidth="1"/>
    <col min="4" max="4" width="9.5703125" customWidth="1"/>
    <col min="5" max="5" width="13.140625" customWidth="1"/>
    <col min="6" max="6" width="10.140625" customWidth="1"/>
    <col min="7" max="7" width="12.85546875" customWidth="1"/>
    <col min="8" max="8" width="14.85546875" customWidth="1"/>
    <col min="9" max="9" width="19.85546875" customWidth="1"/>
    <col min="10" max="10" width="18.28515625" customWidth="1"/>
    <col min="11" max="11" width="16.28515625" customWidth="1"/>
    <col min="12" max="12" width="9.5703125" customWidth="1"/>
    <col min="13" max="13" width="20.7109375" customWidth="1"/>
    <col min="14" max="14" width="19.85546875" customWidth="1"/>
    <col min="15" max="15" width="10.5703125" customWidth="1"/>
    <col min="17" max="17" width="13.7109375" customWidth="1"/>
    <col min="18" max="18" width="13.42578125" customWidth="1"/>
    <col min="21" max="21" width="15.7109375" style="93" customWidth="1"/>
    <col min="22" max="22" width="14.28515625" style="93" customWidth="1"/>
    <col min="23" max="23" width="15" style="93" customWidth="1"/>
    <col min="24" max="25" width="19" style="93" customWidth="1"/>
    <col min="26" max="26" width="13.5703125" style="102" customWidth="1"/>
    <col min="27" max="27" width="14.5703125" style="102" customWidth="1"/>
    <col min="28" max="28" width="12.140625" style="102" bestFit="1" customWidth="1"/>
    <col min="29" max="29" width="14" style="102" customWidth="1"/>
    <col min="30" max="30" width="20.42578125" style="104" customWidth="1"/>
  </cols>
  <sheetData>
    <row r="1" spans="1:30" ht="78" customHeight="1" x14ac:dyDescent="0.5">
      <c r="A1" s="137" t="s">
        <v>112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T1" s="84"/>
      <c r="U1" s="105" t="s">
        <v>140</v>
      </c>
      <c r="V1" s="105" t="s">
        <v>60</v>
      </c>
      <c r="W1" s="105" t="s">
        <v>104</v>
      </c>
      <c r="X1" s="105" t="s">
        <v>149</v>
      </c>
      <c r="Y1" s="105" t="s">
        <v>150</v>
      </c>
      <c r="Z1" s="105" t="s">
        <v>141</v>
      </c>
      <c r="AA1" s="105" t="s">
        <v>142</v>
      </c>
      <c r="AB1" s="105" t="s">
        <v>143</v>
      </c>
      <c r="AC1" s="105" t="s">
        <v>144</v>
      </c>
      <c r="AD1" s="105" t="s">
        <v>145</v>
      </c>
    </row>
    <row r="2" spans="1:30" ht="18.75" x14ac:dyDescent="0.3">
      <c r="A2" s="139" t="s">
        <v>115</v>
      </c>
      <c r="B2" s="139"/>
      <c r="C2" s="139"/>
      <c r="D2" s="139"/>
      <c r="E2" s="139"/>
      <c r="F2" s="139"/>
      <c r="G2" s="139"/>
      <c r="H2" s="139"/>
      <c r="I2" s="139" t="s">
        <v>121</v>
      </c>
      <c r="J2" s="139"/>
      <c r="K2" s="139"/>
      <c r="L2" s="139"/>
      <c r="M2" s="139" t="s">
        <v>127</v>
      </c>
      <c r="N2" s="139"/>
      <c r="O2" s="139"/>
      <c r="P2" s="139"/>
      <c r="Q2" s="139"/>
      <c r="R2" s="139"/>
      <c r="T2">
        <f t="array" aca="1" ref="T2" ca="1">IF(ROWS($2:2)&lt;=COUNT('Trade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ROWS(U2:$U$2))),"")</f>
        <v>1</v>
      </c>
      <c r="U2" s="93">
        <f ca="1">IFERROR(INDEX('Trade Journal'!P:P,MATCH(T2,'Trade Journal'!A:A,0)),"")</f>
        <v>20</v>
      </c>
      <c r="V2" s="93">
        <f ca="1">IFERROR(INDEX('Trade Journal'!Q:Q,MATCH(T2,'Trade Journal'!A:A,0)),"")</f>
        <v>-1.1200000000000001</v>
      </c>
      <c r="W2" s="93">
        <f ca="1">IFERROR(INDEX('Trade Journal'!R:R,MATCH(T2,'Trade Journal'!A:A,0)),"")</f>
        <v>0</v>
      </c>
      <c r="X2" s="93">
        <f t="shared" ref="X2:X14" ca="1" si="0">IF(OR(U2&lt;&gt;"",V2&lt;&gt;"",W2&lt;&gt;""),SUM(U2:W2),"")</f>
        <v>18.88</v>
      </c>
      <c r="Y2" s="93">
        <f ca="1">IF(X2&lt;&gt;"",SUM(X$2:X2),"")</f>
        <v>18.88</v>
      </c>
      <c r="Z2" s="102">
        <f ca="1">IFERROR(INDEX('Trade Journal'!O:O,MATCH(T2,'Trade Journal'!A:A,0)),"")</f>
        <v>5.8092307692307688E-3</v>
      </c>
      <c r="AA2" s="102">
        <f ca="1">Z2</f>
        <v>5.8092307692307688E-3</v>
      </c>
      <c r="AB2" s="102">
        <v>0</v>
      </c>
      <c r="AC2" s="102">
        <v>0</v>
      </c>
      <c r="AD2" s="104">
        <f ca="1">IF(AA2&lt;&gt;"",POWER((AA2-MAX(AA$2:AA2))/(1+MAX(AA$2:AA2))*100,2),"")</f>
        <v>0</v>
      </c>
    </row>
    <row r="3" spans="1:30" s="88" customFormat="1" ht="37.5" x14ac:dyDescent="0.25">
      <c r="A3" s="105" t="s">
        <v>131</v>
      </c>
      <c r="B3" s="105" t="s">
        <v>116</v>
      </c>
      <c r="C3" s="105" t="s">
        <v>117</v>
      </c>
      <c r="D3" s="105" t="s">
        <v>119</v>
      </c>
      <c r="E3" s="105" t="s">
        <v>120</v>
      </c>
      <c r="F3" s="105" t="s">
        <v>130</v>
      </c>
      <c r="G3" s="105" t="s">
        <v>60</v>
      </c>
      <c r="H3" s="105" t="s">
        <v>104</v>
      </c>
      <c r="I3" s="105" t="s">
        <v>124</v>
      </c>
      <c r="J3" s="105" t="s">
        <v>125</v>
      </c>
      <c r="K3" s="105" t="s">
        <v>126</v>
      </c>
      <c r="L3" s="105" t="s">
        <v>123</v>
      </c>
      <c r="M3" s="105" t="s">
        <v>122</v>
      </c>
      <c r="N3" s="105" t="s">
        <v>118</v>
      </c>
      <c r="O3" s="105" t="s">
        <v>128</v>
      </c>
      <c r="P3" s="105" t="s">
        <v>137</v>
      </c>
      <c r="Q3" s="105" t="s">
        <v>138</v>
      </c>
      <c r="R3" s="105" t="s">
        <v>139</v>
      </c>
      <c r="T3">
        <f t="array" aca="1" ref="T3" ca="1">IF(ROWS($2:3)&lt;=COUNT('Trade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ROWS(U$2:$U3))),"")</f>
        <v>2</v>
      </c>
      <c r="U3" s="93">
        <f ca="1">IFERROR(INDEX('Trade Journal'!P:P,MATCH(T3,'Trade Journal'!A:A,0)),"")</f>
        <v>-5</v>
      </c>
      <c r="V3" s="93">
        <f ca="1">IFERROR(INDEX('Trade Journal'!Q:Q,MATCH(T3,'Trade Journal'!A:A,0)),"")</f>
        <v>0.43</v>
      </c>
      <c r="W3" s="93">
        <f ca="1">IFERROR(INDEX('Trade Journal'!R:R,MATCH(T3,'Trade Journal'!A:A,0)),"")</f>
        <v>0</v>
      </c>
      <c r="X3" s="93">
        <f t="shared" ca="1" si="0"/>
        <v>-4.57</v>
      </c>
      <c r="Y3" s="93">
        <f ca="1">IF(X3&lt;&gt;"",SUM(X$2:X3),"")</f>
        <v>14.309999999999999</v>
      </c>
      <c r="Z3" s="102">
        <f ca="1">IFERROR(INDEX('Trade Journal'!O:O,MATCH(T3,'Trade Journal'!A:A,0)),"")</f>
        <v>-1.3980323535889968E-3</v>
      </c>
      <c r="AA3" s="102">
        <f t="array" aca="1" ref="AA3" ca="1">IF(Z3&lt;&gt;"",PRODUCT(Z$2:Z3+1)-1,"")</f>
        <v>4.403076923076954E-3</v>
      </c>
      <c r="AB3" s="102">
        <f ca="1">IF(AA3&lt;&gt;"",IF(MAX(AA$2:AA3)=AA3,1/(1+AC2)-1,(1+AA3)/(1+AA2)-1),"")</f>
        <v>-1.3980323535890404E-3</v>
      </c>
      <c r="AC3" s="102">
        <f ca="1">AB3</f>
        <v>-1.3980323535890404E-3</v>
      </c>
      <c r="AD3" s="104">
        <f ca="1">IF(AA3&lt;&gt;"",POWER((AA3-MAX(AA$2:AA3))/(1+MAX(AA$2:AA3))*100,2),"")</f>
        <v>1.9544944616815021E-2</v>
      </c>
    </row>
    <row r="4" spans="1:30" x14ac:dyDescent="0.25">
      <c r="A4" s="90">
        <f ca="1">SUMIF('Trade Journal'!$E:$E,"&lt;&gt;",'Trade Journal'!$P:$P)+SUMIF('Trade Journal'!$E:$E,"&lt;&gt;",'Trade Journal'!$Q:$Q)+SUMIF('Trade Journal'!$E:$E,"&lt;&gt;",'Trade Journal'!$R:$R)</f>
        <v>1607.22</v>
      </c>
      <c r="B4" s="91">
        <f>COUNTIF('Trade Journal'!M:M,"&lt;&gt;")-1</f>
        <v>12</v>
      </c>
      <c r="C4" s="91">
        <f>COUNTIFS('Trade Journal'!P:P,"&gt;=0",'Trade Journal'!E:E,"&lt;&gt;")</f>
        <v>6</v>
      </c>
      <c r="D4" s="91">
        <f>COUNTIFS('Trade Journal'!P:P,"&lt;0",'Trade Journal'!E:E,"&lt;&gt;")</f>
        <v>6</v>
      </c>
      <c r="E4" s="91">
        <f>COUNTIF('Trade Journal'!F:F,"Long")</f>
        <v>5</v>
      </c>
      <c r="F4" s="91">
        <f>COUNTIF('Trade Journal'!F:F,"Short")</f>
        <v>7</v>
      </c>
      <c r="G4" s="90">
        <f>SUM('Trade Journal'!Q:Q)</f>
        <v>-21.830000000000002</v>
      </c>
      <c r="H4" s="90">
        <f>SUM('Trade Journal'!R:R)</f>
        <v>-40</v>
      </c>
      <c r="I4" s="90">
        <f ca="1">A4/B4</f>
        <v>133.935</v>
      </c>
      <c r="J4" s="90">
        <f ca="1">(SUMIFS('Trade Journal'!$P:$P,'Trade Journal'!$E:$E,"&lt;&gt;",'Trade Journal'!$P:$P,"&gt;=0")+SUMIFS('Trade Journal'!$Q:$Q,'Trade Journal'!$E:$E,"&lt;&gt;",'Trade Journal'!$P:$P,"&gt;=0")+SUMIFS('Trade Journal'!$R:$R,'Trade Journal'!$E:$E,"&lt;&gt;",'Trade Journal'!$P:$P,"&gt;=0"))/C4</f>
        <v>324.22166666666664</v>
      </c>
      <c r="K4" s="90">
        <f ca="1">(SUMIFS('Trade Journal'!$P:$P,'Trade Journal'!$E:$E,"&lt;&gt;",'Trade Journal'!$P:$P,"&lt;0")+SUMIFS('Trade Journal'!$Q:$Q,'Trade Journal'!$E:$E,"&lt;&gt;",'Trade Journal'!$P:$P,"&lt;0")+SUMIFS('Trade Journal'!$R:$R,'Trade Journal'!$E:$E,"&lt;&gt;",'Trade Journal'!$P:$P,"&lt;0"))/D4</f>
        <v>-56.351666666666667</v>
      </c>
      <c r="L4" s="92">
        <f t="array" ref="L4">AVERAGE(IF('Trade Journal'!$G:G&lt;&gt;"",IF('Trade Journal'!$H:H&lt;&gt;"",IF('Trade Journal'!$I:I&lt;&gt;"",IF('Trade Journal'!L:L&lt;&gt;"",IF('Trade Journal'!$F:F="Long",IF('Trade Journal'!$P:P&gt;=0,('Trade Journal'!$L:L-'Trade Journal'!$G:G)/ABS('Trade Journal'!$G:G-'Trade Journal'!$H:H),('Trade Journal'!$I:I-'Trade Journal'!$G:G)/ABS('Trade Journal'!$G:G-'Trade Journal'!$H:H)), IF('Trade Journal'!$F:F="Short",IF('Trade Journal'!$P:P&gt;=0,('Trade Journal'!$G:G-'Trade Journal'!$L:L)/ABS('Trade Journal'!$G:G-'Trade Journal'!$H:H),('Trade Journal'!$G:G-'Trade Journal'!$I:I)/ABS('Trade Journal'!$G:G-'Trade Journal'!$H:H)))))))))</f>
        <v>2.4860245600599646</v>
      </c>
      <c r="M4" s="90">
        <f t="array" aca="1" ref="M4" ca="1">MAX(IF('Trade Journal'!E:E&lt;&gt;"",'Trade Journal'!P:P))</f>
        <v>1657.82</v>
      </c>
      <c r="N4" s="90">
        <f t="array" aca="1" ref="N4" ca="1">MIN(IF('Trade Journal'!E:E&lt;&gt;"",'Trade Journal'!P:P))</f>
        <v>-200</v>
      </c>
      <c r="O4" s="89">
        <f t="array" aca="1" ref="O4" ca="1">MAX(FREQUENCY(IF('Trade Journal'!E:E&lt;&gt;"",IF('Trade Journal'!P:P&lt;&gt;"",IF('Trade Journal'!P:P&gt;=0,ROW('Trade Journal'!P:P)))),IF('Trade Journal'!E:E&lt;&gt;"",IF('Trade Journal'!P:P&lt;0,ROW('Trade Journal'!P:P)))))</f>
        <v>2</v>
      </c>
      <c r="P4" s="89">
        <f t="array" aca="1" ref="P4" ca="1">MAX(FREQUENCY(IF('Trade Journal'!E:E&lt;&gt;"",IF('Trade Journal'!P:P&lt;0,ROW('Trade Journal'!P:P))),IF('Trade Journal'!E:E&lt;&gt;"",IF('Trade Journal'!P:P&gt;=0,ROW('Trade Journal'!P:P)))))</f>
        <v>2</v>
      </c>
      <c r="Q4" s="93">
        <f ca="1">IF(MIN(Y:Y)&lt;0,MIN(Y:Y),0)</f>
        <v>-97.01</v>
      </c>
      <c r="R4" s="102">
        <f ca="1">MIN(AC:AC)</f>
        <v>-7.6325680453958156E-2</v>
      </c>
      <c r="T4">
        <f t="array" aca="1" ref="T4" ca="1">IF(ROWS($2:4)&lt;=COUNT('Trade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ROWS(U$2:$U4))),"")</f>
        <v>3</v>
      </c>
      <c r="U4" s="93">
        <f ca="1">IFERROR(INDEX('Trade Journal'!P:P,MATCH(T4,'Trade Journal'!A:A,0)),"")</f>
        <v>150</v>
      </c>
      <c r="V4" s="93">
        <f ca="1">IFERROR(INDEX('Trade Journal'!Q:Q,MATCH(T4,'Trade Journal'!A:A,0)),"")</f>
        <v>-0.78</v>
      </c>
      <c r="W4" s="93">
        <f ca="1">IFERROR(INDEX('Trade Journal'!R:R,MATCH(T4,'Trade Journal'!A:A,0)),"")</f>
        <v>0</v>
      </c>
      <c r="X4" s="93">
        <f t="shared" ca="1" si="0"/>
        <v>149.22</v>
      </c>
      <c r="Y4" s="93">
        <f ca="1">IF(X4&lt;&gt;"",SUM(X$2:X4),"")</f>
        <v>163.53</v>
      </c>
      <c r="Z4" s="102">
        <f ca="1">IFERROR(INDEX('Trade Journal'!O:O,MATCH(T4,'Trade Journal'!A:A,0)),"")</f>
        <v>4.5712570190943873E-2</v>
      </c>
      <c r="AA4" s="102">
        <f t="array" aca="1" ref="AA4" ca="1">IF(Z4&lt;&gt;"",PRODUCT(Z$2:Z4+1)-1,"")</f>
        <v>5.0316923076922926E-2</v>
      </c>
      <c r="AB4" s="102">
        <f ca="1">IF(AA4&lt;&gt;"",IF(MAX(AA$2:AA4)=AA4,1/(1+AC3)-1,(1+AA4)/(1+AA3)-1),"")</f>
        <v>1.3999895843226362E-3</v>
      </c>
      <c r="AC4" s="102">
        <f t="array" aca="1" ref="AC4" ca="1">IF(AA4&lt;&gt;"",PRODUCT(AB$3:AB4+1)-1,"")</f>
        <v>0</v>
      </c>
      <c r="AD4" s="104">
        <f ca="1">IF(AA4&lt;&gt;"",POWER((AA4-MAX(AA$2:AA4))/(1+MAX(AA$2:AA4))*100,2),"")</f>
        <v>0</v>
      </c>
    </row>
    <row r="5" spans="1:30" x14ac:dyDescent="0.25">
      <c r="T5">
        <f t="array" aca="1" ref="T5" ca="1">IF(ROWS($2:5)&lt;=COUNT('Trade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ROWS(U$2:$U5))),"")</f>
        <v>4</v>
      </c>
      <c r="U5" s="93">
        <f ca="1">IFERROR(INDEX('Trade Journal'!P:P,MATCH(T5,'Trade Journal'!A:A,0)),"")</f>
        <v>-200</v>
      </c>
      <c r="V5" s="93">
        <f ca="1">IFERROR(INDEX('Trade Journal'!Q:Q,MATCH(T5,'Trade Journal'!A:A,0)),"")</f>
        <v>0.01</v>
      </c>
      <c r="W5" s="93">
        <f ca="1">IFERROR(INDEX('Trade Journal'!R:R,MATCH(T5,'Trade Journal'!A:A,0)),"")</f>
        <v>0</v>
      </c>
      <c r="X5" s="93">
        <f t="shared" ca="1" si="0"/>
        <v>-199.99</v>
      </c>
      <c r="Y5" s="93">
        <f ca="1">IF(X5&lt;&gt;"",SUM(X$2:X5),"")</f>
        <v>-36.460000000000008</v>
      </c>
      <c r="Z5" s="102">
        <f ca="1">IFERROR(INDEX('Trade Journal'!O:O,MATCH(T5,'Trade Journal'!A:A,0)),"")</f>
        <v>-5.8587444668715384E-2</v>
      </c>
      <c r="AA5" s="102">
        <f t="array" aca="1" ref="AA5" ca="1">IF(Z5&lt;&gt;"",PRODUCT(Z$2:Z5+1)-1,"")</f>
        <v>-1.1218461538461622E-2</v>
      </c>
      <c r="AB5" s="102">
        <f ca="1">IF(AA5&lt;&gt;"",IF(MAX(AA$2:AA5)=AA5,1/(1+AC4)-1,(1+AA5)/(1+AA4)-1),"")</f>
        <v>-5.8587444668715349E-2</v>
      </c>
      <c r="AC5" s="102">
        <f t="array" aca="1" ref="AC5" ca="1">IF(AA5&lt;&gt;"",PRODUCT(AB$3:AB5+1)-1,"")</f>
        <v>-5.8587444668715349E-2</v>
      </c>
      <c r="AD5" s="104">
        <f ca="1">IF(AA5&lt;&gt;"",POWER((AA5-MAX(AA$2:AA5))/(1+MAX(AA$2:AA5))*100,2),"")</f>
        <v>34.324886728097795</v>
      </c>
    </row>
    <row r="6" spans="1:30" ht="24.75" customHeight="1" x14ac:dyDescent="0.3">
      <c r="A6" s="138" t="s">
        <v>129</v>
      </c>
      <c r="B6" s="138"/>
      <c r="C6" s="138"/>
      <c r="D6" s="138"/>
      <c r="E6" s="138"/>
      <c r="F6" s="138"/>
      <c r="G6" s="138"/>
      <c r="H6" s="87"/>
      <c r="T6">
        <f t="array" aca="1" ref="T6" ca="1">IF(ROWS($2:6)&lt;=COUNT('Trade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ROWS(U$2:$U6))),"")</f>
        <v>5</v>
      </c>
      <c r="U6" s="93">
        <f ca="1">IFERROR(INDEX('Trade Journal'!P:P,MATCH(T6,'Trade Journal'!A:A,0)),"")</f>
        <v>-60</v>
      </c>
      <c r="V6" s="93">
        <f ca="1">IFERROR(INDEX('Trade Journal'!Q:Q,MATCH(T6,'Trade Journal'!A:A,0)),"")</f>
        <v>-0.55000000000000004</v>
      </c>
      <c r="W6" s="93">
        <f ca="1">IFERROR(INDEX('Trade Journal'!R:R,MATCH(T6,'Trade Journal'!A:A,0)),"")</f>
        <v>0</v>
      </c>
      <c r="X6" s="93">
        <f t="shared" ca="1" si="0"/>
        <v>-60.55</v>
      </c>
      <c r="Y6" s="93">
        <f ca="1">IF(X6&lt;&gt;"",SUM(X$2:X6),"")</f>
        <v>-97.01</v>
      </c>
      <c r="Z6" s="102">
        <f ca="1">IFERROR(INDEX('Trade Journal'!O:O,MATCH(T6,'Trade Journal'!A:A,0)),"")</f>
        <v>-1.8842149156382059E-2</v>
      </c>
      <c r="AA6" s="102">
        <f t="array" aca="1" ref="AA6" ca="1">IF(Z6&lt;&gt;"",PRODUCT(Z$2:Z6+1)-1,"")</f>
        <v>-2.984923076923085E-2</v>
      </c>
      <c r="AB6" s="102">
        <f ca="1">IF(AA6&lt;&gt;"",IF(MAX(AA$2:AA6)=AA6,1/(1+AC5)-1,(1+AA6)/(1+AA5)-1),"")</f>
        <v>-1.8842149156382049E-2</v>
      </c>
      <c r="AC6" s="102">
        <f t="array" aca="1" ref="AC6" ca="1">IF(AA6&lt;&gt;"",PRODUCT(AB$3:AB6+1)-1,"")</f>
        <v>-7.6325680453958156E-2</v>
      </c>
      <c r="AD6" s="104">
        <f ca="1">IF(AA6&lt;&gt;"",POWER((AA6-MAX(AA$2:AA6))/(1+MAX(AA$2:AA6))*100,2),"")</f>
        <v>58.256094967597321</v>
      </c>
    </row>
    <row r="7" spans="1:30" ht="38.25" customHeight="1" x14ac:dyDescent="0.3">
      <c r="A7" s="105" t="s">
        <v>113</v>
      </c>
      <c r="B7" s="105" t="s">
        <v>132</v>
      </c>
      <c r="C7" s="105" t="s">
        <v>114</v>
      </c>
      <c r="D7" s="105" t="s">
        <v>133</v>
      </c>
      <c r="E7" s="105" t="s">
        <v>136</v>
      </c>
      <c r="F7" s="105" t="s">
        <v>134</v>
      </c>
      <c r="G7" s="105" t="s">
        <v>135</v>
      </c>
      <c r="H7" s="87"/>
      <c r="T7">
        <f t="array" aca="1" ref="T7" ca="1">IF(ROWS($2:7)&lt;=COUNT('Trade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ROWS(U$2:$U7))),"")</f>
        <v>6</v>
      </c>
      <c r="U7" s="93">
        <f ca="1">IFERROR(INDEX('Trade Journal'!P:P,MATCH(T7,'Trade Journal'!A:A,0)),"")</f>
        <v>123</v>
      </c>
      <c r="V7" s="93">
        <f ca="1">IFERROR(INDEX('Trade Journal'!Q:Q,MATCH(T7,'Trade Journal'!A:A,0)),"")</f>
        <v>-1.02</v>
      </c>
      <c r="W7" s="93">
        <f ca="1">IFERROR(INDEX('Trade Journal'!R:R,MATCH(T7,'Trade Journal'!A:A,0)),"")</f>
        <v>0</v>
      </c>
      <c r="X7" s="93">
        <f t="shared" ca="1" si="0"/>
        <v>121.98</v>
      </c>
      <c r="Y7" s="93">
        <f ca="1">IF(X7&lt;&gt;"",SUM(X$2:X7),"")</f>
        <v>24.97</v>
      </c>
      <c r="Z7" s="102">
        <f ca="1">IFERROR(INDEX('Trade Journal'!O:O,MATCH(T7,'Trade Journal'!A:A,0)),"")</f>
        <v>3.8687087494727233E-2</v>
      </c>
      <c r="AA7" s="102">
        <f t="array" aca="1" ref="AA7" ca="1">IF(Z7&lt;&gt;"",PRODUCT(Z$2:Z7+1)-1,"")</f>
        <v>7.6830769230766816E-3</v>
      </c>
      <c r="AB7" s="102">
        <f ca="1">IF(AA7&lt;&gt;"",IF(MAX(AA$2:AA7)=AA7,1/(1+AC6)-1,(1+AA7)/(1+AA6)-1),"")</f>
        <v>3.8687087494727157E-2</v>
      </c>
      <c r="AC7" s="102">
        <f t="array" aca="1" ref="AC7" ca="1">IF(AA7&lt;&gt;"",PRODUCT(AB$3:AB7+1)-1,"")</f>
        <v>-4.0591411237047903E-2</v>
      </c>
      <c r="AD7" s="104">
        <f ca="1">IF(AA7&lt;&gt;"",POWER((AA7-MAX(AA$2:AA7))/(1+MAX(AA$2:AA7))*100,2),"")</f>
        <v>16.476626662151435</v>
      </c>
    </row>
    <row r="8" spans="1:30" x14ac:dyDescent="0.25">
      <c r="A8" s="103">
        <f>C4/B4</f>
        <v>0.5</v>
      </c>
      <c r="B8" s="102">
        <f ca="1">IFERROR(INDEX(AA:AA,MATCH(B4,T:T,0)),"")</f>
        <v>0.49452906483609693</v>
      </c>
      <c r="C8" s="90">
        <f ca="1">A4/B4</f>
        <v>133.935</v>
      </c>
      <c r="D8" s="104">
        <f ca="1">-(SUMIFS('Trade Journal'!$P:$P,'Trade Journal'!$E:$E,"&lt;&gt;",'Trade Journal'!$P:$P,"&gt;0")+SUMIFS('Trade Journal'!$Q:$Q,'Trade Journal'!$E:$E,"&lt;&gt;",'Trade Journal'!$Q:$Q,"&gt;0")+SUMIFS('Trade Journal'!$R:$R,'Trade Journal'!$E:$E,"&lt;&gt;",'Trade Journal'!$R:$R,"&gt;0"))/(SUMIFS('Trade Journal'!$P:$P,'Trade Journal'!$E:$E,"&lt;&gt;",'Trade Journal'!$P:$P,"&lt;0")+SUMIFS('Trade Journal'!$Q:$Q,'Trade Journal'!$E:$E,"&lt;&gt;",'Trade Journal'!$Q:$Q,"&lt;0")+SUMIFS('Trade Journal'!$R:$R,'Trade Journal'!$E:$E,"&lt;&gt;",'Trade Journal'!$R:$R,"&lt;0"))</f>
        <v>5.0153396457391262</v>
      </c>
      <c r="E8" s="102">
        <f ca="1">_xlfn.STDEV.P(Z2:Z14)</f>
        <v>0.1379290659309137</v>
      </c>
      <c r="F8" s="104">
        <f ca="1">B8/E8</f>
        <v>3.5853868907065465</v>
      </c>
      <c r="G8" s="104">
        <f ca="1">SQRT(AVERAGE(AD:AD))</f>
        <v>4.0683118558015492</v>
      </c>
      <c r="T8">
        <f t="array" aca="1" ref="T8" ca="1">IF(ROWS($2:8)&lt;=COUNT('Trade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ROWS(U$2:$U8))),"")</f>
        <v>7</v>
      </c>
      <c r="U8" s="93">
        <f ca="1">IFERROR(INDEX('Trade Journal'!P:P,MATCH(T8,'Trade Journal'!A:A,0)),"")</f>
        <v>-24</v>
      </c>
      <c r="V8" s="93">
        <f ca="1">IFERROR(INDEX('Trade Journal'!Q:Q,MATCH(T8,'Trade Journal'!A:A,0)),"")</f>
        <v>0</v>
      </c>
      <c r="W8" s="93">
        <f ca="1">IFERROR(INDEX('Trade Journal'!R:R,MATCH(T8,'Trade Journal'!A:A,0)),"")</f>
        <v>0</v>
      </c>
      <c r="X8" s="93">
        <f t="shared" ca="1" si="0"/>
        <v>-24</v>
      </c>
      <c r="Y8" s="93">
        <f ca="1">IF(X8&lt;&gt;"",SUM(X$2:X8),"")</f>
        <v>0.96999999999999886</v>
      </c>
      <c r="Z8" s="102">
        <f ca="1">IFERROR(INDEX('Trade Journal'!O:O,MATCH(T8,'Trade Journal'!A:A,0)),"")</f>
        <v>-7.3283114043792771E-3</v>
      </c>
      <c r="AA8" s="102">
        <f t="array" aca="1" ref="AA8" ca="1">IF(Z8&lt;&gt;"",PRODUCT(Z$2:Z8+1)-1,"")</f>
        <v>2.984615384613587E-4</v>
      </c>
      <c r="AB8" s="102">
        <f ca="1">IF(AA8&lt;&gt;"",IF(MAX(AA$2:AA8)=AA8,1/(1+AC7)-1,(1+AA8)/(1+AA7)-1),"")</f>
        <v>-7.3283114043791731E-3</v>
      </c>
      <c r="AC8" s="102">
        <f t="array" aca="1" ref="AC8" ca="1">IF(AA8&lt;&gt;"",PRODUCT(AB$3:AB8+1)-1,"")</f>
        <v>-4.7622256139538743E-2</v>
      </c>
      <c r="AD8" s="104">
        <f ca="1">IF(AA8&lt;&gt;"",POWER((AA8-MAX(AA$2:AA8))/(1+MAX(AA$2:AA8))*100,2),"")</f>
        <v>22.678792798198472</v>
      </c>
    </row>
    <row r="9" spans="1:30" x14ac:dyDescent="0.25">
      <c r="T9">
        <f t="array" aca="1" ref="T9" ca="1">IF(ROWS($2:9)&lt;=COUNT('Trade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ROWS(U$2:$U9))),"")</f>
        <v>8</v>
      </c>
      <c r="U9" s="93">
        <f ca="1">IFERROR(INDEX('Trade Journal'!P:P,MATCH(T9,'Trade Journal'!A:A,0)),"")</f>
        <v>-26</v>
      </c>
      <c r="V9" s="93">
        <f ca="1">IFERROR(INDEX('Trade Journal'!Q:Q,MATCH(T9,'Trade Journal'!A:A,0)),"")</f>
        <v>0</v>
      </c>
      <c r="W9" s="93">
        <f ca="1">IFERROR(INDEX('Trade Journal'!R:R,MATCH(T9,'Trade Journal'!A:A,0)),"")</f>
        <v>0</v>
      </c>
      <c r="X9" s="93">
        <f t="shared" ca="1" si="0"/>
        <v>-26</v>
      </c>
      <c r="Y9" s="93">
        <f ca="1">IF(X9&lt;&gt;"",SUM(X$2:X9),"")</f>
        <v>-25.03</v>
      </c>
      <c r="Z9" s="102">
        <f ca="1">IFERROR(INDEX('Trade Journal'!O:O,MATCH(T9,'Trade Journal'!A:A,0)),"")</f>
        <v>-7.9976130201139979E-3</v>
      </c>
      <c r="AA9" s="102">
        <f t="array" aca="1" ref="AA9" ca="1">IF(Z9&lt;&gt;"",PRODUCT(Z$2:Z9+1)-1,"")</f>
        <v>-7.7015384615386484E-3</v>
      </c>
      <c r="AB9" s="102">
        <f ca="1">IF(AA9&lt;&gt;"",IF(MAX(AA$2:AA9)=AA9,1/(1+AC8)-1,(1+AA9)/(1+AA8)-1),"")</f>
        <v>-7.9976130201140361E-3</v>
      </c>
      <c r="AC9" s="102">
        <f t="array" aca="1" ref="AC9" ca="1">IF(AA9&lt;&gt;"",PRODUCT(AB$3:AB9+1)-1,"")</f>
        <v>-5.5239004783903978E-2</v>
      </c>
      <c r="AD9" s="104">
        <f ca="1">IF(AA9&lt;&gt;"",POWER((AA9-MAX(AA$2:AA9))/(1+MAX(AA$2:AA9))*100,2),"")</f>
        <v>30.513476495161793</v>
      </c>
    </row>
    <row r="10" spans="1:30" x14ac:dyDescent="0.25">
      <c r="T10">
        <f t="array" aca="1" ref="T10" ca="1">IF(ROWS($2:10)&lt;=COUNT('Trade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ROWS(U$2:$U10))),"")</f>
        <v>9</v>
      </c>
      <c r="U10" s="93">
        <f ca="1">IFERROR(INDEX('Trade Journal'!P:P,MATCH(T10,'Trade Journal'!A:A,0)),"")</f>
        <v>55</v>
      </c>
      <c r="V10" s="93">
        <f ca="1">IFERROR(INDEX('Trade Journal'!Q:Q,MATCH(T10,'Trade Journal'!A:A,0)),"")</f>
        <v>0</v>
      </c>
      <c r="W10" s="93">
        <f ca="1">IFERROR(INDEX('Trade Journal'!R:R,MATCH(T10,'Trade Journal'!A:A,0)),"")</f>
        <v>0</v>
      </c>
      <c r="X10" s="93">
        <f t="shared" ca="1" si="0"/>
        <v>55</v>
      </c>
      <c r="Y10" s="93">
        <f ca="1">IF(X10&lt;&gt;"",SUM(X$2:X10),"")</f>
        <v>29.97</v>
      </c>
      <c r="Z10" s="102">
        <f ca="1">IFERROR(INDEX('Trade Journal'!O:O,MATCH(T10,'Trade Journal'!A:A,0)),"")</f>
        <v>1.705442221167949E-2</v>
      </c>
      <c r="AA10" s="102">
        <f t="array" aca="1" ref="AA10" ca="1">IF(Z10&lt;&gt;"",PRODUCT(Z$2:Z10+1)-1,"")</f>
        <v>9.2215384615383922E-3</v>
      </c>
      <c r="AB10" s="102">
        <f ca="1">IF(AA10&lt;&gt;"",IF(MAX(AA$2:AA10)=AA10,1/(1+AC9)-1,(1+AA10)/(1+AA9)-1),"")</f>
        <v>1.7054422211679521E-2</v>
      </c>
      <c r="AC10" s="102">
        <f t="array" aca="1" ref="AC10" ca="1">IF(AA10&lt;&gt;"",PRODUCT(AB$3:AB10+1)-1,"")</f>
        <v>-3.9126651882362196E-2</v>
      </c>
      <c r="AD10" s="104">
        <f ca="1">IF(AA10&lt;&gt;"",POWER((AA10-MAX(AA$2:AA10))/(1+MAX(AA$2:AA10))*100,2),"")</f>
        <v>15.308948875235554</v>
      </c>
    </row>
    <row r="11" spans="1:30" x14ac:dyDescent="0.25">
      <c r="T11">
        <f t="array" aca="1" ref="T11" ca="1">IF(ROWS($2:11)&lt;=COUNT('Trade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ROWS(U$2:$U11))),"")</f>
        <v>10</v>
      </c>
      <c r="U11" s="93">
        <f ca="1">IFERROR(INDEX('Trade Journal'!P:P,MATCH(T11,'Trade Journal'!A:A,0)),"")</f>
        <v>-23</v>
      </c>
      <c r="V11" s="93">
        <f ca="1">IFERROR(INDEX('Trade Journal'!Q:Q,MATCH(T11,'Trade Journal'!A:A,0)),"")</f>
        <v>0</v>
      </c>
      <c r="W11" s="93">
        <f ca="1">IFERROR(INDEX('Trade Journal'!R:R,MATCH(T11,'Trade Journal'!A:A,0)),"")</f>
        <v>0</v>
      </c>
      <c r="X11" s="93">
        <f t="shared" ca="1" si="0"/>
        <v>-23</v>
      </c>
      <c r="Y11" s="93">
        <f ca="1">IF(X11&lt;&gt;"",SUM(X$2:X11),"")</f>
        <v>6.9699999999999989</v>
      </c>
      <c r="Z11" s="102">
        <f ca="1">IFERROR(INDEX('Trade Journal'!O:O,MATCH(T11,'Trade Journal'!A:A,0)),"")</f>
        <v>-7.0122592584688278E-3</v>
      </c>
      <c r="AA11" s="102">
        <f t="array" aca="1" ref="AA11" ca="1">IF(Z11&lt;&gt;"",PRODUCT(Z$2:Z11+1)-1,"")</f>
        <v>2.1446153846154115E-3</v>
      </c>
      <c r="AB11" s="102">
        <f ca="1">IF(AA11&lt;&gt;"",IF(MAX(AA$2:AA11)=AA11,1/(1+AC10)-1,(1+AA11)/(1+AA10)-1),"")</f>
        <v>-7.0122592584687116E-3</v>
      </c>
      <c r="AC11" s="102">
        <f t="array" aca="1" ref="AC11" ca="1">IF(AA11&lt;&gt;"",PRODUCT(AB$3:AB11+1)-1,"")</f>
        <v>-4.5864544913915894E-2</v>
      </c>
      <c r="AD11" s="104">
        <f ca="1">IF(AA11&lt;&gt;"",POWER((AA11-MAX(AA$2:AA11))/(1+MAX(AA$2:AA11))*100,2),"")</f>
        <v>21.035564801606117</v>
      </c>
    </row>
    <row r="12" spans="1:30" x14ac:dyDescent="0.25">
      <c r="T12">
        <f t="array" aca="1" ref="T12" ca="1">IF(ROWS($2:12)&lt;=COUNT('Trade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ROWS(U$2:$U12))),"")</f>
        <v>11</v>
      </c>
      <c r="U12" s="93">
        <f ca="1">IFERROR(INDEX('Trade Journal'!P:P,MATCH(T12,'Trade Journal'!A:A,0)),"")</f>
        <v>1657.82</v>
      </c>
      <c r="V12" s="93">
        <f ca="1">IFERROR(INDEX('Trade Journal'!Q:Q,MATCH(T12,'Trade Journal'!A:A,0)),"")</f>
        <v>-18.8</v>
      </c>
      <c r="W12" s="93">
        <f ca="1">IFERROR(INDEX('Trade Journal'!R:R,MATCH(T12,'Trade Journal'!A:A,0)),"")</f>
        <v>-40</v>
      </c>
      <c r="X12" s="93">
        <f t="shared" ca="1" si="0"/>
        <v>1599.02</v>
      </c>
      <c r="Y12" s="93">
        <f ca="1">IF(X12&lt;&gt;"",SUM(X$2:X12),"")</f>
        <v>1605.99</v>
      </c>
      <c r="Z12" s="102">
        <f ca="1">IFERROR(INDEX('Trade Journal'!O:O,MATCH(T12,'Trade Journal'!A:A,0)),"")</f>
        <v>0.49095324795745743</v>
      </c>
      <c r="AA12" s="102">
        <f t="array" aca="1" ref="AA12" ca="1">IF(Z12&lt;&gt;"",PRODUCT(Z$2:Z12+1)-1,"")</f>
        <v>0.49415076923076939</v>
      </c>
      <c r="AB12" s="102">
        <f ca="1">IF(AA12&lt;&gt;"",IF(MAX(AA$2:AA12)=AA12,1/(1+AC11)-1,(1+AA12)/(1+AA11)-1),"")</f>
        <v>4.806921770848338E-2</v>
      </c>
      <c r="AC12" s="102">
        <f t="array" aca="1" ref="AC12" ca="1">IF(AA12&lt;&gt;"",PRODUCT(AB$3:AB12+1)-1,"")</f>
        <v>0</v>
      </c>
      <c r="AD12" s="104">
        <f ca="1">IF(AA12&lt;&gt;"",POWER((AA12-MAX(AA$2:AA12))/(1+MAX(AA$2:AA12))*100,2),"")</f>
        <v>0</v>
      </c>
    </row>
    <row r="13" spans="1:30" x14ac:dyDescent="0.25">
      <c r="T13">
        <f t="array" aca="1" ref="T13" ca="1">IF(ROWS($2:13)&lt;=COUNT('Trade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ROWS(U$2:$U13))),"")</f>
        <v>12</v>
      </c>
      <c r="U13" s="93">
        <f ca="1">IFERROR(INDEX('Trade Journal'!P:P,MATCH(T13,'Trade Journal'!A:A,0)),"")</f>
        <v>1.23</v>
      </c>
      <c r="V13" s="93">
        <f ca="1">IFERROR(INDEX('Trade Journal'!Q:Q,MATCH(T13,'Trade Journal'!A:A,0)),"")</f>
        <v>0</v>
      </c>
      <c r="W13" s="93">
        <f ca="1">IFERROR(INDEX('Trade Journal'!R:R,MATCH(T13,'Trade Journal'!A:A,0)),"")</f>
        <v>0</v>
      </c>
      <c r="X13" s="93">
        <f t="shared" ca="1" si="0"/>
        <v>1.23</v>
      </c>
      <c r="Y13" s="93">
        <f ca="1">IF(X13&lt;&gt;"",SUM(X$2:X13),"")</f>
        <v>1607.22</v>
      </c>
      <c r="Z13" s="102">
        <f ca="1">IFERROR(INDEX('Trade Journal'!O:O,MATCH(T13,'Trade Journal'!A:A,0)),"")</f>
        <v>2.5318435938181846E-4</v>
      </c>
      <c r="AA13" s="102">
        <f t="array" aca="1" ref="AA13" ca="1">IF(Z13&lt;&gt;"",PRODUCT(Z$2:Z13+1)-1,"")</f>
        <v>0.49452906483609693</v>
      </c>
      <c r="AB13" s="102">
        <f ca="1">IF(AA13&lt;&gt;"",IF(MAX(AA$2:AA13)=AA13,1/(1+AC12)-1,(1+AA13)/(1+AA12)-1),"")</f>
        <v>0</v>
      </c>
      <c r="AC13" s="102">
        <f t="array" aca="1" ref="AC13" ca="1">IF(AA13&lt;&gt;"",PRODUCT(AB$3:AB13+1)-1,"")</f>
        <v>0</v>
      </c>
      <c r="AD13" s="104">
        <f ca="1">IF(AA13&lt;&gt;"",POWER((AA13-MAX(AA$2:AA13))/(1+MAX(AA$2:AA13))*100,2),"")</f>
        <v>0</v>
      </c>
    </row>
    <row r="14" spans="1:30" x14ac:dyDescent="0.25">
      <c r="T14" t="str">
        <f t="array" aca="1" ref="T14" ca="1">IF(ROWS($2:14)&lt;=COUNT('Trade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ROWS(U$2:$U14))),"")</f>
        <v/>
      </c>
      <c r="U14" s="93" t="str">
        <f ca="1">IFERROR(INDEX('Trade Journal'!P:P,MATCH(T14,'Trade Journal'!A:A,0)),"")</f>
        <v/>
      </c>
      <c r="V14" s="93" t="str">
        <f ca="1">IFERROR(INDEX('Trade Journal'!Q:Q,MATCH(T14,'Trade Journal'!A:A,0)),"")</f>
        <v/>
      </c>
      <c r="W14" s="93" t="str">
        <f ca="1">IFERROR(INDEX('Trade Journal'!R:R,MATCH(T14,'Trade Journal'!A:A,0)),"")</f>
        <v/>
      </c>
      <c r="X14" s="93" t="str">
        <f t="shared" ca="1" si="0"/>
        <v/>
      </c>
      <c r="Y14" s="93" t="str">
        <f ca="1">IF(X14&lt;&gt;"",SUM(X$2:X14),"")</f>
        <v/>
      </c>
      <c r="Z14" s="102" t="str">
        <f ca="1">IFERROR(INDEX('Trade Journal'!O:O,MATCH(T14,'Trade Journal'!A:A,0)),"")</f>
        <v/>
      </c>
      <c r="AA14" s="102" t="str">
        <f t="array" aca="1" ref="AA14" ca="1">IF(Z14&lt;&gt;"",PRODUCT(Z$2:Z14+1)-1,"")</f>
        <v/>
      </c>
      <c r="AB14" s="102" t="str">
        <f ca="1">IF(AA14&lt;&gt;"",IF(MAX(AA$2:AA14)=AA14,1/(1+AC13)-1,(1+AA14)/(1+AA13)-1),"")</f>
        <v/>
      </c>
      <c r="AC14" s="102" t="str">
        <f t="array" aca="1" ref="AC14" ca="1">IF(AA14&lt;&gt;"",PRODUCT(AB$3:AB14+1)-1,"")</f>
        <v/>
      </c>
      <c r="AD14" s="104" t="str">
        <f ca="1">IF(AA14&lt;&gt;"",POWER((AA14-MAX(AA$2:AA14))/(1+MAX(AA$2:AA14))*100,2),"")</f>
        <v/>
      </c>
    </row>
    <row r="15" spans="1:30" x14ac:dyDescent="0.25">
      <c r="T15" t="str">
        <f t="array" aca="1" ref="T15" ca="1">IF(ROWS($2:15)&lt;=COUNT('Trade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ROWS(U$2:$U15))),"")</f>
        <v/>
      </c>
      <c r="U15" s="93" t="str">
        <f ca="1">IFERROR(INDEX('Trade Journal'!P:P,MATCH(T15,'Trade Journal'!A:A,0)),"")</f>
        <v/>
      </c>
      <c r="V15" s="93" t="str">
        <f ca="1">IFERROR(INDEX('Trade Journal'!Q:Q,MATCH(T15,'Trade Journal'!A:A,0)),"")</f>
        <v/>
      </c>
      <c r="W15" s="93" t="str">
        <f ca="1">IFERROR(INDEX('Trade Journal'!R:R,MATCH(T15,'Trade Journal'!A:A,0)),"")</f>
        <v/>
      </c>
      <c r="X15" s="93" t="str">
        <f ca="1">IF(OR(U15&lt;&gt;"",V15&lt;&gt;"",W15&lt;&gt;""),SUM(U15:W15),"")</f>
        <v/>
      </c>
      <c r="Y15" s="93" t="str">
        <f ca="1">IF(X15&lt;&gt;"",SUM(X$2:X15),"")</f>
        <v/>
      </c>
      <c r="Z15" s="102" t="str">
        <f ca="1">IFERROR(INDEX('Trade Journal'!O:O,MATCH(T15,'Trade Journal'!A:A,0)),"")</f>
        <v/>
      </c>
      <c r="AA15" s="102" t="str">
        <f t="array" aca="1" ref="AA15" ca="1">IF(Z15&lt;&gt;"",PRODUCT(Z$2:Z15+1)-1,"")</f>
        <v/>
      </c>
      <c r="AB15" s="102" t="str">
        <f ca="1">IF(AA15&lt;&gt;"",IF(MAX(AA$2:AA15)=AA15,1/(1+AC14)-1,(1+AA15)/(1+AA14)-1),"")</f>
        <v/>
      </c>
      <c r="AC15" s="102" t="str">
        <f t="array" aca="1" ref="AC15" ca="1">IF(AA15&lt;&gt;"",PRODUCT(AB$3:AB15+1)-1,"")</f>
        <v/>
      </c>
      <c r="AD15" s="104" t="str">
        <f ca="1">IF(AA15&lt;&gt;"",POWER((AA15-MAX(AA$2:AA15))/(1+MAX(AA$2:AA15))*100,2),"")</f>
        <v/>
      </c>
    </row>
    <row r="16" spans="1:30" x14ac:dyDescent="0.25">
      <c r="T16" t="str">
        <f t="array" aca="1" ref="T16" ca="1">IF(ROWS($2:16)&lt;=COUNT('Trade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ROWS(U$2:$U16))),"")</f>
        <v/>
      </c>
      <c r="U16" s="93" t="str">
        <f ca="1">IFERROR(INDEX('Trade Journal'!P:P,MATCH(T16,'Trade Journal'!A:A,0)),"")</f>
        <v/>
      </c>
      <c r="V16" s="93" t="str">
        <f ca="1">IFERROR(INDEX('Trade Journal'!Q:Q,MATCH(T16,'Trade Journal'!A:A,0)),"")</f>
        <v/>
      </c>
      <c r="W16" s="93" t="str">
        <f ca="1">IFERROR(INDEX('Trade Journal'!R:R,MATCH(T16,'Trade Journal'!A:A,0)),"")</f>
        <v/>
      </c>
      <c r="X16" s="93" t="str">
        <f t="shared" ref="X16:X79" ca="1" si="1">IF(OR(U16&lt;&gt;"",V16&lt;&gt;"",W16&lt;&gt;""),SUM(U16:W16),"")</f>
        <v/>
      </c>
      <c r="Y16" s="93" t="str">
        <f ca="1">IF(X16&lt;&gt;"",SUM(X$2:X16),"")</f>
        <v/>
      </c>
      <c r="Z16" s="102" t="str">
        <f ca="1">IFERROR(INDEX('Trade Journal'!O:O,MATCH(T16,'Trade Journal'!A:A,0)),"")</f>
        <v/>
      </c>
      <c r="AA16" s="102" t="str">
        <f t="array" aca="1" ref="AA16" ca="1">IF(Z16&lt;&gt;"",PRODUCT(Z$2:Z16+1)-1,"")</f>
        <v/>
      </c>
      <c r="AB16" s="102" t="str">
        <f ca="1">IF(AA16&lt;&gt;"",IF(MAX(AA$2:AA16)=AA16,1/(1+AC15)-1,(1+AA16)/(1+AA15)-1),"")</f>
        <v/>
      </c>
      <c r="AC16" s="102" t="str">
        <f t="array" aca="1" ref="AC16" ca="1">IF(AA16&lt;&gt;"",PRODUCT(AB$3:AB16+1)-1,"")</f>
        <v/>
      </c>
      <c r="AD16" s="104" t="str">
        <f ca="1">IF(AA16&lt;&gt;"",POWER((AA16-MAX(AA$2:AA16))/(1+MAX(AA$2:AA16))*100,2),"")</f>
        <v/>
      </c>
    </row>
    <row r="17" spans="20:30" x14ac:dyDescent="0.25">
      <c r="T17" t="str">
        <f t="array" aca="1" ref="T17" ca="1">IF(ROWS($2:17)&lt;=COUNT('Trade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ROWS(U$2:$U17))),"")</f>
        <v/>
      </c>
      <c r="U17" s="93" t="str">
        <f ca="1">IFERROR(INDEX('Trade Journal'!P:P,MATCH(T17,'Trade Journal'!A:A,0)),"")</f>
        <v/>
      </c>
      <c r="V17" s="93" t="str">
        <f ca="1">IFERROR(INDEX('Trade Journal'!Q:Q,MATCH(T17,'Trade Journal'!A:A,0)),"")</f>
        <v/>
      </c>
      <c r="W17" s="93" t="str">
        <f ca="1">IFERROR(INDEX('Trade Journal'!R:R,MATCH(T17,'Trade Journal'!A:A,0)),"")</f>
        <v/>
      </c>
      <c r="X17" s="93" t="str">
        <f t="shared" ca="1" si="1"/>
        <v/>
      </c>
      <c r="Y17" s="93" t="str">
        <f ca="1">IF(X17&lt;&gt;"",SUM(X$2:X17),"")</f>
        <v/>
      </c>
      <c r="Z17" s="102" t="str">
        <f ca="1">IFERROR(INDEX('Trade Journal'!O:O,MATCH(T17,'Trade Journal'!A:A,0)),"")</f>
        <v/>
      </c>
      <c r="AA17" s="102" t="str">
        <f t="array" aca="1" ref="AA17" ca="1">IF(Z17&lt;&gt;"",PRODUCT(Z$2:Z17+1)-1,"")</f>
        <v/>
      </c>
      <c r="AB17" s="102" t="str">
        <f ca="1">IF(AA17&lt;&gt;"",IF(MAX(AA$2:AA17)=AA17,1/(1+AC16)-1,(1+AA17)/(1+AA16)-1),"")</f>
        <v/>
      </c>
      <c r="AC17" s="102" t="str">
        <f t="array" aca="1" ref="AC17" ca="1">IF(AA17&lt;&gt;"",PRODUCT(AB$3:AB17+1)-1,"")</f>
        <v/>
      </c>
      <c r="AD17" s="104" t="str">
        <f ca="1">IF(AA17&lt;&gt;"",POWER((AA17-MAX(AA$2:AA17))/(1+MAX(AA$2:AA17))*100,2),"")</f>
        <v/>
      </c>
    </row>
    <row r="18" spans="20:30" x14ac:dyDescent="0.25">
      <c r="T18" t="str">
        <f t="array" aca="1" ref="T18" ca="1">IF(ROWS($2:18)&lt;=COUNT('Trade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ROWS(U$2:$U18))),"")</f>
        <v/>
      </c>
      <c r="U18" s="93" t="str">
        <f ca="1">IFERROR(INDEX('Trade Journal'!P:P,MATCH(T18,'Trade Journal'!A:A,0)),"")</f>
        <v/>
      </c>
      <c r="V18" s="93" t="str">
        <f ca="1">IFERROR(INDEX('Trade Journal'!Q:Q,MATCH(T18,'Trade Journal'!A:A,0)),"")</f>
        <v/>
      </c>
      <c r="W18" s="93" t="str">
        <f ca="1">IFERROR(INDEX('Trade Journal'!R:R,MATCH(T18,'Trade Journal'!A:A,0)),"")</f>
        <v/>
      </c>
      <c r="X18" s="93" t="str">
        <f t="shared" ca="1" si="1"/>
        <v/>
      </c>
      <c r="Y18" s="93" t="str">
        <f ca="1">IF(X18&lt;&gt;"",SUM(X$2:X18),"")</f>
        <v/>
      </c>
      <c r="Z18" s="102" t="str">
        <f ca="1">IFERROR(INDEX('Trade Journal'!O:O,MATCH(T18,'Trade Journal'!A:A,0)),"")</f>
        <v/>
      </c>
      <c r="AA18" s="102" t="str">
        <f t="array" aca="1" ref="AA18" ca="1">IF(Z18&lt;&gt;"",PRODUCT(Z$2:Z18+1)-1,"")</f>
        <v/>
      </c>
      <c r="AB18" s="102" t="str">
        <f ca="1">IF(AA18&lt;&gt;"",IF(MAX(AA$2:AA18)=AA18,1/(1+AC17)-1,(1+AA18)/(1+AA17)-1),"")</f>
        <v/>
      </c>
      <c r="AC18" s="102" t="str">
        <f t="array" aca="1" ref="AC18" ca="1">IF(AA18&lt;&gt;"",PRODUCT(AB$3:AB18+1)-1,"")</f>
        <v/>
      </c>
      <c r="AD18" s="104" t="str">
        <f ca="1">IF(AA18&lt;&gt;"",POWER((AA18-MAX(AA$2:AA18))/(1+MAX(AA$2:AA18))*100,2),"")</f>
        <v/>
      </c>
    </row>
    <row r="19" spans="20:30" x14ac:dyDescent="0.25">
      <c r="T19" t="str">
        <f t="array" aca="1" ref="T19" ca="1">IF(ROWS($2:19)&lt;=COUNT('Trade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ROWS(U$2:$U19))),"")</f>
        <v/>
      </c>
      <c r="U19" s="93" t="str">
        <f ca="1">IFERROR(INDEX('Trade Journal'!P:P,MATCH(T19,'Trade Journal'!A:A,0)),"")</f>
        <v/>
      </c>
      <c r="V19" s="93" t="str">
        <f ca="1">IFERROR(INDEX('Trade Journal'!Q:Q,MATCH(T19,'Trade Journal'!A:A,0)),"")</f>
        <v/>
      </c>
      <c r="W19" s="93" t="str">
        <f ca="1">IFERROR(INDEX('Trade Journal'!R:R,MATCH(T19,'Trade Journal'!A:A,0)),"")</f>
        <v/>
      </c>
      <c r="X19" s="93" t="str">
        <f t="shared" ca="1" si="1"/>
        <v/>
      </c>
      <c r="Y19" s="93" t="str">
        <f ca="1">IF(X19&lt;&gt;"",SUM(X$2:X19),"")</f>
        <v/>
      </c>
      <c r="Z19" s="102" t="str">
        <f ca="1">IFERROR(INDEX('Trade Journal'!O:O,MATCH(T19,'Trade Journal'!A:A,0)),"")</f>
        <v/>
      </c>
      <c r="AA19" s="102" t="str">
        <f t="array" aca="1" ref="AA19" ca="1">IF(Z19&lt;&gt;"",PRODUCT(Z$2:Z19+1)-1,"")</f>
        <v/>
      </c>
      <c r="AB19" s="102" t="str">
        <f ca="1">IF(AA19&lt;&gt;"",IF(MAX(AA$2:AA19)=AA19,1/(1+AC18)-1,(1+AA19)/(1+AA18)-1),"")</f>
        <v/>
      </c>
      <c r="AC19" s="102" t="str">
        <f t="array" aca="1" ref="AC19" ca="1">IF(AA19&lt;&gt;"",PRODUCT(AB$3:AB19+1)-1,"")</f>
        <v/>
      </c>
      <c r="AD19" s="104" t="str">
        <f ca="1">IF(AA19&lt;&gt;"",POWER((AA19-MAX(AA$2:AA19))/(1+MAX(AA$2:AA19))*100,2),"")</f>
        <v/>
      </c>
    </row>
    <row r="20" spans="20:30" x14ac:dyDescent="0.25">
      <c r="T20" t="str">
        <f t="array" aca="1" ref="T20" ca="1">IF(ROWS($2:20)&lt;=COUNT('Trade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ROWS(U$2:$U20))),"")</f>
        <v/>
      </c>
      <c r="U20" s="93" t="str">
        <f ca="1">IFERROR(INDEX('Trade Journal'!P:P,MATCH(T20,'Trade Journal'!A:A,0)),"")</f>
        <v/>
      </c>
      <c r="V20" s="93" t="str">
        <f ca="1">IFERROR(INDEX('Trade Journal'!Q:Q,MATCH(T20,'Trade Journal'!A:A,0)),"")</f>
        <v/>
      </c>
      <c r="W20" s="93" t="str">
        <f ca="1">IFERROR(INDEX('Trade Journal'!R:R,MATCH(T20,'Trade Journal'!A:A,0)),"")</f>
        <v/>
      </c>
      <c r="X20" s="93" t="str">
        <f t="shared" ca="1" si="1"/>
        <v/>
      </c>
      <c r="Y20" s="93" t="str">
        <f ca="1">IF(X20&lt;&gt;"",SUM(X$2:X20),"")</f>
        <v/>
      </c>
      <c r="Z20" s="102" t="str">
        <f ca="1">IFERROR(INDEX('Trade Journal'!O:O,MATCH(T20,'Trade Journal'!A:A,0)),"")</f>
        <v/>
      </c>
      <c r="AA20" s="102" t="str">
        <f t="array" aca="1" ref="AA20" ca="1">IF(Z20&lt;&gt;"",PRODUCT(Z$2:Z20+1)-1,"")</f>
        <v/>
      </c>
      <c r="AB20" s="102" t="str">
        <f ca="1">IF(AA20&lt;&gt;"",IF(MAX(AA$2:AA20)=AA20,1/(1+AC19)-1,(1+AA20)/(1+AA19)-1),"")</f>
        <v/>
      </c>
      <c r="AC20" s="102" t="str">
        <f t="array" aca="1" ref="AC20" ca="1">IF(AA20&lt;&gt;"",PRODUCT(AB$3:AB20+1)-1,"")</f>
        <v/>
      </c>
      <c r="AD20" s="104" t="str">
        <f ca="1">IF(AA20&lt;&gt;"",POWER((AA20-MAX(AA$2:AA20))/(1+MAX(AA$2:AA20))*100,2),"")</f>
        <v/>
      </c>
    </row>
    <row r="21" spans="20:30" x14ac:dyDescent="0.25">
      <c r="T21" t="str">
        <f t="array" aca="1" ref="T21" ca="1">IF(ROWS($2:21)&lt;=COUNT('Trade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ROWS(U$2:$U21))),"")</f>
        <v/>
      </c>
      <c r="U21" s="93" t="str">
        <f ca="1">IFERROR(INDEX('Trade Journal'!P:P,MATCH(T21,'Trade Journal'!A:A,0)),"")</f>
        <v/>
      </c>
      <c r="V21" s="93" t="str">
        <f ca="1">IFERROR(INDEX('Trade Journal'!Q:Q,MATCH(T21,'Trade Journal'!A:A,0)),"")</f>
        <v/>
      </c>
      <c r="W21" s="93" t="str">
        <f ca="1">IFERROR(INDEX('Trade Journal'!R:R,MATCH(T21,'Trade Journal'!A:A,0)),"")</f>
        <v/>
      </c>
      <c r="X21" s="93" t="str">
        <f t="shared" ca="1" si="1"/>
        <v/>
      </c>
      <c r="Y21" s="93" t="str">
        <f ca="1">IF(X21&lt;&gt;"",SUM(X$2:X21),"")</f>
        <v/>
      </c>
      <c r="Z21" s="102" t="str">
        <f ca="1">IFERROR(INDEX('Trade Journal'!O:O,MATCH(T21,'Trade Journal'!A:A,0)),"")</f>
        <v/>
      </c>
      <c r="AA21" s="102" t="str">
        <f t="array" aca="1" ref="AA21" ca="1">IF(Z21&lt;&gt;"",PRODUCT(Z$2:Z21+1)-1,"")</f>
        <v/>
      </c>
      <c r="AB21" s="102" t="str">
        <f ca="1">IF(AA21&lt;&gt;"",IF(MAX(AA$2:AA21)=AA21,1/(1+AC20)-1,(1+AA21)/(1+AA20)-1),"")</f>
        <v/>
      </c>
      <c r="AC21" s="102" t="str">
        <f t="array" aca="1" ref="AC21" ca="1">IF(AA21&lt;&gt;"",PRODUCT(AB$3:AB21+1)-1,"")</f>
        <v/>
      </c>
      <c r="AD21" s="104" t="str">
        <f ca="1">IF(AA21&lt;&gt;"",POWER((AA21-MAX(AA$2:AA21))/(1+MAX(AA$2:AA21))*100,2),"")</f>
        <v/>
      </c>
    </row>
    <row r="22" spans="20:30" x14ac:dyDescent="0.25">
      <c r="T22" t="str">
        <f t="array" aca="1" ref="T22" ca="1">IF(ROWS($2:22)&lt;=COUNT('Trade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ROWS(U$2:$U22))),"")</f>
        <v/>
      </c>
      <c r="U22" s="93" t="str">
        <f ca="1">IFERROR(INDEX('Trade Journal'!P:P,MATCH(T22,'Trade Journal'!A:A,0)),"")</f>
        <v/>
      </c>
      <c r="V22" s="93" t="str">
        <f ca="1">IFERROR(INDEX('Trade Journal'!Q:Q,MATCH(T22,'Trade Journal'!A:A,0)),"")</f>
        <v/>
      </c>
      <c r="W22" s="93" t="str">
        <f ca="1">IFERROR(INDEX('Trade Journal'!R:R,MATCH(T22,'Trade Journal'!A:A,0)),"")</f>
        <v/>
      </c>
      <c r="X22" s="93" t="str">
        <f t="shared" ca="1" si="1"/>
        <v/>
      </c>
      <c r="Y22" s="93" t="str">
        <f ca="1">IF(X22&lt;&gt;"",SUM(X$2:X22),"")</f>
        <v/>
      </c>
      <c r="Z22" s="102" t="str">
        <f ca="1">IFERROR(INDEX('Trade Journal'!O:O,MATCH(T22,'Trade Journal'!A:A,0)),"")</f>
        <v/>
      </c>
      <c r="AA22" s="102" t="str">
        <f t="array" aca="1" ref="AA22" ca="1">IF(Z22&lt;&gt;"",PRODUCT(Z$2:Z22+1)-1,"")</f>
        <v/>
      </c>
      <c r="AB22" s="102" t="str">
        <f ca="1">IF(AA22&lt;&gt;"",IF(MAX(AA$2:AA22)=AA22,1/(1+AC21)-1,(1+AA22)/(1+AA21)-1),"")</f>
        <v/>
      </c>
      <c r="AC22" s="102" t="str">
        <f t="array" aca="1" ref="AC22" ca="1">IF(AA22&lt;&gt;"",PRODUCT(AB$3:AB22+1)-1,"")</f>
        <v/>
      </c>
      <c r="AD22" s="104" t="str">
        <f ca="1">IF(AA22&lt;&gt;"",POWER((AA22-MAX(AA$2:AA22))/(1+MAX(AA$2:AA22))*100,2),"")</f>
        <v/>
      </c>
    </row>
    <row r="23" spans="20:30" x14ac:dyDescent="0.25">
      <c r="T23" t="str">
        <f t="array" aca="1" ref="T23" ca="1">IF(ROWS($2:23)&lt;=COUNT('Trade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ROWS(U$2:$U23))),"")</f>
        <v/>
      </c>
      <c r="U23" s="93" t="str">
        <f ca="1">IFERROR(INDEX('Trade Journal'!P:P,MATCH(T23,'Trade Journal'!A:A,0)),"")</f>
        <v/>
      </c>
      <c r="V23" s="93" t="str">
        <f ca="1">IFERROR(INDEX('Trade Journal'!Q:Q,MATCH(T23,'Trade Journal'!A:A,0)),"")</f>
        <v/>
      </c>
      <c r="W23" s="93" t="str">
        <f ca="1">IFERROR(INDEX('Trade Journal'!R:R,MATCH(T23,'Trade Journal'!A:A,0)),"")</f>
        <v/>
      </c>
      <c r="X23" s="93" t="str">
        <f t="shared" ca="1" si="1"/>
        <v/>
      </c>
      <c r="Y23" s="93" t="str">
        <f ca="1">IF(X23&lt;&gt;"",SUM(X$2:X23),"")</f>
        <v/>
      </c>
      <c r="Z23" s="102" t="str">
        <f ca="1">IFERROR(INDEX('Trade Journal'!O:O,MATCH(T23,'Trade Journal'!A:A,0)),"")</f>
        <v/>
      </c>
      <c r="AA23" s="102" t="str">
        <f t="array" aca="1" ref="AA23" ca="1">IF(Z23&lt;&gt;"",PRODUCT(Z$2:Z23+1)-1,"")</f>
        <v/>
      </c>
      <c r="AB23" s="102" t="str">
        <f ca="1">IF(AA23&lt;&gt;"",IF(MAX(AA$2:AA23)=AA23,1/(1+AC22)-1,(1+AA23)/(1+AA22)-1),"")</f>
        <v/>
      </c>
      <c r="AC23" s="102" t="str">
        <f t="array" aca="1" ref="AC23" ca="1">IF(AA23&lt;&gt;"",PRODUCT(AB$3:AB23+1)-1,"")</f>
        <v/>
      </c>
      <c r="AD23" s="104" t="str">
        <f ca="1">IF(AA23&lt;&gt;"",POWER((AA23-MAX(AA$2:AA23))/(1+MAX(AA$2:AA23))*100,2),"")</f>
        <v/>
      </c>
    </row>
    <row r="24" spans="20:30" x14ac:dyDescent="0.25">
      <c r="T24" t="str">
        <f t="array" aca="1" ref="T24" ca="1">IF(ROWS($2:24)&lt;=COUNT('Trade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ROWS(U$2:$U24))),"")</f>
        <v/>
      </c>
      <c r="U24" s="93" t="str">
        <f ca="1">IFERROR(INDEX('Trade Journal'!P:P,MATCH(T24,'Trade Journal'!A:A,0)),"")</f>
        <v/>
      </c>
      <c r="V24" s="93" t="str">
        <f ca="1">IFERROR(INDEX('Trade Journal'!Q:Q,MATCH(T24,'Trade Journal'!A:A,0)),"")</f>
        <v/>
      </c>
      <c r="W24" s="93" t="str">
        <f ca="1">IFERROR(INDEX('Trade Journal'!R:R,MATCH(T24,'Trade Journal'!A:A,0)),"")</f>
        <v/>
      </c>
      <c r="X24" s="93" t="str">
        <f t="shared" ca="1" si="1"/>
        <v/>
      </c>
      <c r="Y24" s="93" t="str">
        <f ca="1">IF(X24&lt;&gt;"",SUM(X$2:X24),"")</f>
        <v/>
      </c>
      <c r="Z24" s="102" t="str">
        <f ca="1">IFERROR(INDEX('Trade Journal'!O:O,MATCH(T24,'Trade Journal'!A:A,0)),"")</f>
        <v/>
      </c>
      <c r="AA24" s="102" t="str">
        <f t="array" aca="1" ref="AA24" ca="1">IF(Z24&lt;&gt;"",PRODUCT(Z$2:Z24+1)-1,"")</f>
        <v/>
      </c>
      <c r="AB24" s="102" t="str">
        <f ca="1">IF(AA24&lt;&gt;"",IF(MAX(AA$2:AA24)=AA24,1/(1+AC23)-1,(1+AA24)/(1+AA23)-1),"")</f>
        <v/>
      </c>
      <c r="AC24" s="102" t="str">
        <f t="array" aca="1" ref="AC24" ca="1">IF(AA24&lt;&gt;"",PRODUCT(AB$3:AB24+1)-1,"")</f>
        <v/>
      </c>
      <c r="AD24" s="104" t="str">
        <f ca="1">IF(AA24&lt;&gt;"",POWER((AA24-MAX(AA$2:AA24))/(1+MAX(AA$2:AA24))*100,2),"")</f>
        <v/>
      </c>
    </row>
    <row r="25" spans="20:30" x14ac:dyDescent="0.25">
      <c r="T25" t="str">
        <f t="array" aca="1" ref="T25" ca="1">IF(ROWS($2:25)&lt;=COUNT('Trade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ROWS(U$2:$U25))),"")</f>
        <v/>
      </c>
      <c r="U25" s="93" t="str">
        <f ca="1">IFERROR(INDEX('Trade Journal'!P:P,MATCH(T25,'Trade Journal'!A:A,0)),"")</f>
        <v/>
      </c>
      <c r="V25" s="93" t="str">
        <f ca="1">IFERROR(INDEX('Trade Journal'!Q:Q,MATCH(T25,'Trade Journal'!A:A,0)),"")</f>
        <v/>
      </c>
      <c r="W25" s="93" t="str">
        <f ca="1">IFERROR(INDEX('Trade Journal'!R:R,MATCH(T25,'Trade Journal'!A:A,0)),"")</f>
        <v/>
      </c>
      <c r="X25" s="93" t="str">
        <f t="shared" ca="1" si="1"/>
        <v/>
      </c>
      <c r="Y25" s="93" t="str">
        <f ca="1">IF(X25&lt;&gt;"",SUM(X$2:X25),"")</f>
        <v/>
      </c>
      <c r="Z25" s="102" t="str">
        <f ca="1">IFERROR(INDEX('Trade Journal'!O:O,MATCH(T25,'Trade Journal'!A:A,0)),"")</f>
        <v/>
      </c>
      <c r="AA25" s="102" t="str">
        <f t="array" aca="1" ref="AA25" ca="1">IF(Z25&lt;&gt;"",PRODUCT(Z$2:Z25+1)-1,"")</f>
        <v/>
      </c>
      <c r="AB25" s="102" t="str">
        <f ca="1">IF(AA25&lt;&gt;"",IF(MAX(AA$2:AA25)=AA25,1/(1+AC24)-1,(1+AA25)/(1+AA24)-1),"")</f>
        <v/>
      </c>
      <c r="AC25" s="102" t="str">
        <f t="array" aca="1" ref="AC25" ca="1">IF(AA25&lt;&gt;"",PRODUCT(AB$3:AB25+1)-1,"")</f>
        <v/>
      </c>
      <c r="AD25" s="104" t="str">
        <f ca="1">IF(AA25&lt;&gt;"",POWER((AA25-MAX(AA$2:AA25))/(1+MAX(AA$2:AA25))*100,2),"")</f>
        <v/>
      </c>
    </row>
    <row r="26" spans="20:30" x14ac:dyDescent="0.25">
      <c r="T26" t="str">
        <f t="array" aca="1" ref="T26" ca="1">IF(ROWS($2:26)&lt;=COUNT('Trade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ROWS(U$2:$U26))),"")</f>
        <v/>
      </c>
      <c r="U26" s="93" t="str">
        <f ca="1">IFERROR(INDEX('Trade Journal'!P:P,MATCH(T26,'Trade Journal'!A:A,0)),"")</f>
        <v/>
      </c>
      <c r="V26" s="93" t="str">
        <f ca="1">IFERROR(INDEX('Trade Journal'!Q:Q,MATCH(T26,'Trade Journal'!A:A,0)),"")</f>
        <v/>
      </c>
      <c r="W26" s="93" t="str">
        <f ca="1">IFERROR(INDEX('Trade Journal'!R:R,MATCH(T26,'Trade Journal'!A:A,0)),"")</f>
        <v/>
      </c>
      <c r="X26" s="93" t="str">
        <f t="shared" ca="1" si="1"/>
        <v/>
      </c>
      <c r="Y26" s="93" t="str">
        <f ca="1">IF(X26&lt;&gt;"",SUM(X$2:X26),"")</f>
        <v/>
      </c>
      <c r="Z26" s="102" t="str">
        <f ca="1">IFERROR(INDEX('Trade Journal'!O:O,MATCH(T26,'Trade Journal'!A:A,0)),"")</f>
        <v/>
      </c>
      <c r="AA26" s="102" t="str">
        <f t="array" aca="1" ref="AA26" ca="1">IF(Z26&lt;&gt;"",PRODUCT(Z$2:Z26+1)-1,"")</f>
        <v/>
      </c>
      <c r="AB26" s="102" t="str">
        <f ca="1">IF(AA26&lt;&gt;"",IF(MAX(AA$2:AA26)=AA26,1/(1+AC25)-1,(1+AA26)/(1+AA25)-1),"")</f>
        <v/>
      </c>
      <c r="AC26" s="102" t="str">
        <f t="array" aca="1" ref="AC26" ca="1">IF(AA26&lt;&gt;"",PRODUCT(AB$3:AB26+1)-1,"")</f>
        <v/>
      </c>
      <c r="AD26" s="104" t="str">
        <f ca="1">IF(AA26&lt;&gt;"",POWER((AA26-MAX(AA$2:AA26))/(1+MAX(AA$2:AA26))*100,2),"")</f>
        <v/>
      </c>
    </row>
    <row r="27" spans="20:30" x14ac:dyDescent="0.25">
      <c r="T27" t="str">
        <f t="array" aca="1" ref="T27" ca="1">IF(ROWS($2:27)&lt;=COUNT('Trade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ROWS(U$2:$U27))),"")</f>
        <v/>
      </c>
      <c r="U27" s="93" t="str">
        <f ca="1">IFERROR(INDEX('Trade Journal'!P:P,MATCH(T27,'Trade Journal'!A:A,0)),"")</f>
        <v/>
      </c>
      <c r="V27" s="93" t="str">
        <f ca="1">IFERROR(INDEX('Trade Journal'!Q:Q,MATCH(T27,'Trade Journal'!A:A,0)),"")</f>
        <v/>
      </c>
      <c r="W27" s="93" t="str">
        <f ca="1">IFERROR(INDEX('Trade Journal'!R:R,MATCH(T27,'Trade Journal'!A:A,0)),"")</f>
        <v/>
      </c>
      <c r="X27" s="93" t="str">
        <f t="shared" ca="1" si="1"/>
        <v/>
      </c>
      <c r="Y27" s="93" t="str">
        <f ca="1">IF(X27&lt;&gt;"",SUM(X$2:X27),"")</f>
        <v/>
      </c>
      <c r="Z27" s="102" t="str">
        <f ca="1">IFERROR(INDEX('Trade Journal'!O:O,MATCH(T27,'Trade Journal'!A:A,0)),"")</f>
        <v/>
      </c>
      <c r="AA27" s="102" t="str">
        <f t="array" aca="1" ref="AA27" ca="1">IF(Z27&lt;&gt;"",PRODUCT(Z$2:Z27+1)-1,"")</f>
        <v/>
      </c>
      <c r="AB27" s="102" t="str">
        <f ca="1">IF(AA27&lt;&gt;"",IF(MAX(AA$2:AA27)=AA27,1/(1+AC26)-1,(1+AA27)/(1+AA26)-1),"")</f>
        <v/>
      </c>
      <c r="AC27" s="102" t="str">
        <f t="array" aca="1" ref="AC27" ca="1">IF(AA27&lt;&gt;"",PRODUCT(AB$3:AB27+1)-1,"")</f>
        <v/>
      </c>
      <c r="AD27" s="104" t="str">
        <f ca="1">IF(AA27&lt;&gt;"",POWER((AA27-MAX(AA$2:AA27))/(1+MAX(AA$2:AA27))*100,2),"")</f>
        <v/>
      </c>
    </row>
    <row r="28" spans="20:30" x14ac:dyDescent="0.25">
      <c r="T28" t="str">
        <f t="array" aca="1" ref="T28" ca="1">IF(ROWS($2:28)&lt;=COUNT('Trade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ROWS(U$2:$U28))),"")</f>
        <v/>
      </c>
      <c r="U28" s="93" t="str">
        <f ca="1">IFERROR(INDEX('Trade Journal'!P:P,MATCH(T28,'Trade Journal'!A:A,0)),"")</f>
        <v/>
      </c>
      <c r="V28" s="93" t="str">
        <f ca="1">IFERROR(INDEX('Trade Journal'!Q:Q,MATCH(T28,'Trade Journal'!A:A,0)),"")</f>
        <v/>
      </c>
      <c r="W28" s="93" t="str">
        <f ca="1">IFERROR(INDEX('Trade Journal'!R:R,MATCH(T28,'Trade Journal'!A:A,0)),"")</f>
        <v/>
      </c>
      <c r="X28" s="93" t="str">
        <f t="shared" ca="1" si="1"/>
        <v/>
      </c>
      <c r="Y28" s="93" t="str">
        <f ca="1">IF(X28&lt;&gt;"",SUM(X$2:X28),"")</f>
        <v/>
      </c>
      <c r="Z28" s="102" t="str">
        <f ca="1">IFERROR(INDEX('Trade Journal'!O:O,MATCH(T28,'Trade Journal'!A:A,0)),"")</f>
        <v/>
      </c>
      <c r="AA28" s="102" t="str">
        <f t="array" aca="1" ref="AA28" ca="1">IF(Z28&lt;&gt;"",PRODUCT(Z$2:Z28+1)-1,"")</f>
        <v/>
      </c>
      <c r="AB28" s="102" t="str">
        <f ca="1">IF(AA28&lt;&gt;"",IF(MAX(AA$2:AA28)=AA28,1/(1+AC27)-1,(1+AA28)/(1+AA27)-1),"")</f>
        <v/>
      </c>
      <c r="AC28" s="102" t="str">
        <f t="array" aca="1" ref="AC28" ca="1">IF(AA28&lt;&gt;"",PRODUCT(AB$3:AB28+1)-1,"")</f>
        <v/>
      </c>
      <c r="AD28" s="104" t="str">
        <f ca="1">IF(AA28&lt;&gt;"",POWER((AA28-MAX(AA$2:AA28))/(1+MAX(AA$2:AA28))*100,2),"")</f>
        <v/>
      </c>
    </row>
    <row r="29" spans="20:30" x14ac:dyDescent="0.25">
      <c r="T29" t="str">
        <f t="array" aca="1" ref="T29" ca="1">IF(ROWS($2:29)&lt;=COUNT('Trade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ROWS(U$2:$U29))),"")</f>
        <v/>
      </c>
      <c r="U29" s="93" t="str">
        <f ca="1">IFERROR(INDEX('Trade Journal'!P:P,MATCH(T29,'Trade Journal'!A:A,0)),"")</f>
        <v/>
      </c>
      <c r="V29" s="93" t="str">
        <f ca="1">IFERROR(INDEX('Trade Journal'!Q:Q,MATCH(T29,'Trade Journal'!A:A,0)),"")</f>
        <v/>
      </c>
      <c r="W29" s="93" t="str">
        <f ca="1">IFERROR(INDEX('Trade Journal'!R:R,MATCH(T29,'Trade Journal'!A:A,0)),"")</f>
        <v/>
      </c>
      <c r="X29" s="93" t="str">
        <f t="shared" ca="1" si="1"/>
        <v/>
      </c>
      <c r="Y29" s="93" t="str">
        <f ca="1">IF(X29&lt;&gt;"",SUM(X$2:X29),"")</f>
        <v/>
      </c>
      <c r="Z29" s="102" t="str">
        <f ca="1">IFERROR(INDEX('Trade Journal'!O:O,MATCH(T29,'Trade Journal'!A:A,0)),"")</f>
        <v/>
      </c>
      <c r="AA29" s="102" t="str">
        <f t="array" aca="1" ref="AA29" ca="1">IF(Z29&lt;&gt;"",PRODUCT(Z$2:Z29+1)-1,"")</f>
        <v/>
      </c>
      <c r="AB29" s="102" t="str">
        <f ca="1">IF(AA29&lt;&gt;"",IF(MAX(AA$2:AA29)=AA29,1/(1+AC28)-1,(1+AA29)/(1+AA28)-1),"")</f>
        <v/>
      </c>
      <c r="AC29" s="102" t="str">
        <f t="array" aca="1" ref="AC29" ca="1">IF(AA29&lt;&gt;"",PRODUCT(AB$3:AB29+1)-1,"")</f>
        <v/>
      </c>
      <c r="AD29" s="104" t="str">
        <f ca="1">IF(AA29&lt;&gt;"",POWER((AA29-MAX(AA$2:AA29))/(1+MAX(AA$2:AA29))*100,2),"")</f>
        <v/>
      </c>
    </row>
    <row r="30" spans="20:30" x14ac:dyDescent="0.25">
      <c r="T30" t="str">
        <f t="array" aca="1" ref="T30" ca="1">IF(ROWS($2:30)&lt;=COUNT('Trade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ROWS(U$2:$U30))),"")</f>
        <v/>
      </c>
      <c r="U30" s="93" t="str">
        <f ca="1">IFERROR(INDEX('Trade Journal'!P:P,MATCH(T30,'Trade Journal'!A:A,0)),"")</f>
        <v/>
      </c>
      <c r="V30" s="93" t="str">
        <f ca="1">IFERROR(INDEX('Trade Journal'!Q:Q,MATCH(T30,'Trade Journal'!A:A,0)),"")</f>
        <v/>
      </c>
      <c r="W30" s="93" t="str">
        <f ca="1">IFERROR(INDEX('Trade Journal'!R:R,MATCH(T30,'Trade Journal'!A:A,0)),"")</f>
        <v/>
      </c>
      <c r="X30" s="93" t="str">
        <f t="shared" ca="1" si="1"/>
        <v/>
      </c>
      <c r="Y30" s="93" t="str">
        <f ca="1">IF(X30&lt;&gt;"",SUM(X$2:X30),"")</f>
        <v/>
      </c>
      <c r="Z30" s="102" t="str">
        <f ca="1">IFERROR(INDEX('Trade Journal'!O:O,MATCH(T30,'Trade Journal'!A:A,0)),"")</f>
        <v/>
      </c>
      <c r="AA30" s="102" t="str">
        <f t="array" aca="1" ref="AA30" ca="1">IF(Z30&lt;&gt;"",PRODUCT(Z$2:Z30+1)-1,"")</f>
        <v/>
      </c>
      <c r="AB30" s="102" t="str">
        <f ca="1">IF(AA30&lt;&gt;"",IF(MAX(AA$2:AA30)=AA30,1/(1+AC29)-1,(1+AA30)/(1+AA29)-1),"")</f>
        <v/>
      </c>
      <c r="AC30" s="102" t="str">
        <f t="array" aca="1" ref="AC30" ca="1">IF(AA30&lt;&gt;"",PRODUCT(AB$3:AB30+1)-1,"")</f>
        <v/>
      </c>
      <c r="AD30" s="104" t="str">
        <f ca="1">IF(AA30&lt;&gt;"",POWER((AA30-MAX(AA$2:AA30))/(1+MAX(AA$2:AA30))*100,2),"")</f>
        <v/>
      </c>
    </row>
    <row r="31" spans="20:30" x14ac:dyDescent="0.25">
      <c r="T31" t="str">
        <f t="array" aca="1" ref="T31" ca="1">IF(ROWS($2:31)&lt;=COUNT('Trade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ROWS(U$2:$U31))),"")</f>
        <v/>
      </c>
      <c r="U31" s="93" t="str">
        <f ca="1">IFERROR(INDEX('Trade Journal'!P:P,MATCH(T31,'Trade Journal'!A:A,0)),"")</f>
        <v/>
      </c>
      <c r="V31" s="93" t="str">
        <f ca="1">IFERROR(INDEX('Trade Journal'!Q:Q,MATCH(T31,'Trade Journal'!A:A,0)),"")</f>
        <v/>
      </c>
      <c r="W31" s="93" t="str">
        <f ca="1">IFERROR(INDEX('Trade Journal'!R:R,MATCH(T31,'Trade Journal'!A:A,0)),"")</f>
        <v/>
      </c>
      <c r="X31" s="93" t="str">
        <f t="shared" ca="1" si="1"/>
        <v/>
      </c>
      <c r="Y31" s="93" t="str">
        <f ca="1">IF(X31&lt;&gt;"",SUM(X$2:X31),"")</f>
        <v/>
      </c>
      <c r="Z31" s="102" t="str">
        <f ca="1">IFERROR(INDEX('Trade Journal'!O:O,MATCH(T31,'Trade Journal'!A:A,0)),"")</f>
        <v/>
      </c>
      <c r="AA31" s="102" t="str">
        <f t="array" aca="1" ref="AA31" ca="1">IF(Z31&lt;&gt;"",PRODUCT(Z$2:Z31+1)-1,"")</f>
        <v/>
      </c>
      <c r="AB31" s="102" t="str">
        <f ca="1">IF(AA31&lt;&gt;"",IF(MAX(AA$2:AA31)=AA31,1/(1+AC30)-1,(1+AA31)/(1+AA30)-1),"")</f>
        <v/>
      </c>
      <c r="AC31" s="102" t="str">
        <f t="array" aca="1" ref="AC31" ca="1">IF(AA31&lt;&gt;"",PRODUCT(AB$3:AB31+1)-1,"")</f>
        <v/>
      </c>
      <c r="AD31" s="104" t="str">
        <f ca="1">IF(AA31&lt;&gt;"",POWER((AA31-MAX(AA$2:AA31))/(1+MAX(AA$2:AA31))*100,2),"")</f>
        <v/>
      </c>
    </row>
    <row r="32" spans="20:30" x14ac:dyDescent="0.25">
      <c r="T32" t="str">
        <f t="array" aca="1" ref="T32" ca="1">IF(ROWS($2:32)&lt;=COUNT('Trade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ROWS(U$2:$U32))),"")</f>
        <v/>
      </c>
      <c r="U32" s="93" t="str">
        <f ca="1">IFERROR(INDEX('Trade Journal'!P:P,MATCH(T32,'Trade Journal'!A:A,0)),"")</f>
        <v/>
      </c>
      <c r="V32" s="93" t="str">
        <f ca="1">IFERROR(INDEX('Trade Journal'!Q:Q,MATCH(T32,'Trade Journal'!A:A,0)),"")</f>
        <v/>
      </c>
      <c r="W32" s="93" t="str">
        <f ca="1">IFERROR(INDEX('Trade Journal'!R:R,MATCH(T32,'Trade Journal'!A:A,0)),"")</f>
        <v/>
      </c>
      <c r="X32" s="93" t="str">
        <f t="shared" ca="1" si="1"/>
        <v/>
      </c>
      <c r="Y32" s="93" t="str">
        <f ca="1">IF(X32&lt;&gt;"",SUM(X$2:X32),"")</f>
        <v/>
      </c>
      <c r="Z32" s="102" t="str">
        <f ca="1">IFERROR(INDEX('Trade Journal'!O:O,MATCH(T32,'Trade Journal'!A:A,0)),"")</f>
        <v/>
      </c>
      <c r="AA32" s="102" t="str">
        <f t="array" aca="1" ref="AA32" ca="1">IF(Z32&lt;&gt;"",PRODUCT(Z$2:Z32+1)-1,"")</f>
        <v/>
      </c>
      <c r="AB32" s="102" t="str">
        <f ca="1">IF(AA32&lt;&gt;"",IF(MAX(AA$2:AA32)=AA32,1/(1+AC31)-1,(1+AA32)/(1+AA31)-1),"")</f>
        <v/>
      </c>
      <c r="AC32" s="102" t="str">
        <f t="array" aca="1" ref="AC32" ca="1">IF(AA32&lt;&gt;"",PRODUCT(AB$3:AB32+1)-1,"")</f>
        <v/>
      </c>
      <c r="AD32" s="104" t="str">
        <f ca="1">IF(AA32&lt;&gt;"",POWER((AA32-MAX(AA$2:AA32))/(1+MAX(AA$2:AA32))*100,2),"")</f>
        <v/>
      </c>
    </row>
    <row r="33" spans="20:30" x14ac:dyDescent="0.25">
      <c r="T33" t="str">
        <f t="array" aca="1" ref="T33" ca="1">IF(ROWS($2:33)&lt;=COUNT('Trade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ROWS(U$2:$U33))),"")</f>
        <v/>
      </c>
      <c r="U33" s="93" t="str">
        <f ca="1">IFERROR(INDEX('Trade Journal'!P:P,MATCH(T33,'Trade Journal'!A:A,0)),"")</f>
        <v/>
      </c>
      <c r="V33" s="93" t="str">
        <f ca="1">IFERROR(INDEX('Trade Journal'!Q:Q,MATCH(T33,'Trade Journal'!A:A,0)),"")</f>
        <v/>
      </c>
      <c r="W33" s="93" t="str">
        <f ca="1">IFERROR(INDEX('Trade Journal'!R:R,MATCH(T33,'Trade Journal'!A:A,0)),"")</f>
        <v/>
      </c>
      <c r="X33" s="93" t="str">
        <f t="shared" ca="1" si="1"/>
        <v/>
      </c>
      <c r="Y33" s="93" t="str">
        <f ca="1">IF(X33&lt;&gt;"",SUM(X$2:X33),"")</f>
        <v/>
      </c>
      <c r="Z33" s="102" t="str">
        <f ca="1">IFERROR(INDEX('Trade Journal'!O:O,MATCH(T33,'Trade Journal'!A:A,0)),"")</f>
        <v/>
      </c>
      <c r="AA33" s="102" t="str">
        <f t="array" aca="1" ref="AA33" ca="1">IF(Z33&lt;&gt;"",PRODUCT(Z$2:Z33+1)-1,"")</f>
        <v/>
      </c>
      <c r="AB33" s="102" t="str">
        <f ca="1">IF(AA33&lt;&gt;"",IF(MAX(AA$2:AA33)=AA33,1/(1+AC32)-1,(1+AA33)/(1+AA32)-1),"")</f>
        <v/>
      </c>
      <c r="AC33" s="102" t="str">
        <f t="array" aca="1" ref="AC33" ca="1">IF(AA33&lt;&gt;"",PRODUCT(AB$3:AB33+1)-1,"")</f>
        <v/>
      </c>
      <c r="AD33" s="104" t="str">
        <f ca="1">IF(AA33&lt;&gt;"",POWER((AA33-MAX(AA$2:AA33))/(1+MAX(AA$2:AA33))*100,2),"")</f>
        <v/>
      </c>
    </row>
    <row r="34" spans="20:30" x14ac:dyDescent="0.25">
      <c r="T34" t="str">
        <f t="array" aca="1" ref="T34" ca="1">IF(ROWS($2:34)&lt;=COUNT('Trade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ROWS(U$2:$U34))),"")</f>
        <v/>
      </c>
      <c r="U34" s="93" t="str">
        <f ca="1">IFERROR(INDEX('Trade Journal'!P:P,MATCH(T34,'Trade Journal'!A:A,0)),"")</f>
        <v/>
      </c>
      <c r="V34" s="93" t="str">
        <f ca="1">IFERROR(INDEX('Trade Journal'!Q:Q,MATCH(T34,'Trade Journal'!A:A,0)),"")</f>
        <v/>
      </c>
      <c r="W34" s="93" t="str">
        <f ca="1">IFERROR(INDEX('Trade Journal'!R:R,MATCH(T34,'Trade Journal'!A:A,0)),"")</f>
        <v/>
      </c>
      <c r="X34" s="93" t="str">
        <f t="shared" ca="1" si="1"/>
        <v/>
      </c>
      <c r="Y34" s="93" t="str">
        <f ca="1">IF(X34&lt;&gt;"",SUM(X$2:X34),"")</f>
        <v/>
      </c>
      <c r="Z34" s="102" t="str">
        <f ca="1">IFERROR(INDEX('Trade Journal'!O:O,MATCH(T34,'Trade Journal'!A:A,0)),"")</f>
        <v/>
      </c>
      <c r="AA34" s="102" t="str">
        <f t="array" aca="1" ref="AA34" ca="1">IF(Z34&lt;&gt;"",PRODUCT(Z$2:Z34+1)-1,"")</f>
        <v/>
      </c>
      <c r="AB34" s="102" t="str">
        <f ca="1">IF(AA34&lt;&gt;"",IF(MAX(AA$2:AA34)=AA34,1/(1+AC33)-1,(1+AA34)/(1+AA33)-1),"")</f>
        <v/>
      </c>
      <c r="AC34" s="102" t="str">
        <f t="array" aca="1" ref="AC34" ca="1">IF(AA34&lt;&gt;"",PRODUCT(AB$3:AB34+1)-1,"")</f>
        <v/>
      </c>
      <c r="AD34" s="104" t="str">
        <f ca="1">IF(AA34&lt;&gt;"",POWER((AA34-MAX(AA$2:AA34))/(1+MAX(AA$2:AA34))*100,2),"")</f>
        <v/>
      </c>
    </row>
    <row r="35" spans="20:30" x14ac:dyDescent="0.25">
      <c r="T35" t="str">
        <f t="array" aca="1" ref="T35" ca="1">IF(ROWS($2:35)&lt;=COUNT('Trade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ROWS(U$2:$U35))),"")</f>
        <v/>
      </c>
      <c r="U35" s="93" t="str">
        <f ca="1">IFERROR(INDEX('Trade Journal'!P:P,MATCH(T35,'Trade Journal'!A:A,0)),"")</f>
        <v/>
      </c>
      <c r="V35" s="93" t="str">
        <f ca="1">IFERROR(INDEX('Trade Journal'!Q:Q,MATCH(T35,'Trade Journal'!A:A,0)),"")</f>
        <v/>
      </c>
      <c r="W35" s="93" t="str">
        <f ca="1">IFERROR(INDEX('Trade Journal'!R:R,MATCH(T35,'Trade Journal'!A:A,0)),"")</f>
        <v/>
      </c>
      <c r="X35" s="93" t="str">
        <f t="shared" ca="1" si="1"/>
        <v/>
      </c>
      <c r="Y35" s="93" t="str">
        <f ca="1">IF(X35&lt;&gt;"",SUM(X$2:X35),"")</f>
        <v/>
      </c>
      <c r="Z35" s="102" t="str">
        <f ca="1">IFERROR(INDEX('Trade Journal'!O:O,MATCH(T35,'Trade Journal'!A:A,0)),"")</f>
        <v/>
      </c>
      <c r="AA35" s="102" t="str">
        <f t="array" aca="1" ref="AA35" ca="1">IF(Z35&lt;&gt;"",PRODUCT(Z$2:Z35+1)-1,"")</f>
        <v/>
      </c>
      <c r="AB35" s="102" t="str">
        <f ca="1">IF(AA35&lt;&gt;"",IF(MAX(AA$2:AA35)=AA35,1/(1+AC34)-1,(1+AA35)/(1+AA34)-1),"")</f>
        <v/>
      </c>
      <c r="AC35" s="102" t="str">
        <f t="array" aca="1" ref="AC35" ca="1">IF(AA35&lt;&gt;"",PRODUCT(AB$3:AB35+1)-1,"")</f>
        <v/>
      </c>
      <c r="AD35" s="104" t="str">
        <f ca="1">IF(AA35&lt;&gt;"",POWER((AA35-MAX(AA$2:AA35))/(1+MAX(AA$2:AA35))*100,2),"")</f>
        <v/>
      </c>
    </row>
    <row r="36" spans="20:30" x14ac:dyDescent="0.25">
      <c r="T36" t="str">
        <f t="array" aca="1" ref="T36" ca="1">IF(ROWS($2:36)&lt;=COUNT('Trade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ROWS(U$2:$U36))),"")</f>
        <v/>
      </c>
      <c r="U36" s="93" t="str">
        <f ca="1">IFERROR(INDEX('Trade Journal'!P:P,MATCH(T36,'Trade Journal'!A:A,0)),"")</f>
        <v/>
      </c>
      <c r="V36" s="93" t="str">
        <f ca="1">IFERROR(INDEX('Trade Journal'!Q:Q,MATCH(T36,'Trade Journal'!A:A,0)),"")</f>
        <v/>
      </c>
      <c r="W36" s="93" t="str">
        <f ca="1">IFERROR(INDEX('Trade Journal'!R:R,MATCH(T36,'Trade Journal'!A:A,0)),"")</f>
        <v/>
      </c>
      <c r="X36" s="93" t="str">
        <f t="shared" ca="1" si="1"/>
        <v/>
      </c>
      <c r="Y36" s="93" t="str">
        <f ca="1">IF(X36&lt;&gt;"",SUM(X$2:X36),"")</f>
        <v/>
      </c>
      <c r="Z36" s="102" t="str">
        <f ca="1">IFERROR(INDEX('Trade Journal'!O:O,MATCH(T36,'Trade Journal'!A:A,0)),"")</f>
        <v/>
      </c>
      <c r="AA36" s="102" t="str">
        <f t="array" aca="1" ref="AA36" ca="1">IF(Z36&lt;&gt;"",PRODUCT(Z$2:Z36+1)-1,"")</f>
        <v/>
      </c>
      <c r="AB36" s="102" t="str">
        <f ca="1">IF(AA36&lt;&gt;"",IF(MAX(AA$2:AA36)=AA36,1/(1+AC35)-1,(1+AA36)/(1+AA35)-1),"")</f>
        <v/>
      </c>
      <c r="AC36" s="102" t="str">
        <f t="array" aca="1" ref="AC36" ca="1">IF(AA36&lt;&gt;"",PRODUCT(AB$3:AB36+1)-1,"")</f>
        <v/>
      </c>
      <c r="AD36" s="104" t="str">
        <f ca="1">IF(AA36&lt;&gt;"",POWER((AA36-MAX(AA$2:AA36))/(1+MAX(AA$2:AA36))*100,2),"")</f>
        <v/>
      </c>
    </row>
    <row r="37" spans="20:30" x14ac:dyDescent="0.25">
      <c r="T37" t="str">
        <f t="array" aca="1" ref="T37" ca="1">IF(ROWS($2:37)&lt;=COUNT('Trade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ROWS(U$2:$U37))),"")</f>
        <v/>
      </c>
      <c r="U37" s="93" t="str">
        <f ca="1">IFERROR(INDEX('Trade Journal'!P:P,MATCH(T37,'Trade Journal'!A:A,0)),"")</f>
        <v/>
      </c>
      <c r="V37" s="93" t="str">
        <f ca="1">IFERROR(INDEX('Trade Journal'!Q:Q,MATCH(T37,'Trade Journal'!A:A,0)),"")</f>
        <v/>
      </c>
      <c r="W37" s="93" t="str">
        <f ca="1">IFERROR(INDEX('Trade Journal'!R:R,MATCH(T37,'Trade Journal'!A:A,0)),"")</f>
        <v/>
      </c>
      <c r="X37" s="93" t="str">
        <f t="shared" ca="1" si="1"/>
        <v/>
      </c>
      <c r="Y37" s="93" t="str">
        <f ca="1">IF(X37&lt;&gt;"",SUM(X$2:X37),"")</f>
        <v/>
      </c>
      <c r="Z37" s="102" t="str">
        <f ca="1">IFERROR(INDEX('Trade Journal'!O:O,MATCH(T37,'Trade Journal'!A:A,0)),"")</f>
        <v/>
      </c>
      <c r="AA37" s="102" t="str">
        <f t="array" aca="1" ref="AA37" ca="1">IF(Z37&lt;&gt;"",PRODUCT(Z$2:Z37+1)-1,"")</f>
        <v/>
      </c>
      <c r="AB37" s="102" t="str">
        <f ca="1">IF(AA37&lt;&gt;"",IF(MAX(AA$2:AA37)=AA37,1/(1+AC36)-1,(1+AA37)/(1+AA36)-1),"")</f>
        <v/>
      </c>
      <c r="AC37" s="102" t="str">
        <f t="array" aca="1" ref="AC37" ca="1">IF(AA37&lt;&gt;"",PRODUCT(AB$3:AB37+1)-1,"")</f>
        <v/>
      </c>
      <c r="AD37" s="104" t="str">
        <f ca="1">IF(AA37&lt;&gt;"",POWER((AA37-MAX(AA$2:AA37))/(1+MAX(AA$2:AA37))*100,2),"")</f>
        <v/>
      </c>
    </row>
    <row r="38" spans="20:30" x14ac:dyDescent="0.25">
      <c r="T38" t="str">
        <f t="array" aca="1" ref="T38" ca="1">IF(ROWS($2:38)&lt;=COUNT('Trade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ROWS(U$2:$U38))),"")</f>
        <v/>
      </c>
      <c r="U38" s="93" t="str">
        <f ca="1">IFERROR(INDEX('Trade Journal'!P:P,MATCH(T38,'Trade Journal'!A:A,0)),"")</f>
        <v/>
      </c>
      <c r="V38" s="93" t="str">
        <f ca="1">IFERROR(INDEX('Trade Journal'!Q:Q,MATCH(T38,'Trade Journal'!A:A,0)),"")</f>
        <v/>
      </c>
      <c r="W38" s="93" t="str">
        <f ca="1">IFERROR(INDEX('Trade Journal'!R:R,MATCH(T38,'Trade Journal'!A:A,0)),"")</f>
        <v/>
      </c>
      <c r="X38" s="93" t="str">
        <f t="shared" ca="1" si="1"/>
        <v/>
      </c>
      <c r="Y38" s="93" t="str">
        <f ca="1">IF(X38&lt;&gt;"",SUM(X$2:X38),"")</f>
        <v/>
      </c>
      <c r="Z38" s="102" t="str">
        <f ca="1">IFERROR(INDEX('Trade Journal'!O:O,MATCH(T38,'Trade Journal'!A:A,0)),"")</f>
        <v/>
      </c>
      <c r="AA38" s="102" t="str">
        <f t="array" aca="1" ref="AA38" ca="1">IF(Z38&lt;&gt;"",PRODUCT(Z$2:Z38+1)-1,"")</f>
        <v/>
      </c>
      <c r="AB38" s="102" t="str">
        <f ca="1">IF(AA38&lt;&gt;"",IF(MAX(AA$2:AA38)=AA38,1/(1+AC37)-1,(1+AA38)/(1+AA37)-1),"")</f>
        <v/>
      </c>
      <c r="AC38" s="102" t="str">
        <f t="array" aca="1" ref="AC38" ca="1">IF(AA38&lt;&gt;"",PRODUCT(AB$3:AB38+1)-1,"")</f>
        <v/>
      </c>
      <c r="AD38" s="104" t="str">
        <f ca="1">IF(AA38&lt;&gt;"",POWER((AA38-MAX(AA$2:AA38))/(1+MAX(AA$2:AA38))*100,2),"")</f>
        <v/>
      </c>
    </row>
    <row r="39" spans="20:30" x14ac:dyDescent="0.25">
      <c r="T39" t="str">
        <f t="array" aca="1" ref="T39" ca="1">IF(ROWS($2:39)&lt;=COUNT('Trade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ROWS(U$2:$U39))),"")</f>
        <v/>
      </c>
      <c r="U39" s="93" t="str">
        <f ca="1">IFERROR(INDEX('Trade Journal'!P:P,MATCH(T39,'Trade Journal'!A:A,0)),"")</f>
        <v/>
      </c>
      <c r="V39" s="93" t="str">
        <f ca="1">IFERROR(INDEX('Trade Journal'!Q:Q,MATCH(T39,'Trade Journal'!A:A,0)),"")</f>
        <v/>
      </c>
      <c r="W39" s="93" t="str">
        <f ca="1">IFERROR(INDEX('Trade Journal'!R:R,MATCH(T39,'Trade Journal'!A:A,0)),"")</f>
        <v/>
      </c>
      <c r="X39" s="93" t="str">
        <f t="shared" ca="1" si="1"/>
        <v/>
      </c>
      <c r="Y39" s="93" t="str">
        <f ca="1">IF(X39&lt;&gt;"",SUM(X$2:X39),"")</f>
        <v/>
      </c>
      <c r="Z39" s="102" t="str">
        <f ca="1">IFERROR(INDEX('Trade Journal'!O:O,MATCH(T39,'Trade Journal'!A:A,0)),"")</f>
        <v/>
      </c>
      <c r="AA39" s="102" t="str">
        <f t="array" aca="1" ref="AA39" ca="1">IF(Z39&lt;&gt;"",PRODUCT(Z$2:Z39+1)-1,"")</f>
        <v/>
      </c>
      <c r="AB39" s="102" t="str">
        <f ca="1">IF(AA39&lt;&gt;"",IF(MAX(AA$2:AA39)=AA39,1/(1+AC38)-1,(1+AA39)/(1+AA38)-1),"")</f>
        <v/>
      </c>
      <c r="AC39" s="102" t="str">
        <f t="array" aca="1" ref="AC39" ca="1">IF(AA39&lt;&gt;"",PRODUCT(AB$3:AB39+1)-1,"")</f>
        <v/>
      </c>
      <c r="AD39" s="104" t="str">
        <f ca="1">IF(AA39&lt;&gt;"",POWER((AA39-MAX(AA$2:AA39))/(1+MAX(AA$2:AA39))*100,2),"")</f>
        <v/>
      </c>
    </row>
    <row r="40" spans="20:30" x14ac:dyDescent="0.25">
      <c r="T40" t="str">
        <f t="array" aca="1" ref="T40" ca="1">IF(ROWS($2:40)&lt;=COUNT('Trade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ROWS(U$2:$U40))),"")</f>
        <v/>
      </c>
      <c r="U40" s="93" t="str">
        <f ca="1">IFERROR(INDEX('Trade Journal'!P:P,MATCH(T40,'Trade Journal'!A:A,0)),"")</f>
        <v/>
      </c>
      <c r="V40" s="93" t="str">
        <f ca="1">IFERROR(INDEX('Trade Journal'!Q:Q,MATCH(T40,'Trade Journal'!A:A,0)),"")</f>
        <v/>
      </c>
      <c r="W40" s="93" t="str">
        <f ca="1">IFERROR(INDEX('Trade Journal'!R:R,MATCH(T40,'Trade Journal'!A:A,0)),"")</f>
        <v/>
      </c>
      <c r="X40" s="93" t="str">
        <f t="shared" ca="1" si="1"/>
        <v/>
      </c>
      <c r="Y40" s="93" t="str">
        <f ca="1">IF(X40&lt;&gt;"",SUM(X$2:X40),"")</f>
        <v/>
      </c>
      <c r="Z40" s="102" t="str">
        <f ca="1">IFERROR(INDEX('Trade Journal'!O:O,MATCH(T40,'Trade Journal'!A:A,0)),"")</f>
        <v/>
      </c>
      <c r="AA40" s="102" t="str">
        <f t="array" aca="1" ref="AA40" ca="1">IF(Z40&lt;&gt;"",PRODUCT(Z$2:Z40+1)-1,"")</f>
        <v/>
      </c>
      <c r="AB40" s="102" t="str">
        <f ca="1">IF(AA40&lt;&gt;"",IF(MAX(AA$2:AA40)=AA40,1/(1+AC39)-1,(1+AA40)/(1+AA39)-1),"")</f>
        <v/>
      </c>
      <c r="AC40" s="102" t="str">
        <f t="array" aca="1" ref="AC40" ca="1">IF(AA40&lt;&gt;"",PRODUCT(AB$3:AB40+1)-1,"")</f>
        <v/>
      </c>
      <c r="AD40" s="104" t="str">
        <f ca="1">IF(AA40&lt;&gt;"",POWER((AA40-MAX(AA$2:AA40))/(1+MAX(AA$2:AA40))*100,2),"")</f>
        <v/>
      </c>
    </row>
    <row r="41" spans="20:30" x14ac:dyDescent="0.25">
      <c r="T41" t="str">
        <f t="array" aca="1" ref="T41" ca="1">IF(ROWS($2:41)&lt;=COUNT('Trade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ROWS(U$2:$U41))),"")</f>
        <v/>
      </c>
      <c r="U41" s="93" t="str">
        <f ca="1">IFERROR(INDEX('Trade Journal'!P:P,MATCH(T41,'Trade Journal'!A:A,0)),"")</f>
        <v/>
      </c>
      <c r="V41" s="93" t="str">
        <f ca="1">IFERROR(INDEX('Trade Journal'!Q:Q,MATCH(T41,'Trade Journal'!A:A,0)),"")</f>
        <v/>
      </c>
      <c r="W41" s="93" t="str">
        <f ca="1">IFERROR(INDEX('Trade Journal'!R:R,MATCH(T41,'Trade Journal'!A:A,0)),"")</f>
        <v/>
      </c>
      <c r="X41" s="93" t="str">
        <f t="shared" ca="1" si="1"/>
        <v/>
      </c>
      <c r="Y41" s="93" t="str">
        <f ca="1">IF(X41&lt;&gt;"",SUM(X$2:X41),"")</f>
        <v/>
      </c>
      <c r="Z41" s="102" t="str">
        <f ca="1">IFERROR(INDEX('Trade Journal'!O:O,MATCH(T41,'Trade Journal'!A:A,0)),"")</f>
        <v/>
      </c>
      <c r="AA41" s="102" t="str">
        <f t="array" aca="1" ref="AA41" ca="1">IF(Z41&lt;&gt;"",PRODUCT(Z$2:Z41+1)-1,"")</f>
        <v/>
      </c>
      <c r="AB41" s="102" t="str">
        <f ca="1">IF(AA41&lt;&gt;"",IF(MAX(AA$2:AA41)=AA41,1/(1+AC40)-1,(1+AA41)/(1+AA40)-1),"")</f>
        <v/>
      </c>
      <c r="AC41" s="102" t="str">
        <f t="array" aca="1" ref="AC41" ca="1">IF(AA41&lt;&gt;"",PRODUCT(AB$3:AB41+1)-1,"")</f>
        <v/>
      </c>
      <c r="AD41" s="104" t="str">
        <f ca="1">IF(AA41&lt;&gt;"",POWER((AA41-MAX(AA$2:AA41))/(1+MAX(AA$2:AA41))*100,2),"")</f>
        <v/>
      </c>
    </row>
    <row r="42" spans="20:30" x14ac:dyDescent="0.25">
      <c r="T42" t="str">
        <f t="array" aca="1" ref="T42" ca="1">IF(ROWS($2:42)&lt;=COUNT('Trade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ROWS(U$2:$U42))),"")</f>
        <v/>
      </c>
      <c r="U42" s="93" t="str">
        <f ca="1">IFERROR(INDEX('Trade Journal'!P:P,MATCH(T42,'Trade Journal'!A:A,0)),"")</f>
        <v/>
      </c>
      <c r="V42" s="93" t="str">
        <f ca="1">IFERROR(INDEX('Trade Journal'!Q:Q,MATCH(T42,'Trade Journal'!A:A,0)),"")</f>
        <v/>
      </c>
      <c r="W42" s="93" t="str">
        <f ca="1">IFERROR(INDEX('Trade Journal'!R:R,MATCH(T42,'Trade Journal'!A:A,0)),"")</f>
        <v/>
      </c>
      <c r="X42" s="93" t="str">
        <f t="shared" ca="1" si="1"/>
        <v/>
      </c>
      <c r="Y42" s="93" t="str">
        <f ca="1">IF(X42&lt;&gt;"",SUM(X$2:X42),"")</f>
        <v/>
      </c>
      <c r="Z42" s="102" t="str">
        <f ca="1">IFERROR(INDEX('Trade Journal'!O:O,MATCH(T42,'Trade Journal'!A:A,0)),"")</f>
        <v/>
      </c>
      <c r="AA42" s="102" t="str">
        <f t="array" aca="1" ref="AA42" ca="1">IF(Z42&lt;&gt;"",PRODUCT(Z$2:Z42+1)-1,"")</f>
        <v/>
      </c>
      <c r="AB42" s="102" t="str">
        <f ca="1">IF(AA42&lt;&gt;"",IF(MAX(AA$2:AA42)=AA42,1/(1+AC41)-1,(1+AA42)/(1+AA41)-1),"")</f>
        <v/>
      </c>
      <c r="AC42" s="102" t="str">
        <f t="array" aca="1" ref="AC42" ca="1">IF(AA42&lt;&gt;"",PRODUCT(AB$3:AB42+1)-1,"")</f>
        <v/>
      </c>
      <c r="AD42" s="104" t="str">
        <f ca="1">IF(AA42&lt;&gt;"",POWER((AA42-MAX(AA$2:AA42))/(1+MAX(AA$2:AA42))*100,2),"")</f>
        <v/>
      </c>
    </row>
    <row r="43" spans="20:30" x14ac:dyDescent="0.25">
      <c r="T43" t="str">
        <f t="array" aca="1" ref="T43" ca="1">IF(ROWS($2:43)&lt;=COUNT('Trade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ROWS(U$2:$U43))),"")</f>
        <v/>
      </c>
      <c r="U43" s="93" t="str">
        <f ca="1">IFERROR(INDEX('Trade Journal'!P:P,MATCH(T43,'Trade Journal'!A:A,0)),"")</f>
        <v/>
      </c>
      <c r="V43" s="93" t="str">
        <f ca="1">IFERROR(INDEX('Trade Journal'!Q:Q,MATCH(T43,'Trade Journal'!A:A,0)),"")</f>
        <v/>
      </c>
      <c r="W43" s="93" t="str">
        <f ca="1">IFERROR(INDEX('Trade Journal'!R:R,MATCH(T43,'Trade Journal'!A:A,0)),"")</f>
        <v/>
      </c>
      <c r="X43" s="93" t="str">
        <f t="shared" ca="1" si="1"/>
        <v/>
      </c>
      <c r="Y43" s="93" t="str">
        <f ca="1">IF(X43&lt;&gt;"",SUM(X$2:X43),"")</f>
        <v/>
      </c>
      <c r="Z43" s="102" t="str">
        <f ca="1">IFERROR(INDEX('Trade Journal'!O:O,MATCH(T43,'Trade Journal'!A:A,0)),"")</f>
        <v/>
      </c>
      <c r="AA43" s="102" t="str">
        <f t="array" aca="1" ref="AA43" ca="1">IF(Z43&lt;&gt;"",PRODUCT(Z$2:Z43+1)-1,"")</f>
        <v/>
      </c>
      <c r="AB43" s="102" t="str">
        <f ca="1">IF(AA43&lt;&gt;"",IF(MAX(AA$2:AA43)=AA43,1/(1+AC42)-1,(1+AA43)/(1+AA42)-1),"")</f>
        <v/>
      </c>
      <c r="AC43" s="102" t="str">
        <f t="array" aca="1" ref="AC43" ca="1">IF(AA43&lt;&gt;"",PRODUCT(AB$3:AB43+1)-1,"")</f>
        <v/>
      </c>
      <c r="AD43" s="104" t="str">
        <f ca="1">IF(AA43&lt;&gt;"",POWER((AA43-MAX(AA$2:AA43))/(1+MAX(AA$2:AA43))*100,2),"")</f>
        <v/>
      </c>
    </row>
    <row r="44" spans="20:30" x14ac:dyDescent="0.25">
      <c r="T44" t="str">
        <f t="array" aca="1" ref="T44" ca="1">IF(ROWS($2:44)&lt;=COUNT('Trade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ROWS(U$2:$U44))),"")</f>
        <v/>
      </c>
      <c r="U44" s="93" t="str">
        <f ca="1">IFERROR(INDEX('Trade Journal'!P:P,MATCH(T44,'Trade Journal'!A:A,0)),"")</f>
        <v/>
      </c>
      <c r="V44" s="93" t="str">
        <f ca="1">IFERROR(INDEX('Trade Journal'!Q:Q,MATCH(T44,'Trade Journal'!A:A,0)),"")</f>
        <v/>
      </c>
      <c r="W44" s="93" t="str">
        <f ca="1">IFERROR(INDEX('Trade Journal'!R:R,MATCH(T44,'Trade Journal'!A:A,0)),"")</f>
        <v/>
      </c>
      <c r="X44" s="93" t="str">
        <f t="shared" ca="1" si="1"/>
        <v/>
      </c>
      <c r="Y44" s="93" t="str">
        <f ca="1">IF(X44&lt;&gt;"",SUM(X$2:X44),"")</f>
        <v/>
      </c>
      <c r="Z44" s="102" t="str">
        <f ca="1">IFERROR(INDEX('Trade Journal'!O:O,MATCH(T44,'Trade Journal'!A:A,0)),"")</f>
        <v/>
      </c>
      <c r="AA44" s="102" t="str">
        <f t="array" aca="1" ref="AA44" ca="1">IF(Z44&lt;&gt;"",PRODUCT(Z$2:Z44+1)-1,"")</f>
        <v/>
      </c>
      <c r="AB44" s="102" t="str">
        <f ca="1">IF(AA44&lt;&gt;"",IF(MAX(AA$2:AA44)=AA44,1/(1+AC43)-1,(1+AA44)/(1+AA43)-1),"")</f>
        <v/>
      </c>
      <c r="AC44" s="102" t="str">
        <f t="array" aca="1" ref="AC44" ca="1">IF(AA44&lt;&gt;"",PRODUCT(AB$3:AB44+1)-1,"")</f>
        <v/>
      </c>
      <c r="AD44" s="104" t="str">
        <f ca="1">IF(AA44&lt;&gt;"",POWER((AA44-MAX(AA$2:AA44))/(1+MAX(AA$2:AA44))*100,2),"")</f>
        <v/>
      </c>
    </row>
    <row r="45" spans="20:30" x14ac:dyDescent="0.25">
      <c r="T45" t="str">
        <f t="array" aca="1" ref="T45" ca="1">IF(ROWS($2:45)&lt;=COUNT('Trade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ROWS(U$2:$U45))),"")</f>
        <v/>
      </c>
      <c r="U45" s="93" t="str">
        <f ca="1">IFERROR(INDEX('Trade Journal'!P:P,MATCH(T45,'Trade Journal'!A:A,0)),"")</f>
        <v/>
      </c>
      <c r="V45" s="93" t="str">
        <f ca="1">IFERROR(INDEX('Trade Journal'!Q:Q,MATCH(T45,'Trade Journal'!A:A,0)),"")</f>
        <v/>
      </c>
      <c r="W45" s="93" t="str">
        <f ca="1">IFERROR(INDEX('Trade Journal'!R:R,MATCH(T45,'Trade Journal'!A:A,0)),"")</f>
        <v/>
      </c>
      <c r="X45" s="93" t="str">
        <f t="shared" ca="1" si="1"/>
        <v/>
      </c>
      <c r="Y45" s="93" t="str">
        <f ca="1">IF(X45&lt;&gt;"",SUM(X$2:X45),"")</f>
        <v/>
      </c>
      <c r="Z45" s="102" t="str">
        <f ca="1">IFERROR(INDEX('Trade Journal'!O:O,MATCH(T45,'Trade Journal'!A:A,0)),"")</f>
        <v/>
      </c>
      <c r="AA45" s="102" t="str">
        <f t="array" aca="1" ref="AA45" ca="1">IF(Z45&lt;&gt;"",PRODUCT(Z$2:Z45+1)-1,"")</f>
        <v/>
      </c>
      <c r="AB45" s="102" t="str">
        <f ca="1">IF(AA45&lt;&gt;"",IF(MAX(AA$2:AA45)=AA45,1/(1+AC44)-1,(1+AA45)/(1+AA44)-1),"")</f>
        <v/>
      </c>
      <c r="AC45" s="102" t="str">
        <f t="array" aca="1" ref="AC45" ca="1">IF(AA45&lt;&gt;"",PRODUCT(AB$3:AB45+1)-1,"")</f>
        <v/>
      </c>
      <c r="AD45" s="104" t="str">
        <f ca="1">IF(AA45&lt;&gt;"",POWER((AA45-MAX(AA$2:AA45))/(1+MAX(AA$2:AA45))*100,2),"")</f>
        <v/>
      </c>
    </row>
    <row r="46" spans="20:30" x14ac:dyDescent="0.25">
      <c r="T46" t="str">
        <f t="array" aca="1" ref="T46" ca="1">IF(ROWS($2:46)&lt;=COUNT('Trade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ROWS(U$2:$U46))),"")</f>
        <v/>
      </c>
      <c r="U46" s="93" t="str">
        <f ca="1">IFERROR(INDEX('Trade Journal'!P:P,MATCH(T46,'Trade Journal'!A:A,0)),"")</f>
        <v/>
      </c>
      <c r="V46" s="93" t="str">
        <f ca="1">IFERROR(INDEX('Trade Journal'!Q:Q,MATCH(T46,'Trade Journal'!A:A,0)),"")</f>
        <v/>
      </c>
      <c r="W46" s="93" t="str">
        <f ca="1">IFERROR(INDEX('Trade Journal'!R:R,MATCH(T46,'Trade Journal'!A:A,0)),"")</f>
        <v/>
      </c>
      <c r="X46" s="93" t="str">
        <f t="shared" ca="1" si="1"/>
        <v/>
      </c>
      <c r="Y46" s="93" t="str">
        <f ca="1">IF(X46&lt;&gt;"",SUM(X$2:X46),"")</f>
        <v/>
      </c>
      <c r="Z46" s="102" t="str">
        <f ca="1">IFERROR(INDEX('Trade Journal'!O:O,MATCH(T46,'Trade Journal'!A:A,0)),"")</f>
        <v/>
      </c>
      <c r="AA46" s="102" t="str">
        <f t="array" aca="1" ref="AA46" ca="1">IF(Z46&lt;&gt;"",PRODUCT(Z$2:Z46+1)-1,"")</f>
        <v/>
      </c>
      <c r="AB46" s="102" t="str">
        <f ca="1">IF(AA46&lt;&gt;"",IF(MAX(AA$2:AA46)=AA46,1/(1+AC45)-1,(1+AA46)/(1+AA45)-1),"")</f>
        <v/>
      </c>
      <c r="AC46" s="102" t="str">
        <f t="array" aca="1" ref="AC46" ca="1">IF(AA46&lt;&gt;"",PRODUCT(AB$3:AB46+1)-1,"")</f>
        <v/>
      </c>
      <c r="AD46" s="104" t="str">
        <f ca="1">IF(AA46&lt;&gt;"",POWER((AA46-MAX(AA$2:AA46))/(1+MAX(AA$2:AA46))*100,2),"")</f>
        <v/>
      </c>
    </row>
    <row r="47" spans="20:30" x14ac:dyDescent="0.25">
      <c r="T47" t="str">
        <f t="array" aca="1" ref="T47" ca="1">IF(ROWS($2:47)&lt;=COUNT('Trade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ROWS(U$2:$U47))),"")</f>
        <v/>
      </c>
      <c r="U47" s="93" t="str">
        <f ca="1">IFERROR(INDEX('Trade Journal'!P:P,MATCH(T47,'Trade Journal'!A:A,0)),"")</f>
        <v/>
      </c>
      <c r="V47" s="93" t="str">
        <f ca="1">IFERROR(INDEX('Trade Journal'!Q:Q,MATCH(T47,'Trade Journal'!A:A,0)),"")</f>
        <v/>
      </c>
      <c r="W47" s="93" t="str">
        <f ca="1">IFERROR(INDEX('Trade Journal'!R:R,MATCH(T47,'Trade Journal'!A:A,0)),"")</f>
        <v/>
      </c>
      <c r="X47" s="93" t="str">
        <f t="shared" ca="1" si="1"/>
        <v/>
      </c>
      <c r="Y47" s="93" t="str">
        <f ca="1">IF(X47&lt;&gt;"",SUM(X$2:X47),"")</f>
        <v/>
      </c>
      <c r="Z47" s="102" t="str">
        <f ca="1">IFERROR(INDEX('Trade Journal'!O:O,MATCH(T47,'Trade Journal'!A:A,0)),"")</f>
        <v/>
      </c>
      <c r="AA47" s="102" t="str">
        <f t="array" aca="1" ref="AA47" ca="1">IF(Z47&lt;&gt;"",PRODUCT(Z$2:Z47+1)-1,"")</f>
        <v/>
      </c>
      <c r="AB47" s="102" t="str">
        <f ca="1">IF(AA47&lt;&gt;"",IF(MAX(AA$2:AA47)=AA47,1/(1+AC46)-1,(1+AA47)/(1+AA46)-1),"")</f>
        <v/>
      </c>
      <c r="AC47" s="102" t="str">
        <f t="array" aca="1" ref="AC47" ca="1">IF(AA47&lt;&gt;"",PRODUCT(AB$3:AB47+1)-1,"")</f>
        <v/>
      </c>
      <c r="AD47" s="104" t="str">
        <f ca="1">IF(AA47&lt;&gt;"",POWER((AA47-MAX(AA$2:AA47))/(1+MAX(AA$2:AA47))*100,2),"")</f>
        <v/>
      </c>
    </row>
    <row r="48" spans="20:30" x14ac:dyDescent="0.25">
      <c r="T48" t="str">
        <f t="array" aca="1" ref="T48" ca="1">IF(ROWS($2:48)&lt;=COUNT('Trade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ROWS(U$2:$U48))),"")</f>
        <v/>
      </c>
      <c r="U48" s="93" t="str">
        <f ca="1">IFERROR(INDEX('Trade Journal'!P:P,MATCH(T48,'Trade Journal'!A:A,0)),"")</f>
        <v/>
      </c>
      <c r="V48" s="93" t="str">
        <f ca="1">IFERROR(INDEX('Trade Journal'!Q:Q,MATCH(T48,'Trade Journal'!A:A,0)),"")</f>
        <v/>
      </c>
      <c r="W48" s="93" t="str">
        <f ca="1">IFERROR(INDEX('Trade Journal'!R:R,MATCH(T48,'Trade Journal'!A:A,0)),"")</f>
        <v/>
      </c>
      <c r="X48" s="93" t="str">
        <f t="shared" ca="1" si="1"/>
        <v/>
      </c>
      <c r="Y48" s="93" t="str">
        <f ca="1">IF(X48&lt;&gt;"",SUM(X$2:X48),"")</f>
        <v/>
      </c>
      <c r="Z48" s="102" t="str">
        <f ca="1">IFERROR(INDEX('Trade Journal'!O:O,MATCH(T48,'Trade Journal'!A:A,0)),"")</f>
        <v/>
      </c>
      <c r="AA48" s="102" t="str">
        <f t="array" aca="1" ref="AA48" ca="1">IF(Z48&lt;&gt;"",PRODUCT(Z$2:Z48+1)-1,"")</f>
        <v/>
      </c>
      <c r="AB48" s="102" t="str">
        <f ca="1">IF(AA48&lt;&gt;"",IF(MAX(AA$2:AA48)=AA48,1/(1+AC47)-1,(1+AA48)/(1+AA47)-1),"")</f>
        <v/>
      </c>
      <c r="AC48" s="102" t="str">
        <f t="array" aca="1" ref="AC48" ca="1">IF(AA48&lt;&gt;"",PRODUCT(AB$3:AB48+1)-1,"")</f>
        <v/>
      </c>
      <c r="AD48" s="104" t="str">
        <f ca="1">IF(AA48&lt;&gt;"",POWER((AA48-MAX(AA$2:AA48))/(1+MAX(AA$2:AA48))*100,2),"")</f>
        <v/>
      </c>
    </row>
    <row r="49" spans="20:30" x14ac:dyDescent="0.25">
      <c r="T49" t="str">
        <f t="array" aca="1" ref="T49" ca="1">IF(ROWS($2:49)&lt;=COUNT('Trade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ROWS(U$2:$U49))),"")</f>
        <v/>
      </c>
      <c r="U49" s="93" t="str">
        <f ca="1">IFERROR(INDEX('Trade Journal'!P:P,MATCH(T49,'Trade Journal'!A:A,0)),"")</f>
        <v/>
      </c>
      <c r="V49" s="93" t="str">
        <f ca="1">IFERROR(INDEX('Trade Journal'!Q:Q,MATCH(T49,'Trade Journal'!A:A,0)),"")</f>
        <v/>
      </c>
      <c r="W49" s="93" t="str">
        <f ca="1">IFERROR(INDEX('Trade Journal'!R:R,MATCH(T49,'Trade Journal'!A:A,0)),"")</f>
        <v/>
      </c>
      <c r="X49" s="93" t="str">
        <f t="shared" ca="1" si="1"/>
        <v/>
      </c>
      <c r="Y49" s="93" t="str">
        <f ca="1">IF(X49&lt;&gt;"",SUM(X$2:X49),"")</f>
        <v/>
      </c>
      <c r="Z49" s="102" t="str">
        <f ca="1">IFERROR(INDEX('Trade Journal'!O:O,MATCH(T49,'Trade Journal'!A:A,0)),"")</f>
        <v/>
      </c>
      <c r="AA49" s="102" t="str">
        <f t="array" aca="1" ref="AA49" ca="1">IF(Z49&lt;&gt;"",PRODUCT(Z$2:Z49+1)-1,"")</f>
        <v/>
      </c>
      <c r="AB49" s="102" t="str">
        <f ca="1">IF(AA49&lt;&gt;"",IF(MAX(AA$2:AA49)=AA49,1/(1+AC48)-1,(1+AA49)/(1+AA48)-1),"")</f>
        <v/>
      </c>
      <c r="AC49" s="102" t="str">
        <f t="array" aca="1" ref="AC49" ca="1">IF(AA49&lt;&gt;"",PRODUCT(AB$3:AB49+1)-1,"")</f>
        <v/>
      </c>
      <c r="AD49" s="104" t="str">
        <f ca="1">IF(AA49&lt;&gt;"",POWER((AA49-MAX(AA$2:AA49))/(1+MAX(AA$2:AA49))*100,2),"")</f>
        <v/>
      </c>
    </row>
    <row r="50" spans="20:30" x14ac:dyDescent="0.25">
      <c r="T50" t="str">
        <f t="array" aca="1" ref="T50" ca="1">IF(ROWS($2:50)&lt;=COUNT('Trade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ROWS(U$2:$U50))),"")</f>
        <v/>
      </c>
      <c r="U50" s="93" t="str">
        <f ca="1">IFERROR(INDEX('Trade Journal'!P:P,MATCH(T50,'Trade Journal'!A:A,0)),"")</f>
        <v/>
      </c>
      <c r="V50" s="93" t="str">
        <f ca="1">IFERROR(INDEX('Trade Journal'!Q:Q,MATCH(T50,'Trade Journal'!A:A,0)),"")</f>
        <v/>
      </c>
      <c r="W50" s="93" t="str">
        <f ca="1">IFERROR(INDEX('Trade Journal'!R:R,MATCH(T50,'Trade Journal'!A:A,0)),"")</f>
        <v/>
      </c>
      <c r="X50" s="93" t="str">
        <f t="shared" ca="1" si="1"/>
        <v/>
      </c>
      <c r="Y50" s="93" t="str">
        <f ca="1">IF(X50&lt;&gt;"",SUM(X$2:X50),"")</f>
        <v/>
      </c>
      <c r="Z50" s="102" t="str">
        <f ca="1">IFERROR(INDEX('Trade Journal'!O:O,MATCH(T50,'Trade Journal'!A:A,0)),"")</f>
        <v/>
      </c>
      <c r="AA50" s="102" t="str">
        <f t="array" aca="1" ref="AA50" ca="1">IF(Z50&lt;&gt;"",PRODUCT(Z$2:Z50+1)-1,"")</f>
        <v/>
      </c>
      <c r="AB50" s="102" t="str">
        <f ca="1">IF(AA50&lt;&gt;"",IF(MAX(AA$2:AA50)=AA50,1/(1+AC49)-1,(1+AA50)/(1+AA49)-1),"")</f>
        <v/>
      </c>
      <c r="AC50" s="102" t="str">
        <f t="array" aca="1" ref="AC50" ca="1">IF(AA50&lt;&gt;"",PRODUCT(AB$3:AB50+1)-1,"")</f>
        <v/>
      </c>
      <c r="AD50" s="104" t="str">
        <f ca="1">IF(AA50&lt;&gt;"",POWER((AA50-MAX(AA$2:AA50))/(1+MAX(AA$2:AA50))*100,2),"")</f>
        <v/>
      </c>
    </row>
    <row r="51" spans="20:30" x14ac:dyDescent="0.25">
      <c r="T51" t="str">
        <f t="array" aca="1" ref="T51" ca="1">IF(ROWS($2:51)&lt;=COUNT('Trade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ROWS(U$2:$U51))),"")</f>
        <v/>
      </c>
      <c r="U51" s="93" t="str">
        <f ca="1">IFERROR(INDEX('Trade Journal'!P:P,MATCH(T51,'Trade Journal'!A:A,0)),"")</f>
        <v/>
      </c>
      <c r="V51" s="93" t="str">
        <f ca="1">IFERROR(INDEX('Trade Journal'!Q:Q,MATCH(T51,'Trade Journal'!A:A,0)),"")</f>
        <v/>
      </c>
      <c r="W51" s="93" t="str">
        <f ca="1">IFERROR(INDEX('Trade Journal'!R:R,MATCH(T51,'Trade Journal'!A:A,0)),"")</f>
        <v/>
      </c>
      <c r="X51" s="93" t="str">
        <f t="shared" ca="1" si="1"/>
        <v/>
      </c>
      <c r="Y51" s="93" t="str">
        <f ca="1">IF(X51&lt;&gt;"",SUM(X$2:X51),"")</f>
        <v/>
      </c>
      <c r="Z51" s="102" t="str">
        <f ca="1">IFERROR(INDEX('Trade Journal'!O:O,MATCH(T51,'Trade Journal'!A:A,0)),"")</f>
        <v/>
      </c>
      <c r="AA51" s="102" t="str">
        <f t="array" aca="1" ref="AA51" ca="1">IF(Z51&lt;&gt;"",PRODUCT(Z$2:Z51+1)-1,"")</f>
        <v/>
      </c>
      <c r="AB51" s="102" t="str">
        <f ca="1">IF(AA51&lt;&gt;"",IF(MAX(AA$2:AA51)=AA51,1/(1+AC50)-1,(1+AA51)/(1+AA50)-1),"")</f>
        <v/>
      </c>
      <c r="AC51" s="102" t="str">
        <f t="array" aca="1" ref="AC51" ca="1">IF(AA51&lt;&gt;"",PRODUCT(AB$3:AB51+1)-1,"")</f>
        <v/>
      </c>
      <c r="AD51" s="104" t="str">
        <f ca="1">IF(AA51&lt;&gt;"",POWER((AA51-MAX(AA$2:AA51))/(1+MAX(AA$2:AA51))*100,2),"")</f>
        <v/>
      </c>
    </row>
    <row r="52" spans="20:30" x14ac:dyDescent="0.25">
      <c r="T52" t="str">
        <f t="array" aca="1" ref="T52" ca="1">IF(ROWS($2:52)&lt;=COUNT('Trade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ROWS(U$2:$U52))),"")</f>
        <v/>
      </c>
      <c r="U52" s="93" t="str">
        <f ca="1">IFERROR(INDEX('Trade Journal'!P:P,MATCH(T52,'Trade Journal'!A:A,0)),"")</f>
        <v/>
      </c>
      <c r="V52" s="93" t="str">
        <f ca="1">IFERROR(INDEX('Trade Journal'!Q:Q,MATCH(T52,'Trade Journal'!A:A,0)),"")</f>
        <v/>
      </c>
      <c r="W52" s="93" t="str">
        <f ca="1">IFERROR(INDEX('Trade Journal'!R:R,MATCH(T52,'Trade Journal'!A:A,0)),"")</f>
        <v/>
      </c>
      <c r="X52" s="93" t="str">
        <f t="shared" ca="1" si="1"/>
        <v/>
      </c>
      <c r="Y52" s="93" t="str">
        <f ca="1">IF(X52&lt;&gt;"",SUM(X$2:X52),"")</f>
        <v/>
      </c>
      <c r="Z52" s="102" t="str">
        <f ca="1">IFERROR(INDEX('Trade Journal'!O:O,MATCH(T52,'Trade Journal'!A:A,0)),"")</f>
        <v/>
      </c>
      <c r="AA52" s="102" t="str">
        <f t="array" aca="1" ref="AA52" ca="1">IF(Z52&lt;&gt;"",PRODUCT(Z$2:Z52+1)-1,"")</f>
        <v/>
      </c>
      <c r="AB52" s="102" t="str">
        <f ca="1">IF(AA52&lt;&gt;"",IF(MAX(AA$2:AA52)=AA52,1/(1+AC51)-1,(1+AA52)/(1+AA51)-1),"")</f>
        <v/>
      </c>
      <c r="AC52" s="102" t="str">
        <f t="array" aca="1" ref="AC52" ca="1">IF(AA52&lt;&gt;"",PRODUCT(AB$3:AB52+1)-1,"")</f>
        <v/>
      </c>
      <c r="AD52" s="104" t="str">
        <f ca="1">IF(AA52&lt;&gt;"",POWER((AA52-MAX(AA$2:AA52))/(1+MAX(AA$2:AA52))*100,2),"")</f>
        <v/>
      </c>
    </row>
    <row r="53" spans="20:30" x14ac:dyDescent="0.25">
      <c r="T53" t="str">
        <f t="array" aca="1" ref="T53" ca="1">IF(ROWS($2:53)&lt;=COUNT('Trade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ROWS(U$2:$U53))),"")</f>
        <v/>
      </c>
      <c r="U53" s="93" t="str">
        <f ca="1">IFERROR(INDEX('Trade Journal'!P:P,MATCH(T53,'Trade Journal'!A:A,0)),"")</f>
        <v/>
      </c>
      <c r="V53" s="93" t="str">
        <f ca="1">IFERROR(INDEX('Trade Journal'!Q:Q,MATCH(T53,'Trade Journal'!A:A,0)),"")</f>
        <v/>
      </c>
      <c r="W53" s="93" t="str">
        <f ca="1">IFERROR(INDEX('Trade Journal'!R:R,MATCH(T53,'Trade Journal'!A:A,0)),"")</f>
        <v/>
      </c>
      <c r="X53" s="93" t="str">
        <f t="shared" ca="1" si="1"/>
        <v/>
      </c>
      <c r="Y53" s="93" t="str">
        <f ca="1">IF(X53&lt;&gt;"",SUM(X$2:X53),"")</f>
        <v/>
      </c>
      <c r="Z53" s="102" t="str">
        <f ca="1">IFERROR(INDEX('Trade Journal'!O:O,MATCH(T53,'Trade Journal'!A:A,0)),"")</f>
        <v/>
      </c>
      <c r="AA53" s="102" t="str">
        <f t="array" aca="1" ref="AA53" ca="1">IF(Z53&lt;&gt;"",PRODUCT(Z$2:Z53+1)-1,"")</f>
        <v/>
      </c>
      <c r="AB53" s="102" t="str">
        <f ca="1">IF(AA53&lt;&gt;"",IF(MAX(AA$2:AA53)=AA53,1/(1+AC52)-1,(1+AA53)/(1+AA52)-1),"")</f>
        <v/>
      </c>
      <c r="AC53" s="102" t="str">
        <f t="array" aca="1" ref="AC53" ca="1">IF(AA53&lt;&gt;"",PRODUCT(AB$3:AB53+1)-1,"")</f>
        <v/>
      </c>
      <c r="AD53" s="104" t="str">
        <f ca="1">IF(AA53&lt;&gt;"",POWER((AA53-MAX(AA$2:AA53))/(1+MAX(AA$2:AA53))*100,2),"")</f>
        <v/>
      </c>
    </row>
    <row r="54" spans="20:30" x14ac:dyDescent="0.25">
      <c r="T54" t="str">
        <f t="array" aca="1" ref="T54" ca="1">IF(ROWS($2:54)&lt;=COUNT('Trade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ROWS(U$2:$U54))),"")</f>
        <v/>
      </c>
      <c r="U54" s="93" t="str">
        <f ca="1">IFERROR(INDEX('Trade Journal'!P:P,MATCH(T54,'Trade Journal'!A:A,0)),"")</f>
        <v/>
      </c>
      <c r="V54" s="93" t="str">
        <f ca="1">IFERROR(INDEX('Trade Journal'!Q:Q,MATCH(T54,'Trade Journal'!A:A,0)),"")</f>
        <v/>
      </c>
      <c r="W54" s="93" t="str">
        <f ca="1">IFERROR(INDEX('Trade Journal'!R:R,MATCH(T54,'Trade Journal'!A:A,0)),"")</f>
        <v/>
      </c>
      <c r="X54" s="93" t="str">
        <f t="shared" ca="1" si="1"/>
        <v/>
      </c>
      <c r="Y54" s="93" t="str">
        <f ca="1">IF(X54&lt;&gt;"",SUM(X$2:X54),"")</f>
        <v/>
      </c>
      <c r="Z54" s="102" t="str">
        <f ca="1">IFERROR(INDEX('Trade Journal'!O:O,MATCH(T54,'Trade Journal'!A:A,0)),"")</f>
        <v/>
      </c>
      <c r="AA54" s="102" t="str">
        <f t="array" aca="1" ref="AA54" ca="1">IF(Z54&lt;&gt;"",PRODUCT(Z$2:Z54+1)-1,"")</f>
        <v/>
      </c>
      <c r="AB54" s="102" t="str">
        <f ca="1">IF(AA54&lt;&gt;"",IF(MAX(AA$2:AA54)=AA54,1/(1+AC53)-1,(1+AA54)/(1+AA53)-1),"")</f>
        <v/>
      </c>
      <c r="AC54" s="102" t="str">
        <f t="array" aca="1" ref="AC54" ca="1">IF(AA54&lt;&gt;"",PRODUCT(AB$3:AB54+1)-1,"")</f>
        <v/>
      </c>
      <c r="AD54" s="104" t="str">
        <f ca="1">IF(AA54&lt;&gt;"",POWER((AA54-MAX(AA$2:AA54))/(1+MAX(AA$2:AA54))*100,2),"")</f>
        <v/>
      </c>
    </row>
    <row r="55" spans="20:30" x14ac:dyDescent="0.25">
      <c r="T55" t="str">
        <f t="array" aca="1" ref="T55" ca="1">IF(ROWS($2:55)&lt;=COUNT('Trade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ROWS(U$2:$U55))),"")</f>
        <v/>
      </c>
      <c r="U55" s="93" t="str">
        <f ca="1">IFERROR(INDEX('Trade Journal'!P:P,MATCH(T55,'Trade Journal'!A:A,0)),"")</f>
        <v/>
      </c>
      <c r="V55" s="93" t="str">
        <f ca="1">IFERROR(INDEX('Trade Journal'!Q:Q,MATCH(T55,'Trade Journal'!A:A,0)),"")</f>
        <v/>
      </c>
      <c r="W55" s="93" t="str">
        <f ca="1">IFERROR(INDEX('Trade Journal'!R:R,MATCH(T55,'Trade Journal'!A:A,0)),"")</f>
        <v/>
      </c>
      <c r="X55" s="93" t="str">
        <f t="shared" ca="1" si="1"/>
        <v/>
      </c>
      <c r="Y55" s="93" t="str">
        <f ca="1">IF(X55&lt;&gt;"",SUM(X$2:X55),"")</f>
        <v/>
      </c>
      <c r="Z55" s="102" t="str">
        <f ca="1">IFERROR(INDEX('Trade Journal'!O:O,MATCH(T55,'Trade Journal'!A:A,0)),"")</f>
        <v/>
      </c>
      <c r="AA55" s="102" t="str">
        <f t="array" aca="1" ref="AA55" ca="1">IF(Z55&lt;&gt;"",PRODUCT(Z$2:Z55+1)-1,"")</f>
        <v/>
      </c>
      <c r="AB55" s="102" t="str">
        <f ca="1">IF(AA55&lt;&gt;"",IF(MAX(AA$2:AA55)=AA55,1/(1+AC54)-1,(1+AA55)/(1+AA54)-1),"")</f>
        <v/>
      </c>
      <c r="AC55" s="102" t="str">
        <f t="array" aca="1" ref="AC55" ca="1">IF(AA55&lt;&gt;"",PRODUCT(AB$3:AB55+1)-1,"")</f>
        <v/>
      </c>
      <c r="AD55" s="104" t="str">
        <f ca="1">IF(AA55&lt;&gt;"",POWER((AA55-MAX(AA$2:AA55))/(1+MAX(AA$2:AA55))*100,2),"")</f>
        <v/>
      </c>
    </row>
    <row r="56" spans="20:30" x14ac:dyDescent="0.25">
      <c r="T56" t="str">
        <f t="array" aca="1" ref="T56" ca="1">IF(ROWS($2:56)&lt;=COUNT('Trade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ROWS(U$2:$U56))),"")</f>
        <v/>
      </c>
      <c r="U56" s="93" t="str">
        <f ca="1">IFERROR(INDEX('Trade Journal'!P:P,MATCH(T56,'Trade Journal'!A:A,0)),"")</f>
        <v/>
      </c>
      <c r="V56" s="93" t="str">
        <f ca="1">IFERROR(INDEX('Trade Journal'!Q:Q,MATCH(T56,'Trade Journal'!A:A,0)),"")</f>
        <v/>
      </c>
      <c r="W56" s="93" t="str">
        <f ca="1">IFERROR(INDEX('Trade Journal'!R:R,MATCH(T56,'Trade Journal'!A:A,0)),"")</f>
        <v/>
      </c>
      <c r="X56" s="93" t="str">
        <f t="shared" ca="1" si="1"/>
        <v/>
      </c>
      <c r="Y56" s="93" t="str">
        <f ca="1">IF(X56&lt;&gt;"",SUM(X$2:X56),"")</f>
        <v/>
      </c>
      <c r="Z56" s="102" t="str">
        <f ca="1">IFERROR(INDEX('Trade Journal'!O:O,MATCH(T56,'Trade Journal'!A:A,0)),"")</f>
        <v/>
      </c>
      <c r="AA56" s="102" t="str">
        <f t="array" aca="1" ref="AA56" ca="1">IF(Z56&lt;&gt;"",PRODUCT(Z$2:Z56+1)-1,"")</f>
        <v/>
      </c>
      <c r="AB56" s="102" t="str">
        <f ca="1">IF(AA56&lt;&gt;"",IF(MAX(AA$2:AA56)=AA56,1/(1+AC55)-1,(1+AA56)/(1+AA55)-1),"")</f>
        <v/>
      </c>
      <c r="AC56" s="102" t="str">
        <f t="array" aca="1" ref="AC56" ca="1">IF(AA56&lt;&gt;"",PRODUCT(AB$3:AB56+1)-1,"")</f>
        <v/>
      </c>
      <c r="AD56" s="104" t="str">
        <f ca="1">IF(AA56&lt;&gt;"",POWER((AA56-MAX(AA$2:AA56))/(1+MAX(AA$2:AA56))*100,2),"")</f>
        <v/>
      </c>
    </row>
    <row r="57" spans="20:30" x14ac:dyDescent="0.25">
      <c r="T57" t="str">
        <f t="array" aca="1" ref="T57" ca="1">IF(ROWS($2:57)&lt;=COUNT('Trade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ROWS(U$2:$U57))),"")</f>
        <v/>
      </c>
      <c r="U57" s="93" t="str">
        <f ca="1">IFERROR(INDEX('Trade Journal'!P:P,MATCH(T57,'Trade Journal'!A:A,0)),"")</f>
        <v/>
      </c>
      <c r="V57" s="93" t="str">
        <f ca="1">IFERROR(INDEX('Trade Journal'!Q:Q,MATCH(T57,'Trade Journal'!A:A,0)),"")</f>
        <v/>
      </c>
      <c r="W57" s="93" t="str">
        <f ca="1">IFERROR(INDEX('Trade Journal'!R:R,MATCH(T57,'Trade Journal'!A:A,0)),"")</f>
        <v/>
      </c>
      <c r="X57" s="93" t="str">
        <f t="shared" ca="1" si="1"/>
        <v/>
      </c>
      <c r="Y57" s="93" t="str">
        <f ca="1">IF(X57&lt;&gt;"",SUM(X$2:X57),"")</f>
        <v/>
      </c>
      <c r="Z57" s="102" t="str">
        <f ca="1">IFERROR(INDEX('Trade Journal'!O:O,MATCH(T57,'Trade Journal'!A:A,0)),"")</f>
        <v/>
      </c>
      <c r="AA57" s="102" t="str">
        <f t="array" aca="1" ref="AA57" ca="1">IF(Z57&lt;&gt;"",PRODUCT(Z$2:Z57+1)-1,"")</f>
        <v/>
      </c>
      <c r="AB57" s="102" t="str">
        <f ca="1">IF(AA57&lt;&gt;"",IF(MAX(AA$2:AA57)=AA57,1/(1+AC56)-1,(1+AA57)/(1+AA56)-1),"")</f>
        <v/>
      </c>
      <c r="AC57" s="102" t="str">
        <f t="array" aca="1" ref="AC57" ca="1">IF(AA57&lt;&gt;"",PRODUCT(AB$3:AB57+1)-1,"")</f>
        <v/>
      </c>
      <c r="AD57" s="104" t="str">
        <f ca="1">IF(AA57&lt;&gt;"",POWER((AA57-MAX(AA$2:AA57))/(1+MAX(AA$2:AA57))*100,2),"")</f>
        <v/>
      </c>
    </row>
    <row r="58" spans="20:30" x14ac:dyDescent="0.25">
      <c r="T58" t="str">
        <f t="array" aca="1" ref="T58" ca="1">IF(ROWS($2:58)&lt;=COUNT('Trade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ROWS(U$2:$U58))),"")</f>
        <v/>
      </c>
      <c r="U58" s="93" t="str">
        <f ca="1">IFERROR(INDEX('Trade Journal'!P:P,MATCH(T58,'Trade Journal'!A:A,0)),"")</f>
        <v/>
      </c>
      <c r="V58" s="93" t="str">
        <f ca="1">IFERROR(INDEX('Trade Journal'!Q:Q,MATCH(T58,'Trade Journal'!A:A,0)),"")</f>
        <v/>
      </c>
      <c r="W58" s="93" t="str">
        <f ca="1">IFERROR(INDEX('Trade Journal'!R:R,MATCH(T58,'Trade Journal'!A:A,0)),"")</f>
        <v/>
      </c>
      <c r="X58" s="93" t="str">
        <f t="shared" ca="1" si="1"/>
        <v/>
      </c>
      <c r="Y58" s="93" t="str">
        <f ca="1">IF(X58&lt;&gt;"",SUM(X$2:X58),"")</f>
        <v/>
      </c>
      <c r="Z58" s="102" t="str">
        <f ca="1">IFERROR(INDEX('Trade Journal'!O:O,MATCH(T58,'Trade Journal'!A:A,0)),"")</f>
        <v/>
      </c>
      <c r="AA58" s="102" t="str">
        <f t="array" aca="1" ref="AA58" ca="1">IF(Z58&lt;&gt;"",PRODUCT(Z$2:Z58+1)-1,"")</f>
        <v/>
      </c>
      <c r="AB58" s="102" t="str">
        <f ca="1">IF(AA58&lt;&gt;"",IF(MAX(AA$2:AA58)=AA58,1/(1+AC57)-1,(1+AA58)/(1+AA57)-1),"")</f>
        <v/>
      </c>
      <c r="AC58" s="102" t="str">
        <f t="array" aca="1" ref="AC58" ca="1">IF(AA58&lt;&gt;"",PRODUCT(AB$3:AB58+1)-1,"")</f>
        <v/>
      </c>
      <c r="AD58" s="104" t="str">
        <f ca="1">IF(AA58&lt;&gt;"",POWER((AA58-MAX(AA$2:AA58))/(1+MAX(AA$2:AA58))*100,2),"")</f>
        <v/>
      </c>
    </row>
    <row r="59" spans="20:30" x14ac:dyDescent="0.25">
      <c r="T59" t="str">
        <f t="array" aca="1" ref="T59" ca="1">IF(ROWS($2:59)&lt;=COUNT('Trade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ROWS(U$2:$U59))),"")</f>
        <v/>
      </c>
      <c r="U59" s="93" t="str">
        <f ca="1">IFERROR(INDEX('Trade Journal'!P:P,MATCH(T59,'Trade Journal'!A:A,0)),"")</f>
        <v/>
      </c>
      <c r="V59" s="93" t="str">
        <f ca="1">IFERROR(INDEX('Trade Journal'!Q:Q,MATCH(T59,'Trade Journal'!A:A,0)),"")</f>
        <v/>
      </c>
      <c r="W59" s="93" t="str">
        <f ca="1">IFERROR(INDEX('Trade Journal'!R:R,MATCH(T59,'Trade Journal'!A:A,0)),"")</f>
        <v/>
      </c>
      <c r="X59" s="93" t="str">
        <f t="shared" ca="1" si="1"/>
        <v/>
      </c>
      <c r="Y59" s="93" t="str">
        <f ca="1">IF(X59&lt;&gt;"",SUM(X$2:X59),"")</f>
        <v/>
      </c>
      <c r="Z59" s="102" t="str">
        <f ca="1">IFERROR(INDEX('Trade Journal'!O:O,MATCH(T59,'Trade Journal'!A:A,0)),"")</f>
        <v/>
      </c>
      <c r="AA59" s="102" t="str">
        <f t="array" aca="1" ref="AA59" ca="1">IF(Z59&lt;&gt;"",PRODUCT(Z$2:Z59+1)-1,"")</f>
        <v/>
      </c>
      <c r="AB59" s="102" t="str">
        <f ca="1">IF(AA59&lt;&gt;"",IF(MAX(AA$2:AA59)=AA59,1/(1+AC58)-1,(1+AA59)/(1+AA58)-1),"")</f>
        <v/>
      </c>
      <c r="AC59" s="102" t="str">
        <f t="array" aca="1" ref="AC59" ca="1">IF(AA59&lt;&gt;"",PRODUCT(AB$3:AB59+1)-1,"")</f>
        <v/>
      </c>
      <c r="AD59" s="104" t="str">
        <f ca="1">IF(AA59&lt;&gt;"",POWER((AA59-MAX(AA$2:AA59))/(1+MAX(AA$2:AA59))*100,2),"")</f>
        <v/>
      </c>
    </row>
    <row r="60" spans="20:30" x14ac:dyDescent="0.25">
      <c r="T60" t="str">
        <f t="array" aca="1" ref="T60" ca="1">IF(ROWS($2:60)&lt;=COUNT('Trade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ROWS(U$2:$U60))),"")</f>
        <v/>
      </c>
      <c r="U60" s="93" t="str">
        <f ca="1">IFERROR(INDEX('Trade Journal'!P:P,MATCH(T60,'Trade Journal'!A:A,0)),"")</f>
        <v/>
      </c>
      <c r="V60" s="93" t="str">
        <f ca="1">IFERROR(INDEX('Trade Journal'!Q:Q,MATCH(T60,'Trade Journal'!A:A,0)),"")</f>
        <v/>
      </c>
      <c r="W60" s="93" t="str">
        <f ca="1">IFERROR(INDEX('Trade Journal'!R:R,MATCH(T60,'Trade Journal'!A:A,0)),"")</f>
        <v/>
      </c>
      <c r="X60" s="93" t="str">
        <f t="shared" ca="1" si="1"/>
        <v/>
      </c>
      <c r="Y60" s="93" t="str">
        <f ca="1">IF(X60&lt;&gt;"",SUM(X$2:X60),"")</f>
        <v/>
      </c>
      <c r="Z60" s="102" t="str">
        <f ca="1">IFERROR(INDEX('Trade Journal'!O:O,MATCH(T60,'Trade Journal'!A:A,0)),"")</f>
        <v/>
      </c>
      <c r="AA60" s="102" t="str">
        <f t="array" aca="1" ref="AA60" ca="1">IF(Z60&lt;&gt;"",PRODUCT(Z$2:Z60+1)-1,"")</f>
        <v/>
      </c>
      <c r="AB60" s="102" t="str">
        <f ca="1">IF(AA60&lt;&gt;"",IF(MAX(AA$2:AA60)=AA60,1/(1+AC59)-1,(1+AA60)/(1+AA59)-1),"")</f>
        <v/>
      </c>
      <c r="AC60" s="102" t="str">
        <f t="array" aca="1" ref="AC60" ca="1">IF(AA60&lt;&gt;"",PRODUCT(AB$3:AB60+1)-1,"")</f>
        <v/>
      </c>
      <c r="AD60" s="104" t="str">
        <f ca="1">IF(AA60&lt;&gt;"",POWER((AA60-MAX(AA$2:AA60))/(1+MAX(AA$2:AA60))*100,2),"")</f>
        <v/>
      </c>
    </row>
    <row r="61" spans="20:30" x14ac:dyDescent="0.25">
      <c r="T61" t="str">
        <f t="array" aca="1" ref="T61" ca="1">IF(ROWS($2:61)&lt;=COUNT('Trade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ROWS(U$2:$U61))),"")</f>
        <v/>
      </c>
      <c r="U61" s="93" t="str">
        <f ca="1">IFERROR(INDEX('Trade Journal'!P:P,MATCH(T61,'Trade Journal'!A:A,0)),"")</f>
        <v/>
      </c>
      <c r="V61" s="93" t="str">
        <f ca="1">IFERROR(INDEX('Trade Journal'!Q:Q,MATCH(T61,'Trade Journal'!A:A,0)),"")</f>
        <v/>
      </c>
      <c r="W61" s="93" t="str">
        <f ca="1">IFERROR(INDEX('Trade Journal'!R:R,MATCH(T61,'Trade Journal'!A:A,0)),"")</f>
        <v/>
      </c>
      <c r="X61" s="93" t="str">
        <f t="shared" ca="1" si="1"/>
        <v/>
      </c>
      <c r="Y61" s="93" t="str">
        <f ca="1">IF(X61&lt;&gt;"",SUM(X$2:X61),"")</f>
        <v/>
      </c>
      <c r="Z61" s="102" t="str">
        <f ca="1">IFERROR(INDEX('Trade Journal'!O:O,MATCH(T61,'Trade Journal'!A:A,0)),"")</f>
        <v/>
      </c>
      <c r="AA61" s="102" t="str">
        <f t="array" aca="1" ref="AA61" ca="1">IF(Z61&lt;&gt;"",PRODUCT(Z$2:Z61+1)-1,"")</f>
        <v/>
      </c>
      <c r="AB61" s="102" t="str">
        <f ca="1">IF(AA61&lt;&gt;"",IF(MAX(AA$2:AA61)=AA61,1/(1+AC60)-1,(1+AA61)/(1+AA60)-1),"")</f>
        <v/>
      </c>
      <c r="AC61" s="102" t="str">
        <f t="array" aca="1" ref="AC61" ca="1">IF(AA61&lt;&gt;"",PRODUCT(AB$3:AB61+1)-1,"")</f>
        <v/>
      </c>
      <c r="AD61" s="104" t="str">
        <f ca="1">IF(AA61&lt;&gt;"",POWER((AA61-MAX(AA$2:AA61))/(1+MAX(AA$2:AA61))*100,2),"")</f>
        <v/>
      </c>
    </row>
    <row r="62" spans="20:30" x14ac:dyDescent="0.25">
      <c r="T62" t="str">
        <f t="array" aca="1" ref="T62" ca="1">IF(ROWS($2:62)&lt;=COUNT('Trade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ROWS(U$2:$U62))),"")</f>
        <v/>
      </c>
      <c r="U62" s="93" t="str">
        <f ca="1">IFERROR(INDEX('Trade Journal'!P:P,MATCH(T62,'Trade Journal'!A:A,0)),"")</f>
        <v/>
      </c>
      <c r="V62" s="93" t="str">
        <f ca="1">IFERROR(INDEX('Trade Journal'!Q:Q,MATCH(T62,'Trade Journal'!A:A,0)),"")</f>
        <v/>
      </c>
      <c r="W62" s="93" t="str">
        <f ca="1">IFERROR(INDEX('Trade Journal'!R:R,MATCH(T62,'Trade Journal'!A:A,0)),"")</f>
        <v/>
      </c>
      <c r="X62" s="93" t="str">
        <f t="shared" ca="1" si="1"/>
        <v/>
      </c>
      <c r="Y62" s="93" t="str">
        <f ca="1">IF(X62&lt;&gt;"",SUM(X$2:X62),"")</f>
        <v/>
      </c>
      <c r="Z62" s="102" t="str">
        <f ca="1">IFERROR(INDEX('Trade Journal'!O:O,MATCH(T62,'Trade Journal'!A:A,0)),"")</f>
        <v/>
      </c>
      <c r="AA62" s="102" t="str">
        <f t="array" aca="1" ref="AA62" ca="1">IF(Z62&lt;&gt;"",PRODUCT(Z$2:Z62+1)-1,"")</f>
        <v/>
      </c>
      <c r="AB62" s="102" t="str">
        <f ca="1">IF(AA62&lt;&gt;"",IF(MAX(AA$2:AA62)=AA62,1/(1+AC61)-1,(1+AA62)/(1+AA61)-1),"")</f>
        <v/>
      </c>
      <c r="AC62" s="102" t="str">
        <f t="array" aca="1" ref="AC62" ca="1">IF(AA62&lt;&gt;"",PRODUCT(AB$3:AB62+1)-1,"")</f>
        <v/>
      </c>
      <c r="AD62" s="104" t="str">
        <f ca="1">IF(AA62&lt;&gt;"",POWER((AA62-MAX(AA$2:AA62))/(1+MAX(AA$2:AA62))*100,2),"")</f>
        <v/>
      </c>
    </row>
    <row r="63" spans="20:30" x14ac:dyDescent="0.25">
      <c r="T63" t="str">
        <f t="array" aca="1" ref="T63" ca="1">IF(ROWS($2:63)&lt;=COUNT('Trade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ROWS(U$2:$U63))),"")</f>
        <v/>
      </c>
      <c r="U63" s="93" t="str">
        <f ca="1">IFERROR(INDEX('Trade Journal'!P:P,MATCH(T63,'Trade Journal'!A:A,0)),"")</f>
        <v/>
      </c>
      <c r="V63" s="93" t="str">
        <f ca="1">IFERROR(INDEX('Trade Journal'!Q:Q,MATCH(T63,'Trade Journal'!A:A,0)),"")</f>
        <v/>
      </c>
      <c r="W63" s="93" t="str">
        <f ca="1">IFERROR(INDEX('Trade Journal'!R:R,MATCH(T63,'Trade Journal'!A:A,0)),"")</f>
        <v/>
      </c>
      <c r="X63" s="93" t="str">
        <f t="shared" ca="1" si="1"/>
        <v/>
      </c>
      <c r="Y63" s="93" t="str">
        <f ca="1">IF(X63&lt;&gt;"",SUM(X$2:X63),"")</f>
        <v/>
      </c>
      <c r="Z63" s="102" t="str">
        <f ca="1">IFERROR(INDEX('Trade Journal'!O:O,MATCH(T63,'Trade Journal'!A:A,0)),"")</f>
        <v/>
      </c>
      <c r="AA63" s="102" t="str">
        <f t="array" aca="1" ref="AA63" ca="1">IF(Z63&lt;&gt;"",PRODUCT(Z$2:Z63+1)-1,"")</f>
        <v/>
      </c>
      <c r="AB63" s="102" t="str">
        <f ca="1">IF(AA63&lt;&gt;"",IF(MAX(AA$2:AA63)=AA63,1/(1+AC62)-1,(1+AA63)/(1+AA62)-1),"")</f>
        <v/>
      </c>
      <c r="AC63" s="102" t="str">
        <f t="array" aca="1" ref="AC63" ca="1">IF(AA63&lt;&gt;"",PRODUCT(AB$3:AB63+1)-1,"")</f>
        <v/>
      </c>
      <c r="AD63" s="104" t="str">
        <f ca="1">IF(AA63&lt;&gt;"",POWER((AA63-MAX(AA$2:AA63))/(1+MAX(AA$2:AA63))*100,2),"")</f>
        <v/>
      </c>
    </row>
    <row r="64" spans="20:30" x14ac:dyDescent="0.25">
      <c r="T64" t="str">
        <f t="array" aca="1" ref="T64" ca="1">IF(ROWS($2:64)&lt;=COUNT('Trade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ROWS(U$2:$U64))),"")</f>
        <v/>
      </c>
      <c r="U64" s="93" t="str">
        <f ca="1">IFERROR(INDEX('Trade Journal'!P:P,MATCH(T64,'Trade Journal'!A:A,0)),"")</f>
        <v/>
      </c>
      <c r="V64" s="93" t="str">
        <f ca="1">IFERROR(INDEX('Trade Journal'!Q:Q,MATCH(T64,'Trade Journal'!A:A,0)),"")</f>
        <v/>
      </c>
      <c r="W64" s="93" t="str">
        <f ca="1">IFERROR(INDEX('Trade Journal'!R:R,MATCH(T64,'Trade Journal'!A:A,0)),"")</f>
        <v/>
      </c>
      <c r="X64" s="93" t="str">
        <f t="shared" ca="1" si="1"/>
        <v/>
      </c>
      <c r="Y64" s="93" t="str">
        <f ca="1">IF(X64&lt;&gt;"",SUM(X$2:X64),"")</f>
        <v/>
      </c>
      <c r="Z64" s="102" t="str">
        <f ca="1">IFERROR(INDEX('Trade Journal'!O:O,MATCH(T64,'Trade Journal'!A:A,0)),"")</f>
        <v/>
      </c>
      <c r="AA64" s="102" t="str">
        <f t="array" aca="1" ref="AA64" ca="1">IF(Z64&lt;&gt;"",PRODUCT(Z$2:Z64+1)-1,"")</f>
        <v/>
      </c>
      <c r="AB64" s="102" t="str">
        <f ca="1">IF(AA64&lt;&gt;"",IF(MAX(AA$2:AA64)=AA64,1/(1+AC63)-1,(1+AA64)/(1+AA63)-1),"")</f>
        <v/>
      </c>
      <c r="AC64" s="102" t="str">
        <f t="array" aca="1" ref="AC64" ca="1">IF(AA64&lt;&gt;"",PRODUCT(AB$3:AB64+1)-1,"")</f>
        <v/>
      </c>
      <c r="AD64" s="104" t="str">
        <f ca="1">IF(AA64&lt;&gt;"",POWER((AA64-MAX(AA$2:AA64))/(1+MAX(AA$2:AA64))*100,2),"")</f>
        <v/>
      </c>
    </row>
    <row r="65" spans="20:30" x14ac:dyDescent="0.25">
      <c r="T65" t="str">
        <f t="array" aca="1" ref="T65" ca="1">IF(ROWS($2:65)&lt;=COUNT('Trade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ROWS(U$2:$U65))),"")</f>
        <v/>
      </c>
      <c r="U65" s="93" t="str">
        <f ca="1">IFERROR(INDEX('Trade Journal'!P:P,MATCH(T65,'Trade Journal'!A:A,0)),"")</f>
        <v/>
      </c>
      <c r="V65" s="93" t="str">
        <f ca="1">IFERROR(INDEX('Trade Journal'!Q:Q,MATCH(T65,'Trade Journal'!A:A,0)),"")</f>
        <v/>
      </c>
      <c r="W65" s="93" t="str">
        <f ca="1">IFERROR(INDEX('Trade Journal'!R:R,MATCH(T65,'Trade Journal'!A:A,0)),"")</f>
        <v/>
      </c>
      <c r="X65" s="93" t="str">
        <f t="shared" ca="1" si="1"/>
        <v/>
      </c>
      <c r="Y65" s="93" t="str">
        <f ca="1">IF(X65&lt;&gt;"",SUM(X$2:X65),"")</f>
        <v/>
      </c>
      <c r="Z65" s="102" t="str">
        <f ca="1">IFERROR(INDEX('Trade Journal'!O:O,MATCH(T65,'Trade Journal'!A:A,0)),"")</f>
        <v/>
      </c>
      <c r="AA65" s="102" t="str">
        <f t="array" aca="1" ref="AA65" ca="1">IF(Z65&lt;&gt;"",PRODUCT(Z$2:Z65+1)-1,"")</f>
        <v/>
      </c>
      <c r="AB65" s="102" t="str">
        <f ca="1">IF(AA65&lt;&gt;"",IF(MAX(AA$2:AA65)=AA65,1/(1+AC64)-1,(1+AA65)/(1+AA64)-1),"")</f>
        <v/>
      </c>
      <c r="AC65" s="102" t="str">
        <f t="array" aca="1" ref="AC65" ca="1">IF(AA65&lt;&gt;"",PRODUCT(AB$3:AB65+1)-1,"")</f>
        <v/>
      </c>
      <c r="AD65" s="104" t="str">
        <f ca="1">IF(AA65&lt;&gt;"",POWER((AA65-MAX(AA$2:AA65))/(1+MAX(AA$2:AA65))*100,2),"")</f>
        <v/>
      </c>
    </row>
    <row r="66" spans="20:30" x14ac:dyDescent="0.25">
      <c r="T66" t="str">
        <f t="array" aca="1" ref="T66" ca="1">IF(ROWS($2:66)&lt;=COUNT('Trade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ROWS(U$2:$U66))),"")</f>
        <v/>
      </c>
      <c r="U66" s="93" t="str">
        <f ca="1">IFERROR(INDEX('Trade Journal'!P:P,MATCH(T66,'Trade Journal'!A:A,0)),"")</f>
        <v/>
      </c>
      <c r="V66" s="93" t="str">
        <f ca="1">IFERROR(INDEX('Trade Journal'!Q:Q,MATCH(T66,'Trade Journal'!A:A,0)),"")</f>
        <v/>
      </c>
      <c r="W66" s="93" t="str">
        <f ca="1">IFERROR(INDEX('Trade Journal'!R:R,MATCH(T66,'Trade Journal'!A:A,0)),"")</f>
        <v/>
      </c>
      <c r="X66" s="93" t="str">
        <f t="shared" ca="1" si="1"/>
        <v/>
      </c>
      <c r="Y66" s="93" t="str">
        <f ca="1">IF(X66&lt;&gt;"",SUM(X$2:X66),"")</f>
        <v/>
      </c>
      <c r="Z66" s="102" t="str">
        <f ca="1">IFERROR(INDEX('Trade Journal'!O:O,MATCH(T66,'Trade Journal'!A:A,0)),"")</f>
        <v/>
      </c>
      <c r="AA66" s="102" t="str">
        <f t="array" aca="1" ref="AA66" ca="1">IF(Z66&lt;&gt;"",PRODUCT(Z$2:Z66+1)-1,"")</f>
        <v/>
      </c>
      <c r="AB66" s="102" t="str">
        <f ca="1">IF(AA66&lt;&gt;"",IF(MAX(AA$2:AA66)=AA66,1/(1+AC65)-1,(1+AA66)/(1+AA65)-1),"")</f>
        <v/>
      </c>
      <c r="AC66" s="102" t="str">
        <f t="array" aca="1" ref="AC66" ca="1">IF(AA66&lt;&gt;"",PRODUCT(AB$3:AB66+1)-1,"")</f>
        <v/>
      </c>
      <c r="AD66" s="104" t="str">
        <f ca="1">IF(AA66&lt;&gt;"",POWER((AA66-MAX(AA$2:AA66))/(1+MAX(AA$2:AA66))*100,2),"")</f>
        <v/>
      </c>
    </row>
    <row r="67" spans="20:30" x14ac:dyDescent="0.25">
      <c r="T67" t="str">
        <f t="array" aca="1" ref="T67" ca="1">IF(ROWS($2:67)&lt;=COUNT('Trade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ROWS(U$2:$U67))),"")</f>
        <v/>
      </c>
      <c r="U67" s="93" t="str">
        <f ca="1">IFERROR(INDEX('Trade Journal'!P:P,MATCH(T67,'Trade Journal'!A:A,0)),"")</f>
        <v/>
      </c>
      <c r="V67" s="93" t="str">
        <f ca="1">IFERROR(INDEX('Trade Journal'!Q:Q,MATCH(T67,'Trade Journal'!A:A,0)),"")</f>
        <v/>
      </c>
      <c r="W67" s="93" t="str">
        <f ca="1">IFERROR(INDEX('Trade Journal'!R:R,MATCH(T67,'Trade Journal'!A:A,0)),"")</f>
        <v/>
      </c>
      <c r="X67" s="93" t="str">
        <f t="shared" ca="1" si="1"/>
        <v/>
      </c>
      <c r="Y67" s="93" t="str">
        <f ca="1">IF(X67&lt;&gt;"",SUM(X$2:X67),"")</f>
        <v/>
      </c>
      <c r="Z67" s="102" t="str">
        <f ca="1">IFERROR(INDEX('Trade Journal'!O:O,MATCH(T67,'Trade Journal'!A:A,0)),"")</f>
        <v/>
      </c>
      <c r="AA67" s="102" t="str">
        <f t="array" aca="1" ref="AA67" ca="1">IF(Z67&lt;&gt;"",PRODUCT(Z$2:Z67+1)-1,"")</f>
        <v/>
      </c>
      <c r="AB67" s="102" t="str">
        <f ca="1">IF(AA67&lt;&gt;"",IF(MAX(AA$2:AA67)=AA67,1/(1+AC66)-1,(1+AA67)/(1+AA66)-1),"")</f>
        <v/>
      </c>
      <c r="AC67" s="102" t="str">
        <f t="array" aca="1" ref="AC67" ca="1">IF(AA67&lt;&gt;"",PRODUCT(AB$3:AB67+1)-1,"")</f>
        <v/>
      </c>
      <c r="AD67" s="104" t="str">
        <f ca="1">IF(AA67&lt;&gt;"",POWER((AA67-MAX(AA$2:AA67))/(1+MAX(AA$2:AA67))*100,2),"")</f>
        <v/>
      </c>
    </row>
    <row r="68" spans="20:30" x14ac:dyDescent="0.25">
      <c r="T68" t="str">
        <f t="array" aca="1" ref="T68" ca="1">IF(ROWS($2:68)&lt;=COUNT('Trade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ROWS(U$2:$U68))),"")</f>
        <v/>
      </c>
      <c r="U68" s="93" t="str">
        <f ca="1">IFERROR(INDEX('Trade Journal'!P:P,MATCH(T68,'Trade Journal'!A:A,0)),"")</f>
        <v/>
      </c>
      <c r="V68" s="93" t="str">
        <f ca="1">IFERROR(INDEX('Trade Journal'!Q:Q,MATCH(T68,'Trade Journal'!A:A,0)),"")</f>
        <v/>
      </c>
      <c r="W68" s="93" t="str">
        <f ca="1">IFERROR(INDEX('Trade Journal'!R:R,MATCH(T68,'Trade Journal'!A:A,0)),"")</f>
        <v/>
      </c>
      <c r="X68" s="93" t="str">
        <f t="shared" ca="1" si="1"/>
        <v/>
      </c>
      <c r="Y68" s="93" t="str">
        <f ca="1">IF(X68&lt;&gt;"",SUM(X$2:X68),"")</f>
        <v/>
      </c>
      <c r="Z68" s="102" t="str">
        <f ca="1">IFERROR(INDEX('Trade Journal'!O:O,MATCH(T68,'Trade Journal'!A:A,0)),"")</f>
        <v/>
      </c>
      <c r="AA68" s="102" t="str">
        <f t="array" aca="1" ref="AA68" ca="1">IF(Z68&lt;&gt;"",PRODUCT(Z$2:Z68+1)-1,"")</f>
        <v/>
      </c>
      <c r="AB68" s="102" t="str">
        <f ca="1">IF(AA68&lt;&gt;"",IF(MAX(AA$2:AA68)=AA68,1/(1+AC67)-1,(1+AA68)/(1+AA67)-1),"")</f>
        <v/>
      </c>
      <c r="AC68" s="102" t="str">
        <f t="array" aca="1" ref="AC68" ca="1">IF(AA68&lt;&gt;"",PRODUCT(AB$3:AB68+1)-1,"")</f>
        <v/>
      </c>
      <c r="AD68" s="104" t="str">
        <f ca="1">IF(AA68&lt;&gt;"",POWER((AA68-MAX(AA$2:AA68))/(1+MAX(AA$2:AA68))*100,2),"")</f>
        <v/>
      </c>
    </row>
    <row r="69" spans="20:30" x14ac:dyDescent="0.25">
      <c r="T69" t="str">
        <f t="array" aca="1" ref="T69" ca="1">IF(ROWS($2:69)&lt;=COUNT('Trade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ROWS(U$2:$U69))),"")</f>
        <v/>
      </c>
      <c r="U69" s="93" t="str">
        <f ca="1">IFERROR(INDEX('Trade Journal'!P:P,MATCH(T69,'Trade Journal'!A:A,0)),"")</f>
        <v/>
      </c>
      <c r="V69" s="93" t="str">
        <f ca="1">IFERROR(INDEX('Trade Journal'!Q:Q,MATCH(T69,'Trade Journal'!A:A,0)),"")</f>
        <v/>
      </c>
      <c r="W69" s="93" t="str">
        <f ca="1">IFERROR(INDEX('Trade Journal'!R:R,MATCH(T69,'Trade Journal'!A:A,0)),"")</f>
        <v/>
      </c>
      <c r="X69" s="93" t="str">
        <f t="shared" ca="1" si="1"/>
        <v/>
      </c>
      <c r="Y69" s="93" t="str">
        <f ca="1">IF(X69&lt;&gt;"",SUM(X$2:X69),"")</f>
        <v/>
      </c>
      <c r="Z69" s="102" t="str">
        <f ca="1">IFERROR(INDEX('Trade Journal'!O:O,MATCH(T69,'Trade Journal'!A:A,0)),"")</f>
        <v/>
      </c>
      <c r="AA69" s="102" t="str">
        <f t="array" aca="1" ref="AA69" ca="1">IF(Z69&lt;&gt;"",PRODUCT(Z$2:Z69+1)-1,"")</f>
        <v/>
      </c>
      <c r="AB69" s="102" t="str">
        <f ca="1">IF(AA69&lt;&gt;"",IF(MAX(AA$2:AA69)=AA69,1/(1+AC68)-1,(1+AA69)/(1+AA68)-1),"")</f>
        <v/>
      </c>
      <c r="AC69" s="102" t="str">
        <f t="array" aca="1" ref="AC69" ca="1">IF(AA69&lt;&gt;"",PRODUCT(AB$3:AB69+1)-1,"")</f>
        <v/>
      </c>
      <c r="AD69" s="104" t="str">
        <f ca="1">IF(AA69&lt;&gt;"",POWER((AA69-MAX(AA$2:AA69))/(1+MAX(AA$2:AA69))*100,2),"")</f>
        <v/>
      </c>
    </row>
    <row r="70" spans="20:30" x14ac:dyDescent="0.25">
      <c r="T70" t="str">
        <f t="array" aca="1" ref="T70" ca="1">IF(ROWS($2:70)&lt;=COUNT('Trade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ROWS(U$2:$U70))),"")</f>
        <v/>
      </c>
      <c r="U70" s="93" t="str">
        <f ca="1">IFERROR(INDEX('Trade Journal'!P:P,MATCH(T70,'Trade Journal'!A:A,0)),"")</f>
        <v/>
      </c>
      <c r="V70" s="93" t="str">
        <f ca="1">IFERROR(INDEX('Trade Journal'!Q:Q,MATCH(T70,'Trade Journal'!A:A,0)),"")</f>
        <v/>
      </c>
      <c r="W70" s="93" t="str">
        <f ca="1">IFERROR(INDEX('Trade Journal'!R:R,MATCH(T70,'Trade Journal'!A:A,0)),"")</f>
        <v/>
      </c>
      <c r="X70" s="93" t="str">
        <f t="shared" ca="1" si="1"/>
        <v/>
      </c>
      <c r="Y70" s="93" t="str">
        <f ca="1">IF(X70&lt;&gt;"",SUM(X$2:X70),"")</f>
        <v/>
      </c>
      <c r="Z70" s="102" t="str">
        <f ca="1">IFERROR(INDEX('Trade Journal'!O:O,MATCH(T70,'Trade Journal'!A:A,0)),"")</f>
        <v/>
      </c>
      <c r="AA70" s="102" t="str">
        <f t="array" aca="1" ref="AA70" ca="1">IF(Z70&lt;&gt;"",PRODUCT(Z$2:Z70+1)-1,"")</f>
        <v/>
      </c>
      <c r="AB70" s="102" t="str">
        <f ca="1">IF(AA70&lt;&gt;"",IF(MAX(AA$2:AA70)=AA70,1/(1+AC69)-1,(1+AA70)/(1+AA69)-1),"")</f>
        <v/>
      </c>
      <c r="AC70" s="102" t="str">
        <f t="array" aca="1" ref="AC70" ca="1">IF(AA70&lt;&gt;"",PRODUCT(AB$3:AB70+1)-1,"")</f>
        <v/>
      </c>
      <c r="AD70" s="104" t="str">
        <f ca="1">IF(AA70&lt;&gt;"",POWER((AA70-MAX(AA$2:AA70))/(1+MAX(AA$2:AA70))*100,2),"")</f>
        <v/>
      </c>
    </row>
    <row r="71" spans="20:30" x14ac:dyDescent="0.25">
      <c r="T71" t="str">
        <f t="array" aca="1" ref="T71" ca="1">IF(ROWS($2:71)&lt;=COUNT('Trade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ROWS(U$2:$U71))),"")</f>
        <v/>
      </c>
      <c r="U71" s="93" t="str">
        <f ca="1">IFERROR(INDEX('Trade Journal'!P:P,MATCH(T71,'Trade Journal'!A:A,0)),"")</f>
        <v/>
      </c>
      <c r="V71" s="93" t="str">
        <f ca="1">IFERROR(INDEX('Trade Journal'!Q:Q,MATCH(T71,'Trade Journal'!A:A,0)),"")</f>
        <v/>
      </c>
      <c r="W71" s="93" t="str">
        <f ca="1">IFERROR(INDEX('Trade Journal'!R:R,MATCH(T71,'Trade Journal'!A:A,0)),"")</f>
        <v/>
      </c>
      <c r="X71" s="93" t="str">
        <f t="shared" ca="1" si="1"/>
        <v/>
      </c>
      <c r="Y71" s="93" t="str">
        <f ca="1">IF(X71&lt;&gt;"",SUM(X$2:X71),"")</f>
        <v/>
      </c>
      <c r="Z71" s="102" t="str">
        <f ca="1">IFERROR(INDEX('Trade Journal'!O:O,MATCH(T71,'Trade Journal'!A:A,0)),"")</f>
        <v/>
      </c>
      <c r="AA71" s="102" t="str">
        <f t="array" aca="1" ref="AA71" ca="1">IF(Z71&lt;&gt;"",PRODUCT(Z$2:Z71+1)-1,"")</f>
        <v/>
      </c>
      <c r="AB71" s="102" t="str">
        <f ca="1">IF(AA71&lt;&gt;"",IF(MAX(AA$2:AA71)=AA71,1/(1+AC70)-1,(1+AA71)/(1+AA70)-1),"")</f>
        <v/>
      </c>
      <c r="AC71" s="102" t="str">
        <f t="array" aca="1" ref="AC71" ca="1">IF(AA71&lt;&gt;"",PRODUCT(AB$3:AB71+1)-1,"")</f>
        <v/>
      </c>
      <c r="AD71" s="104" t="str">
        <f ca="1">IF(AA71&lt;&gt;"",POWER((AA71-MAX(AA$2:AA71))/(1+MAX(AA$2:AA71))*100,2),"")</f>
        <v/>
      </c>
    </row>
    <row r="72" spans="20:30" x14ac:dyDescent="0.25">
      <c r="T72" t="str">
        <f t="array" aca="1" ref="T72" ca="1">IF(ROWS($2:72)&lt;=COUNT('Trade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ROWS(U$2:$U72))),"")</f>
        <v/>
      </c>
      <c r="U72" s="93" t="str">
        <f ca="1">IFERROR(INDEX('Trade Journal'!P:P,MATCH(T72,'Trade Journal'!A:A,0)),"")</f>
        <v/>
      </c>
      <c r="V72" s="93" t="str">
        <f ca="1">IFERROR(INDEX('Trade Journal'!Q:Q,MATCH(T72,'Trade Journal'!A:A,0)),"")</f>
        <v/>
      </c>
      <c r="W72" s="93" t="str">
        <f ca="1">IFERROR(INDEX('Trade Journal'!R:R,MATCH(T72,'Trade Journal'!A:A,0)),"")</f>
        <v/>
      </c>
      <c r="X72" s="93" t="str">
        <f t="shared" ca="1" si="1"/>
        <v/>
      </c>
      <c r="Y72" s="93" t="str">
        <f ca="1">IF(X72&lt;&gt;"",SUM(X$2:X72),"")</f>
        <v/>
      </c>
      <c r="Z72" s="102" t="str">
        <f ca="1">IFERROR(INDEX('Trade Journal'!O:O,MATCH(T72,'Trade Journal'!A:A,0)),"")</f>
        <v/>
      </c>
      <c r="AA72" s="102" t="str">
        <f t="array" aca="1" ref="AA72" ca="1">IF(Z72&lt;&gt;"",PRODUCT(Z$2:Z72+1)-1,"")</f>
        <v/>
      </c>
      <c r="AB72" s="102" t="str">
        <f ca="1">IF(AA72&lt;&gt;"",IF(MAX(AA$2:AA72)=AA72,1/(1+AC71)-1,(1+AA72)/(1+AA71)-1),"")</f>
        <v/>
      </c>
      <c r="AC72" s="102" t="str">
        <f t="array" aca="1" ref="AC72" ca="1">IF(AA72&lt;&gt;"",PRODUCT(AB$3:AB72+1)-1,"")</f>
        <v/>
      </c>
      <c r="AD72" s="104" t="str">
        <f ca="1">IF(AA72&lt;&gt;"",POWER((AA72-MAX(AA$2:AA72))/(1+MAX(AA$2:AA72))*100,2),"")</f>
        <v/>
      </c>
    </row>
    <row r="73" spans="20:30" x14ac:dyDescent="0.25">
      <c r="T73" t="str">
        <f t="array" aca="1" ref="T73" ca="1">IF(ROWS($2:73)&lt;=COUNT('Trade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ROWS(U$2:$U73))),"")</f>
        <v/>
      </c>
      <c r="U73" s="93" t="str">
        <f ca="1">IFERROR(INDEX('Trade Journal'!P:P,MATCH(T73,'Trade Journal'!A:A,0)),"")</f>
        <v/>
      </c>
      <c r="V73" s="93" t="str">
        <f ca="1">IFERROR(INDEX('Trade Journal'!Q:Q,MATCH(T73,'Trade Journal'!A:A,0)),"")</f>
        <v/>
      </c>
      <c r="W73" s="93" t="str">
        <f ca="1">IFERROR(INDEX('Trade Journal'!R:R,MATCH(T73,'Trade Journal'!A:A,0)),"")</f>
        <v/>
      </c>
      <c r="X73" s="93" t="str">
        <f t="shared" ca="1" si="1"/>
        <v/>
      </c>
      <c r="Y73" s="93" t="str">
        <f ca="1">IF(X73&lt;&gt;"",SUM(X$2:X73),"")</f>
        <v/>
      </c>
      <c r="Z73" s="102" t="str">
        <f ca="1">IFERROR(INDEX('Trade Journal'!O:O,MATCH(T73,'Trade Journal'!A:A,0)),"")</f>
        <v/>
      </c>
      <c r="AA73" s="102" t="str">
        <f t="array" aca="1" ref="AA73" ca="1">IF(Z73&lt;&gt;"",PRODUCT(Z$2:Z73+1)-1,"")</f>
        <v/>
      </c>
      <c r="AB73" s="102" t="str">
        <f ca="1">IF(AA73&lt;&gt;"",IF(MAX(AA$2:AA73)=AA73,1/(1+AC72)-1,(1+AA73)/(1+AA72)-1),"")</f>
        <v/>
      </c>
      <c r="AC73" s="102" t="str">
        <f t="array" aca="1" ref="AC73" ca="1">IF(AA73&lt;&gt;"",PRODUCT(AB$3:AB73+1)-1,"")</f>
        <v/>
      </c>
      <c r="AD73" s="104" t="str">
        <f ca="1">IF(AA73&lt;&gt;"",POWER((AA73-MAX(AA$2:AA73))/(1+MAX(AA$2:AA73))*100,2),"")</f>
        <v/>
      </c>
    </row>
    <row r="74" spans="20:30" x14ac:dyDescent="0.25">
      <c r="T74" t="str">
        <f t="array" aca="1" ref="T74" ca="1">IF(ROWS($2:74)&lt;=COUNT('Trade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ROWS(U$2:$U74))),"")</f>
        <v/>
      </c>
      <c r="U74" s="93" t="str">
        <f ca="1">IFERROR(INDEX('Trade Journal'!P:P,MATCH(T74,'Trade Journal'!A:A,0)),"")</f>
        <v/>
      </c>
      <c r="V74" s="93" t="str">
        <f ca="1">IFERROR(INDEX('Trade Journal'!Q:Q,MATCH(T74,'Trade Journal'!A:A,0)),"")</f>
        <v/>
      </c>
      <c r="W74" s="93" t="str">
        <f ca="1">IFERROR(INDEX('Trade Journal'!R:R,MATCH(T74,'Trade Journal'!A:A,0)),"")</f>
        <v/>
      </c>
      <c r="X74" s="93" t="str">
        <f t="shared" ca="1" si="1"/>
        <v/>
      </c>
      <c r="Y74" s="93" t="str">
        <f ca="1">IF(X74&lt;&gt;"",SUM(X$2:X74),"")</f>
        <v/>
      </c>
      <c r="Z74" s="102" t="str">
        <f ca="1">IFERROR(INDEX('Trade Journal'!O:O,MATCH(T74,'Trade Journal'!A:A,0)),"")</f>
        <v/>
      </c>
      <c r="AA74" s="102" t="str">
        <f t="array" aca="1" ref="AA74" ca="1">IF(Z74&lt;&gt;"",PRODUCT(Z$2:Z74+1)-1,"")</f>
        <v/>
      </c>
      <c r="AB74" s="102" t="str">
        <f ca="1">IF(AA74&lt;&gt;"",IF(MAX(AA$2:AA74)=AA74,1/(1+AC73)-1,(1+AA74)/(1+AA73)-1),"")</f>
        <v/>
      </c>
      <c r="AC74" s="102" t="str">
        <f t="array" aca="1" ref="AC74" ca="1">IF(AA74&lt;&gt;"",PRODUCT(AB$3:AB74+1)-1,"")</f>
        <v/>
      </c>
      <c r="AD74" s="104" t="str">
        <f ca="1">IF(AA74&lt;&gt;"",POWER((AA74-MAX(AA$2:AA74))/(1+MAX(AA$2:AA74))*100,2),"")</f>
        <v/>
      </c>
    </row>
    <row r="75" spans="20:30" x14ac:dyDescent="0.25">
      <c r="T75" t="str">
        <f t="array" aca="1" ref="T75" ca="1">IF(ROWS($2:75)&lt;=COUNT('Trade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ROWS(U$2:$U75))),"")</f>
        <v/>
      </c>
      <c r="U75" s="93" t="str">
        <f ca="1">IFERROR(INDEX('Trade Journal'!P:P,MATCH(T75,'Trade Journal'!A:A,0)),"")</f>
        <v/>
      </c>
      <c r="V75" s="93" t="str">
        <f ca="1">IFERROR(INDEX('Trade Journal'!Q:Q,MATCH(T75,'Trade Journal'!A:A,0)),"")</f>
        <v/>
      </c>
      <c r="W75" s="93" t="str">
        <f ca="1">IFERROR(INDEX('Trade Journal'!R:R,MATCH(T75,'Trade Journal'!A:A,0)),"")</f>
        <v/>
      </c>
      <c r="X75" s="93" t="str">
        <f t="shared" ca="1" si="1"/>
        <v/>
      </c>
      <c r="Y75" s="93" t="str">
        <f ca="1">IF(X75&lt;&gt;"",SUM(X$2:X75),"")</f>
        <v/>
      </c>
      <c r="Z75" s="102" t="str">
        <f ca="1">IFERROR(INDEX('Trade Journal'!O:O,MATCH(T75,'Trade Journal'!A:A,0)),"")</f>
        <v/>
      </c>
      <c r="AA75" s="102" t="str">
        <f t="array" aca="1" ref="AA75" ca="1">IF(Z75&lt;&gt;"",PRODUCT(Z$2:Z75+1)-1,"")</f>
        <v/>
      </c>
      <c r="AB75" s="102" t="str">
        <f ca="1">IF(AA75&lt;&gt;"",IF(MAX(AA$2:AA75)=AA75,1/(1+AC74)-1,(1+AA75)/(1+AA74)-1),"")</f>
        <v/>
      </c>
      <c r="AC75" s="102" t="str">
        <f t="array" aca="1" ref="AC75" ca="1">IF(AA75&lt;&gt;"",PRODUCT(AB$3:AB75+1)-1,"")</f>
        <v/>
      </c>
      <c r="AD75" s="104" t="str">
        <f ca="1">IF(AA75&lt;&gt;"",POWER((AA75-MAX(AA$2:AA75))/(1+MAX(AA$2:AA75))*100,2),"")</f>
        <v/>
      </c>
    </row>
    <row r="76" spans="20:30" x14ac:dyDescent="0.25">
      <c r="T76" t="str">
        <f t="array" aca="1" ref="T76" ca="1">IF(ROWS($2:76)&lt;=COUNT('Trade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ROWS(U$2:$U76))),"")</f>
        <v/>
      </c>
      <c r="U76" s="93" t="str">
        <f ca="1">IFERROR(INDEX('Trade Journal'!P:P,MATCH(T76,'Trade Journal'!A:A,0)),"")</f>
        <v/>
      </c>
      <c r="V76" s="93" t="str">
        <f ca="1">IFERROR(INDEX('Trade Journal'!Q:Q,MATCH(T76,'Trade Journal'!A:A,0)),"")</f>
        <v/>
      </c>
      <c r="W76" s="93" t="str">
        <f ca="1">IFERROR(INDEX('Trade Journal'!R:R,MATCH(T76,'Trade Journal'!A:A,0)),"")</f>
        <v/>
      </c>
      <c r="X76" s="93" t="str">
        <f t="shared" ca="1" si="1"/>
        <v/>
      </c>
      <c r="Y76" s="93" t="str">
        <f ca="1">IF(X76&lt;&gt;"",SUM(X$2:X76),"")</f>
        <v/>
      </c>
      <c r="Z76" s="102" t="str">
        <f ca="1">IFERROR(INDEX('Trade Journal'!O:O,MATCH(T76,'Trade Journal'!A:A,0)),"")</f>
        <v/>
      </c>
      <c r="AA76" s="102" t="str">
        <f t="array" aca="1" ref="AA76" ca="1">IF(Z76&lt;&gt;"",PRODUCT(Z$2:Z76+1)-1,"")</f>
        <v/>
      </c>
      <c r="AB76" s="102" t="str">
        <f ca="1">IF(AA76&lt;&gt;"",IF(MAX(AA$2:AA76)=AA76,1/(1+AC75)-1,(1+AA76)/(1+AA75)-1),"")</f>
        <v/>
      </c>
      <c r="AC76" s="102" t="str">
        <f t="array" aca="1" ref="AC76" ca="1">IF(AA76&lt;&gt;"",PRODUCT(AB$3:AB76+1)-1,"")</f>
        <v/>
      </c>
      <c r="AD76" s="104" t="str">
        <f ca="1">IF(AA76&lt;&gt;"",POWER((AA76-MAX(AA$2:AA76))/(1+MAX(AA$2:AA76))*100,2),"")</f>
        <v/>
      </c>
    </row>
    <row r="77" spans="20:30" x14ac:dyDescent="0.25">
      <c r="T77" t="str">
        <f t="array" aca="1" ref="T77" ca="1">IF(ROWS($2:77)&lt;=COUNT('Trade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ROWS(U$2:$U77))),"")</f>
        <v/>
      </c>
      <c r="U77" s="93" t="str">
        <f ca="1">IFERROR(INDEX('Trade Journal'!P:P,MATCH(T77,'Trade Journal'!A:A,0)),"")</f>
        <v/>
      </c>
      <c r="V77" s="93" t="str">
        <f ca="1">IFERROR(INDEX('Trade Journal'!Q:Q,MATCH(T77,'Trade Journal'!A:A,0)),"")</f>
        <v/>
      </c>
      <c r="W77" s="93" t="str">
        <f ca="1">IFERROR(INDEX('Trade Journal'!R:R,MATCH(T77,'Trade Journal'!A:A,0)),"")</f>
        <v/>
      </c>
      <c r="X77" s="93" t="str">
        <f t="shared" ca="1" si="1"/>
        <v/>
      </c>
      <c r="Y77" s="93" t="str">
        <f ca="1">IF(X77&lt;&gt;"",SUM(X$2:X77),"")</f>
        <v/>
      </c>
      <c r="Z77" s="102" t="str">
        <f ca="1">IFERROR(INDEX('Trade Journal'!O:O,MATCH(T77,'Trade Journal'!A:A,0)),"")</f>
        <v/>
      </c>
      <c r="AA77" s="102" t="str">
        <f t="array" aca="1" ref="AA77" ca="1">IF(Z77&lt;&gt;"",PRODUCT(Z$2:Z77+1)-1,"")</f>
        <v/>
      </c>
      <c r="AB77" s="102" t="str">
        <f ca="1">IF(AA77&lt;&gt;"",IF(MAX(AA$2:AA77)=AA77,1/(1+AC76)-1,(1+AA77)/(1+AA76)-1),"")</f>
        <v/>
      </c>
      <c r="AC77" s="102" t="str">
        <f t="array" aca="1" ref="AC77" ca="1">IF(AA77&lt;&gt;"",PRODUCT(AB$3:AB77+1)-1,"")</f>
        <v/>
      </c>
      <c r="AD77" s="104" t="str">
        <f ca="1">IF(AA77&lt;&gt;"",POWER((AA77-MAX(AA$2:AA77))/(1+MAX(AA$2:AA77))*100,2),"")</f>
        <v/>
      </c>
    </row>
    <row r="78" spans="20:30" x14ac:dyDescent="0.25">
      <c r="T78" t="str">
        <f t="array" aca="1" ref="T78" ca="1">IF(ROWS($2:78)&lt;=COUNT('Trade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ROWS(U$2:$U78))),"")</f>
        <v/>
      </c>
      <c r="U78" s="93" t="str">
        <f ca="1">IFERROR(INDEX('Trade Journal'!P:P,MATCH(T78,'Trade Journal'!A:A,0)),"")</f>
        <v/>
      </c>
      <c r="V78" s="93" t="str">
        <f ca="1">IFERROR(INDEX('Trade Journal'!Q:Q,MATCH(T78,'Trade Journal'!A:A,0)),"")</f>
        <v/>
      </c>
      <c r="W78" s="93" t="str">
        <f ca="1">IFERROR(INDEX('Trade Journal'!R:R,MATCH(T78,'Trade Journal'!A:A,0)),"")</f>
        <v/>
      </c>
      <c r="X78" s="93" t="str">
        <f t="shared" ca="1" si="1"/>
        <v/>
      </c>
      <c r="Y78" s="93" t="str">
        <f ca="1">IF(X78&lt;&gt;"",SUM(X$2:X78),"")</f>
        <v/>
      </c>
      <c r="Z78" s="102" t="str">
        <f ca="1">IFERROR(INDEX('Trade Journal'!O:O,MATCH(T78,'Trade Journal'!A:A,0)),"")</f>
        <v/>
      </c>
      <c r="AA78" s="102" t="str">
        <f t="array" aca="1" ref="AA78" ca="1">IF(Z78&lt;&gt;"",PRODUCT(Z$2:Z78+1)-1,"")</f>
        <v/>
      </c>
      <c r="AB78" s="102" t="str">
        <f ca="1">IF(AA78&lt;&gt;"",IF(MAX(AA$2:AA78)=AA78,1/(1+AC77)-1,(1+AA78)/(1+AA77)-1),"")</f>
        <v/>
      </c>
      <c r="AC78" s="102" t="str">
        <f t="array" aca="1" ref="AC78" ca="1">IF(AA78&lt;&gt;"",PRODUCT(AB$3:AB78+1)-1,"")</f>
        <v/>
      </c>
      <c r="AD78" s="104" t="str">
        <f ca="1">IF(AA78&lt;&gt;"",POWER((AA78-MAX(AA$2:AA78))/(1+MAX(AA$2:AA78))*100,2),"")</f>
        <v/>
      </c>
    </row>
    <row r="79" spans="20:30" x14ac:dyDescent="0.25">
      <c r="T79" t="str">
        <f t="array" aca="1" ref="T79" ca="1">IF(ROWS($2:79)&lt;=COUNT('Trade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ROWS(U$2:$U79))),"")</f>
        <v/>
      </c>
      <c r="U79" s="93" t="str">
        <f ca="1">IFERROR(INDEX('Trade Journal'!P:P,MATCH(T79,'Trade Journal'!A:A,0)),"")</f>
        <v/>
      </c>
      <c r="V79" s="93" t="str">
        <f ca="1">IFERROR(INDEX('Trade Journal'!Q:Q,MATCH(T79,'Trade Journal'!A:A,0)),"")</f>
        <v/>
      </c>
      <c r="W79" s="93" t="str">
        <f ca="1">IFERROR(INDEX('Trade Journal'!R:R,MATCH(T79,'Trade Journal'!A:A,0)),"")</f>
        <v/>
      </c>
      <c r="X79" s="93" t="str">
        <f t="shared" ca="1" si="1"/>
        <v/>
      </c>
      <c r="Y79" s="93" t="str">
        <f ca="1">IF(X79&lt;&gt;"",SUM(X$2:X79),"")</f>
        <v/>
      </c>
      <c r="Z79" s="102" t="str">
        <f ca="1">IFERROR(INDEX('Trade Journal'!O:O,MATCH(T79,'Trade Journal'!A:A,0)),"")</f>
        <v/>
      </c>
      <c r="AA79" s="102" t="str">
        <f t="array" aca="1" ref="AA79" ca="1">IF(Z79&lt;&gt;"",PRODUCT(Z$2:Z79+1)-1,"")</f>
        <v/>
      </c>
      <c r="AB79" s="102" t="str">
        <f ca="1">IF(AA79&lt;&gt;"",IF(MAX(AA$2:AA79)=AA79,1/(1+AC78)-1,(1+AA79)/(1+AA78)-1),"")</f>
        <v/>
      </c>
      <c r="AC79" s="102" t="str">
        <f t="array" aca="1" ref="AC79" ca="1">IF(AA79&lt;&gt;"",PRODUCT(AB$3:AB79+1)-1,"")</f>
        <v/>
      </c>
      <c r="AD79" s="104" t="str">
        <f ca="1">IF(AA79&lt;&gt;"",POWER((AA79-MAX(AA$2:AA79))/(1+MAX(AA$2:AA79))*100,2),"")</f>
        <v/>
      </c>
    </row>
    <row r="80" spans="20:30" x14ac:dyDescent="0.25">
      <c r="T80" t="str">
        <f t="array" aca="1" ref="T80" ca="1">IF(ROWS($2:80)&lt;=COUNT('Trade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ROWS(U$2:$U80))),"")</f>
        <v/>
      </c>
      <c r="U80" s="93" t="str">
        <f ca="1">IFERROR(INDEX('Trade Journal'!P:P,MATCH(T80,'Trade Journal'!A:A,0)),"")</f>
        <v/>
      </c>
      <c r="V80" s="93" t="str">
        <f ca="1">IFERROR(INDEX('Trade Journal'!Q:Q,MATCH(T80,'Trade Journal'!A:A,0)),"")</f>
        <v/>
      </c>
      <c r="W80" s="93" t="str">
        <f ca="1">IFERROR(INDEX('Trade Journal'!R:R,MATCH(T80,'Trade Journal'!A:A,0)),"")</f>
        <v/>
      </c>
      <c r="X80" s="93" t="str">
        <f t="shared" ref="X80:X143" ca="1" si="2">IF(OR(U80&lt;&gt;"",V80&lt;&gt;"",W80&lt;&gt;""),SUM(U80:W80),"")</f>
        <v/>
      </c>
      <c r="Y80" s="93" t="str">
        <f ca="1">IF(X80&lt;&gt;"",SUM(X$2:X80),"")</f>
        <v/>
      </c>
      <c r="Z80" s="102" t="str">
        <f ca="1">IFERROR(INDEX('Trade Journal'!O:O,MATCH(T80,'Trade Journal'!A:A,0)),"")</f>
        <v/>
      </c>
      <c r="AA80" s="102" t="str">
        <f t="array" aca="1" ref="AA80" ca="1">IF(Z80&lt;&gt;"",PRODUCT(Z$2:Z80+1)-1,"")</f>
        <v/>
      </c>
      <c r="AB80" s="102" t="str">
        <f ca="1">IF(AA80&lt;&gt;"",IF(MAX(AA$2:AA80)=AA80,1/(1+AC79)-1,(1+AA80)/(1+AA79)-1),"")</f>
        <v/>
      </c>
      <c r="AC80" s="102" t="str">
        <f t="array" aca="1" ref="AC80" ca="1">IF(AA80&lt;&gt;"",PRODUCT(AB$3:AB80+1)-1,"")</f>
        <v/>
      </c>
      <c r="AD80" s="104" t="str">
        <f ca="1">IF(AA80&lt;&gt;"",POWER((AA80-MAX(AA$2:AA80))/(1+MAX(AA$2:AA80))*100,2),"")</f>
        <v/>
      </c>
    </row>
    <row r="81" spans="20:30" x14ac:dyDescent="0.25">
      <c r="T81" t="str">
        <f t="array" aca="1" ref="T81" ca="1">IF(ROWS($2:81)&lt;=COUNT('Trade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ROWS(U$2:$U81))),"")</f>
        <v/>
      </c>
      <c r="U81" s="93" t="str">
        <f ca="1">IFERROR(INDEX('Trade Journal'!P:P,MATCH(T81,'Trade Journal'!A:A,0)),"")</f>
        <v/>
      </c>
      <c r="V81" s="93" t="str">
        <f ca="1">IFERROR(INDEX('Trade Journal'!Q:Q,MATCH(T81,'Trade Journal'!A:A,0)),"")</f>
        <v/>
      </c>
      <c r="W81" s="93" t="str">
        <f ca="1">IFERROR(INDEX('Trade Journal'!R:R,MATCH(T81,'Trade Journal'!A:A,0)),"")</f>
        <v/>
      </c>
      <c r="X81" s="93" t="str">
        <f t="shared" ca="1" si="2"/>
        <v/>
      </c>
      <c r="Y81" s="93" t="str">
        <f ca="1">IF(X81&lt;&gt;"",SUM(X$2:X81),"")</f>
        <v/>
      </c>
      <c r="Z81" s="102" t="str">
        <f ca="1">IFERROR(INDEX('Trade Journal'!O:O,MATCH(T81,'Trade Journal'!A:A,0)),"")</f>
        <v/>
      </c>
      <c r="AA81" s="102" t="str">
        <f t="array" aca="1" ref="AA81" ca="1">IF(Z81&lt;&gt;"",PRODUCT(Z$2:Z81+1)-1,"")</f>
        <v/>
      </c>
      <c r="AB81" s="102" t="str">
        <f ca="1">IF(AA81&lt;&gt;"",IF(MAX(AA$2:AA81)=AA81,1/(1+AC80)-1,(1+AA81)/(1+AA80)-1),"")</f>
        <v/>
      </c>
      <c r="AC81" s="102" t="str">
        <f t="array" aca="1" ref="AC81" ca="1">IF(AA81&lt;&gt;"",PRODUCT(AB$3:AB81+1)-1,"")</f>
        <v/>
      </c>
      <c r="AD81" s="104" t="str">
        <f ca="1">IF(AA81&lt;&gt;"",POWER((AA81-MAX(AA$2:AA81))/(1+MAX(AA$2:AA81))*100,2),"")</f>
        <v/>
      </c>
    </row>
    <row r="82" spans="20:30" x14ac:dyDescent="0.25">
      <c r="T82" t="str">
        <f t="array" aca="1" ref="T82" ca="1">IF(ROWS($2:82)&lt;=COUNT('Trade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ROWS(U$2:$U82))),"")</f>
        <v/>
      </c>
      <c r="U82" s="93" t="str">
        <f ca="1">IFERROR(INDEX('Trade Journal'!P:P,MATCH(T82,'Trade Journal'!A:A,0)),"")</f>
        <v/>
      </c>
      <c r="V82" s="93" t="str">
        <f ca="1">IFERROR(INDEX('Trade Journal'!Q:Q,MATCH(T82,'Trade Journal'!A:A,0)),"")</f>
        <v/>
      </c>
      <c r="W82" s="93" t="str">
        <f ca="1">IFERROR(INDEX('Trade Journal'!R:R,MATCH(T82,'Trade Journal'!A:A,0)),"")</f>
        <v/>
      </c>
      <c r="X82" s="93" t="str">
        <f t="shared" ca="1" si="2"/>
        <v/>
      </c>
      <c r="Y82" s="93" t="str">
        <f ca="1">IF(X82&lt;&gt;"",SUM(X$2:X82),"")</f>
        <v/>
      </c>
      <c r="Z82" s="102" t="str">
        <f ca="1">IFERROR(INDEX('Trade Journal'!O:O,MATCH(T82,'Trade Journal'!A:A,0)),"")</f>
        <v/>
      </c>
      <c r="AA82" s="102" t="str">
        <f t="array" aca="1" ref="AA82" ca="1">IF(Z82&lt;&gt;"",PRODUCT(Z$2:Z82+1)-1,"")</f>
        <v/>
      </c>
      <c r="AB82" s="102" t="str">
        <f ca="1">IF(AA82&lt;&gt;"",IF(MAX(AA$2:AA82)=AA82,1/(1+AC81)-1,(1+AA82)/(1+AA81)-1),"")</f>
        <v/>
      </c>
      <c r="AC82" s="102" t="str">
        <f t="array" aca="1" ref="AC82" ca="1">IF(AA82&lt;&gt;"",PRODUCT(AB$3:AB82+1)-1,"")</f>
        <v/>
      </c>
      <c r="AD82" s="104" t="str">
        <f ca="1">IF(AA82&lt;&gt;"",POWER((AA82-MAX(AA$2:AA82))/(1+MAX(AA$2:AA82))*100,2),"")</f>
        <v/>
      </c>
    </row>
    <row r="83" spans="20:30" x14ac:dyDescent="0.25">
      <c r="T83" t="str">
        <f t="array" aca="1" ref="T83" ca="1">IF(ROWS($2:83)&lt;=COUNT('Trade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ROWS(U$2:$U83))),"")</f>
        <v/>
      </c>
      <c r="U83" s="93" t="str">
        <f ca="1">IFERROR(INDEX('Trade Journal'!P:P,MATCH(T83,'Trade Journal'!A:A,0)),"")</f>
        <v/>
      </c>
      <c r="V83" s="93" t="str">
        <f ca="1">IFERROR(INDEX('Trade Journal'!Q:Q,MATCH(T83,'Trade Journal'!A:A,0)),"")</f>
        <v/>
      </c>
      <c r="W83" s="93" t="str">
        <f ca="1">IFERROR(INDEX('Trade Journal'!R:R,MATCH(T83,'Trade Journal'!A:A,0)),"")</f>
        <v/>
      </c>
      <c r="X83" s="93" t="str">
        <f t="shared" ca="1" si="2"/>
        <v/>
      </c>
      <c r="Y83" s="93" t="str">
        <f ca="1">IF(X83&lt;&gt;"",SUM(X$2:X83),"")</f>
        <v/>
      </c>
      <c r="Z83" s="102" t="str">
        <f ca="1">IFERROR(INDEX('Trade Journal'!O:O,MATCH(T83,'Trade Journal'!A:A,0)),"")</f>
        <v/>
      </c>
      <c r="AA83" s="102" t="str">
        <f t="array" aca="1" ref="AA83" ca="1">IF(Z83&lt;&gt;"",PRODUCT(Z$2:Z83+1)-1,"")</f>
        <v/>
      </c>
      <c r="AB83" s="102" t="str">
        <f ca="1">IF(AA83&lt;&gt;"",IF(MAX(AA$2:AA83)=AA83,1/(1+AC82)-1,(1+AA83)/(1+AA82)-1),"")</f>
        <v/>
      </c>
      <c r="AC83" s="102" t="str">
        <f t="array" aca="1" ref="AC83" ca="1">IF(AA83&lt;&gt;"",PRODUCT(AB$3:AB83+1)-1,"")</f>
        <v/>
      </c>
      <c r="AD83" s="104" t="str">
        <f ca="1">IF(AA83&lt;&gt;"",POWER((AA83-MAX(AA$2:AA83))/(1+MAX(AA$2:AA83))*100,2),"")</f>
        <v/>
      </c>
    </row>
    <row r="84" spans="20:30" x14ac:dyDescent="0.25">
      <c r="T84" t="str">
        <f t="array" aca="1" ref="T84" ca="1">IF(ROWS($2:84)&lt;=COUNT('Trade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ROWS(U$2:$U84))),"")</f>
        <v/>
      </c>
      <c r="U84" s="93" t="str">
        <f ca="1">IFERROR(INDEX('Trade Journal'!P:P,MATCH(T84,'Trade Journal'!A:A,0)),"")</f>
        <v/>
      </c>
      <c r="V84" s="93" t="str">
        <f ca="1">IFERROR(INDEX('Trade Journal'!Q:Q,MATCH(T84,'Trade Journal'!A:A,0)),"")</f>
        <v/>
      </c>
      <c r="W84" s="93" t="str">
        <f ca="1">IFERROR(INDEX('Trade Journal'!R:R,MATCH(T84,'Trade Journal'!A:A,0)),"")</f>
        <v/>
      </c>
      <c r="X84" s="93" t="str">
        <f t="shared" ca="1" si="2"/>
        <v/>
      </c>
      <c r="Y84" s="93" t="str">
        <f ca="1">IF(X84&lt;&gt;"",SUM(X$2:X84),"")</f>
        <v/>
      </c>
      <c r="Z84" s="102" t="str">
        <f ca="1">IFERROR(INDEX('Trade Journal'!O:O,MATCH(T84,'Trade Journal'!A:A,0)),"")</f>
        <v/>
      </c>
      <c r="AA84" s="102" t="str">
        <f t="array" aca="1" ref="AA84" ca="1">IF(Z84&lt;&gt;"",PRODUCT(Z$2:Z84+1)-1,"")</f>
        <v/>
      </c>
      <c r="AB84" s="102" t="str">
        <f ca="1">IF(AA84&lt;&gt;"",IF(MAX(AA$2:AA84)=AA84,1/(1+AC83)-1,(1+AA84)/(1+AA83)-1),"")</f>
        <v/>
      </c>
      <c r="AC84" s="102" t="str">
        <f t="array" aca="1" ref="AC84" ca="1">IF(AA84&lt;&gt;"",PRODUCT(AB$3:AB84+1)-1,"")</f>
        <v/>
      </c>
      <c r="AD84" s="104" t="str">
        <f ca="1">IF(AA84&lt;&gt;"",POWER((AA84-MAX(AA$2:AA84))/(1+MAX(AA$2:AA84))*100,2),"")</f>
        <v/>
      </c>
    </row>
    <row r="85" spans="20:30" x14ac:dyDescent="0.25">
      <c r="T85" t="str">
        <f t="array" aca="1" ref="T85" ca="1">IF(ROWS($2:85)&lt;=COUNT('Trade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ROWS(U$2:$U85))),"")</f>
        <v/>
      </c>
      <c r="U85" s="93" t="str">
        <f ca="1">IFERROR(INDEX('Trade Journal'!P:P,MATCH(T85,'Trade Journal'!A:A,0)),"")</f>
        <v/>
      </c>
      <c r="V85" s="93" t="str">
        <f ca="1">IFERROR(INDEX('Trade Journal'!Q:Q,MATCH(T85,'Trade Journal'!A:A,0)),"")</f>
        <v/>
      </c>
      <c r="W85" s="93" t="str">
        <f ca="1">IFERROR(INDEX('Trade Journal'!R:R,MATCH(T85,'Trade Journal'!A:A,0)),"")</f>
        <v/>
      </c>
      <c r="X85" s="93" t="str">
        <f t="shared" ca="1" si="2"/>
        <v/>
      </c>
      <c r="Y85" s="93" t="str">
        <f ca="1">IF(X85&lt;&gt;"",SUM(X$2:X85),"")</f>
        <v/>
      </c>
      <c r="Z85" s="102" t="str">
        <f ca="1">IFERROR(INDEX('Trade Journal'!O:O,MATCH(T85,'Trade Journal'!A:A,0)),"")</f>
        <v/>
      </c>
      <c r="AA85" s="102" t="str">
        <f t="array" aca="1" ref="AA85" ca="1">IF(Z85&lt;&gt;"",PRODUCT(Z$2:Z85+1)-1,"")</f>
        <v/>
      </c>
      <c r="AB85" s="102" t="str">
        <f ca="1">IF(AA85&lt;&gt;"",IF(MAX(AA$2:AA85)=AA85,1/(1+AC84)-1,(1+AA85)/(1+AA84)-1),"")</f>
        <v/>
      </c>
      <c r="AC85" s="102" t="str">
        <f t="array" aca="1" ref="AC85" ca="1">IF(AA85&lt;&gt;"",PRODUCT(AB$3:AB85+1)-1,"")</f>
        <v/>
      </c>
      <c r="AD85" s="104" t="str">
        <f ca="1">IF(AA85&lt;&gt;"",POWER((AA85-MAX(AA$2:AA85))/(1+MAX(AA$2:AA85))*100,2),"")</f>
        <v/>
      </c>
    </row>
    <row r="86" spans="20:30" x14ac:dyDescent="0.25">
      <c r="T86" t="str">
        <f t="array" aca="1" ref="T86" ca="1">IF(ROWS($2:86)&lt;=COUNT('Trade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ROWS(U$2:$U86))),"")</f>
        <v/>
      </c>
      <c r="U86" s="93" t="str">
        <f ca="1">IFERROR(INDEX('Trade Journal'!P:P,MATCH(T86,'Trade Journal'!A:A,0)),"")</f>
        <v/>
      </c>
      <c r="V86" s="93" t="str">
        <f ca="1">IFERROR(INDEX('Trade Journal'!Q:Q,MATCH(T86,'Trade Journal'!A:A,0)),"")</f>
        <v/>
      </c>
      <c r="W86" s="93" t="str">
        <f ca="1">IFERROR(INDEX('Trade Journal'!R:R,MATCH(T86,'Trade Journal'!A:A,0)),"")</f>
        <v/>
      </c>
      <c r="X86" s="93" t="str">
        <f t="shared" ca="1" si="2"/>
        <v/>
      </c>
      <c r="Y86" s="93" t="str">
        <f ca="1">IF(X86&lt;&gt;"",SUM(X$2:X86),"")</f>
        <v/>
      </c>
      <c r="Z86" s="102" t="str">
        <f ca="1">IFERROR(INDEX('Trade Journal'!O:O,MATCH(T86,'Trade Journal'!A:A,0)),"")</f>
        <v/>
      </c>
      <c r="AA86" s="102" t="str">
        <f t="array" aca="1" ref="AA86" ca="1">IF(Z86&lt;&gt;"",PRODUCT(Z$2:Z86+1)-1,"")</f>
        <v/>
      </c>
      <c r="AB86" s="102" t="str">
        <f ca="1">IF(AA86&lt;&gt;"",IF(MAX(AA$2:AA86)=AA86,1/(1+AC85)-1,(1+AA86)/(1+AA85)-1),"")</f>
        <v/>
      </c>
      <c r="AC86" s="102" t="str">
        <f t="array" aca="1" ref="AC86" ca="1">IF(AA86&lt;&gt;"",PRODUCT(AB$3:AB86+1)-1,"")</f>
        <v/>
      </c>
      <c r="AD86" s="104" t="str">
        <f ca="1">IF(AA86&lt;&gt;"",POWER((AA86-MAX(AA$2:AA86))/(1+MAX(AA$2:AA86))*100,2),"")</f>
        <v/>
      </c>
    </row>
    <row r="87" spans="20:30" x14ac:dyDescent="0.25">
      <c r="T87" t="str">
        <f t="array" aca="1" ref="T87" ca="1">IF(ROWS($2:87)&lt;=COUNT('Trade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ROWS(U$2:$U87))),"")</f>
        <v/>
      </c>
      <c r="U87" s="93" t="str">
        <f ca="1">IFERROR(INDEX('Trade Journal'!P:P,MATCH(T87,'Trade Journal'!A:A,0)),"")</f>
        <v/>
      </c>
      <c r="V87" s="93" t="str">
        <f ca="1">IFERROR(INDEX('Trade Journal'!Q:Q,MATCH(T87,'Trade Journal'!A:A,0)),"")</f>
        <v/>
      </c>
      <c r="W87" s="93" t="str">
        <f ca="1">IFERROR(INDEX('Trade Journal'!R:R,MATCH(T87,'Trade Journal'!A:A,0)),"")</f>
        <v/>
      </c>
      <c r="X87" s="93" t="str">
        <f t="shared" ca="1" si="2"/>
        <v/>
      </c>
      <c r="Y87" s="93" t="str">
        <f ca="1">IF(X87&lt;&gt;"",SUM(X$2:X87),"")</f>
        <v/>
      </c>
      <c r="Z87" s="102" t="str">
        <f ca="1">IFERROR(INDEX('Trade Journal'!O:O,MATCH(T87,'Trade Journal'!A:A,0)),"")</f>
        <v/>
      </c>
      <c r="AA87" s="102" t="str">
        <f t="array" aca="1" ref="AA87" ca="1">IF(Z87&lt;&gt;"",PRODUCT(Z$2:Z87+1)-1,"")</f>
        <v/>
      </c>
      <c r="AB87" s="102" t="str">
        <f ca="1">IF(AA87&lt;&gt;"",IF(MAX(AA$2:AA87)=AA87,1/(1+AC86)-1,(1+AA87)/(1+AA86)-1),"")</f>
        <v/>
      </c>
      <c r="AC87" s="102" t="str">
        <f t="array" aca="1" ref="AC87" ca="1">IF(AA87&lt;&gt;"",PRODUCT(AB$3:AB87+1)-1,"")</f>
        <v/>
      </c>
      <c r="AD87" s="104" t="str">
        <f ca="1">IF(AA87&lt;&gt;"",POWER((AA87-MAX(AA$2:AA87))/(1+MAX(AA$2:AA87))*100,2),"")</f>
        <v/>
      </c>
    </row>
    <row r="88" spans="20:30" x14ac:dyDescent="0.25">
      <c r="T88" t="str">
        <f t="array" aca="1" ref="T88" ca="1">IF(ROWS($2:88)&lt;=COUNT('Trade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ROWS(U$2:$U88))),"")</f>
        <v/>
      </c>
      <c r="U88" s="93" t="str">
        <f ca="1">IFERROR(INDEX('Trade Journal'!P:P,MATCH(T88,'Trade Journal'!A:A,0)),"")</f>
        <v/>
      </c>
      <c r="V88" s="93" t="str">
        <f ca="1">IFERROR(INDEX('Trade Journal'!Q:Q,MATCH(T88,'Trade Journal'!A:A,0)),"")</f>
        <v/>
      </c>
      <c r="W88" s="93" t="str">
        <f ca="1">IFERROR(INDEX('Trade Journal'!R:R,MATCH(T88,'Trade Journal'!A:A,0)),"")</f>
        <v/>
      </c>
      <c r="X88" s="93" t="str">
        <f t="shared" ca="1" si="2"/>
        <v/>
      </c>
      <c r="Y88" s="93" t="str">
        <f ca="1">IF(X88&lt;&gt;"",SUM(X$2:X88),"")</f>
        <v/>
      </c>
      <c r="Z88" s="102" t="str">
        <f ca="1">IFERROR(INDEX('Trade Journal'!O:O,MATCH(T88,'Trade Journal'!A:A,0)),"")</f>
        <v/>
      </c>
      <c r="AA88" s="102" t="str">
        <f t="array" aca="1" ref="AA88" ca="1">IF(Z88&lt;&gt;"",PRODUCT(Z$2:Z88+1)-1,"")</f>
        <v/>
      </c>
      <c r="AB88" s="102" t="str">
        <f ca="1">IF(AA88&lt;&gt;"",IF(MAX(AA$2:AA88)=AA88,1/(1+AC87)-1,(1+AA88)/(1+AA87)-1),"")</f>
        <v/>
      </c>
      <c r="AC88" s="102" t="str">
        <f t="array" aca="1" ref="AC88" ca="1">IF(AA88&lt;&gt;"",PRODUCT(AB$3:AB88+1)-1,"")</f>
        <v/>
      </c>
      <c r="AD88" s="104" t="str">
        <f ca="1">IF(AA88&lt;&gt;"",POWER((AA88-MAX(AA$2:AA88))/(1+MAX(AA$2:AA88))*100,2),"")</f>
        <v/>
      </c>
    </row>
    <row r="89" spans="20:30" x14ac:dyDescent="0.25">
      <c r="T89" t="str">
        <f t="array" aca="1" ref="T89" ca="1">IF(ROWS($2:89)&lt;=COUNT('Trade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ROWS(U$2:$U89))),"")</f>
        <v/>
      </c>
      <c r="U89" s="93" t="str">
        <f ca="1">IFERROR(INDEX('Trade Journal'!P:P,MATCH(T89,'Trade Journal'!A:A,0)),"")</f>
        <v/>
      </c>
      <c r="V89" s="93" t="str">
        <f ca="1">IFERROR(INDEX('Trade Journal'!Q:Q,MATCH(T89,'Trade Journal'!A:A,0)),"")</f>
        <v/>
      </c>
      <c r="W89" s="93" t="str">
        <f ca="1">IFERROR(INDEX('Trade Journal'!R:R,MATCH(T89,'Trade Journal'!A:A,0)),"")</f>
        <v/>
      </c>
      <c r="X89" s="93" t="str">
        <f t="shared" ca="1" si="2"/>
        <v/>
      </c>
      <c r="Y89" s="93" t="str">
        <f ca="1">IF(X89&lt;&gt;"",SUM(X$2:X89),"")</f>
        <v/>
      </c>
      <c r="Z89" s="102" t="str">
        <f ca="1">IFERROR(INDEX('Trade Journal'!O:O,MATCH(T89,'Trade Journal'!A:A,0)),"")</f>
        <v/>
      </c>
      <c r="AA89" s="102" t="str">
        <f t="array" aca="1" ref="AA89" ca="1">IF(Z89&lt;&gt;"",PRODUCT(Z$2:Z89+1)-1,"")</f>
        <v/>
      </c>
      <c r="AB89" s="102" t="str">
        <f ca="1">IF(AA89&lt;&gt;"",IF(MAX(AA$2:AA89)=AA89,1/(1+AC88)-1,(1+AA89)/(1+AA88)-1),"")</f>
        <v/>
      </c>
      <c r="AC89" s="102" t="str">
        <f t="array" aca="1" ref="AC89" ca="1">IF(AA89&lt;&gt;"",PRODUCT(AB$3:AB89+1)-1,"")</f>
        <v/>
      </c>
      <c r="AD89" s="104" t="str">
        <f ca="1">IF(AA89&lt;&gt;"",POWER((AA89-MAX(AA$2:AA89))/(1+MAX(AA$2:AA89))*100,2),"")</f>
        <v/>
      </c>
    </row>
    <row r="90" spans="20:30" x14ac:dyDescent="0.25">
      <c r="T90" t="str">
        <f t="array" aca="1" ref="T90" ca="1">IF(ROWS($2:90)&lt;=COUNT('Trade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ROWS(U$2:$U90))),"")</f>
        <v/>
      </c>
      <c r="U90" s="93" t="str">
        <f ca="1">IFERROR(INDEX('Trade Journal'!P:P,MATCH(T90,'Trade Journal'!A:A,0)),"")</f>
        <v/>
      </c>
      <c r="V90" s="93" t="str">
        <f ca="1">IFERROR(INDEX('Trade Journal'!Q:Q,MATCH(T90,'Trade Journal'!A:A,0)),"")</f>
        <v/>
      </c>
      <c r="W90" s="93" t="str">
        <f ca="1">IFERROR(INDEX('Trade Journal'!R:R,MATCH(T90,'Trade Journal'!A:A,0)),"")</f>
        <v/>
      </c>
      <c r="X90" s="93" t="str">
        <f t="shared" ca="1" si="2"/>
        <v/>
      </c>
      <c r="Y90" s="93" t="str">
        <f ca="1">IF(X90&lt;&gt;"",SUM(X$2:X90),"")</f>
        <v/>
      </c>
      <c r="Z90" s="102" t="str">
        <f ca="1">IFERROR(INDEX('Trade Journal'!O:O,MATCH(T90,'Trade Journal'!A:A,0)),"")</f>
        <v/>
      </c>
      <c r="AA90" s="102" t="str">
        <f t="array" aca="1" ref="AA90" ca="1">IF(Z90&lt;&gt;"",PRODUCT(Z$2:Z90+1)-1,"")</f>
        <v/>
      </c>
      <c r="AB90" s="102" t="str">
        <f ca="1">IF(AA90&lt;&gt;"",IF(MAX(AA$2:AA90)=AA90,1/(1+AC89)-1,(1+AA90)/(1+AA89)-1),"")</f>
        <v/>
      </c>
      <c r="AC90" s="102" t="str">
        <f t="array" aca="1" ref="AC90" ca="1">IF(AA90&lt;&gt;"",PRODUCT(AB$3:AB90+1)-1,"")</f>
        <v/>
      </c>
      <c r="AD90" s="104" t="str">
        <f ca="1">IF(AA90&lt;&gt;"",POWER((AA90-MAX(AA$2:AA90))/(1+MAX(AA$2:AA90))*100,2),"")</f>
        <v/>
      </c>
    </row>
    <row r="91" spans="20:30" x14ac:dyDescent="0.25">
      <c r="T91" t="str">
        <f t="array" aca="1" ref="T91" ca="1">IF(ROWS($2:91)&lt;=COUNT('Trade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ROWS(U$2:$U91))),"")</f>
        <v/>
      </c>
      <c r="U91" s="93" t="str">
        <f ca="1">IFERROR(INDEX('Trade Journal'!P:P,MATCH(T91,'Trade Journal'!A:A,0)),"")</f>
        <v/>
      </c>
      <c r="V91" s="93" t="str">
        <f ca="1">IFERROR(INDEX('Trade Journal'!Q:Q,MATCH(T91,'Trade Journal'!A:A,0)),"")</f>
        <v/>
      </c>
      <c r="W91" s="93" t="str">
        <f ca="1">IFERROR(INDEX('Trade Journal'!R:R,MATCH(T91,'Trade Journal'!A:A,0)),"")</f>
        <v/>
      </c>
      <c r="X91" s="93" t="str">
        <f t="shared" ca="1" si="2"/>
        <v/>
      </c>
      <c r="Y91" s="93" t="str">
        <f ca="1">IF(X91&lt;&gt;"",SUM(X$2:X91),"")</f>
        <v/>
      </c>
      <c r="Z91" s="102" t="str">
        <f ca="1">IFERROR(INDEX('Trade Journal'!O:O,MATCH(T91,'Trade Journal'!A:A,0)),"")</f>
        <v/>
      </c>
      <c r="AA91" s="102" t="str">
        <f t="array" aca="1" ref="AA91" ca="1">IF(Z91&lt;&gt;"",PRODUCT(Z$2:Z91+1)-1,"")</f>
        <v/>
      </c>
      <c r="AB91" s="102" t="str">
        <f ca="1">IF(AA91&lt;&gt;"",IF(MAX(AA$2:AA91)=AA91,1/(1+AC90)-1,(1+AA91)/(1+AA90)-1),"")</f>
        <v/>
      </c>
      <c r="AC91" s="102" t="str">
        <f t="array" aca="1" ref="AC91" ca="1">IF(AA91&lt;&gt;"",PRODUCT(AB$3:AB91+1)-1,"")</f>
        <v/>
      </c>
      <c r="AD91" s="104" t="str">
        <f ca="1">IF(AA91&lt;&gt;"",POWER((AA91-MAX(AA$2:AA91))/(1+MAX(AA$2:AA91))*100,2),"")</f>
        <v/>
      </c>
    </row>
    <row r="92" spans="20:30" x14ac:dyDescent="0.25">
      <c r="T92" t="str">
        <f t="array" aca="1" ref="T92" ca="1">IF(ROWS($2:92)&lt;=COUNT('Trade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ROWS(U$2:$U92))),"")</f>
        <v/>
      </c>
      <c r="U92" s="93" t="str">
        <f ca="1">IFERROR(INDEX('Trade Journal'!P:P,MATCH(T92,'Trade Journal'!A:A,0)),"")</f>
        <v/>
      </c>
      <c r="V92" s="93" t="str">
        <f ca="1">IFERROR(INDEX('Trade Journal'!Q:Q,MATCH(T92,'Trade Journal'!A:A,0)),"")</f>
        <v/>
      </c>
      <c r="W92" s="93" t="str">
        <f ca="1">IFERROR(INDEX('Trade Journal'!R:R,MATCH(T92,'Trade Journal'!A:A,0)),"")</f>
        <v/>
      </c>
      <c r="X92" s="93" t="str">
        <f t="shared" ca="1" si="2"/>
        <v/>
      </c>
      <c r="Y92" s="93" t="str">
        <f ca="1">IF(X92&lt;&gt;"",SUM(X$2:X92),"")</f>
        <v/>
      </c>
      <c r="Z92" s="102" t="str">
        <f ca="1">IFERROR(INDEX('Trade Journal'!O:O,MATCH(T92,'Trade Journal'!A:A,0)),"")</f>
        <v/>
      </c>
      <c r="AA92" s="102" t="str">
        <f t="array" aca="1" ref="AA92" ca="1">IF(Z92&lt;&gt;"",PRODUCT(Z$2:Z92+1)-1,"")</f>
        <v/>
      </c>
      <c r="AB92" s="102" t="str">
        <f ca="1">IF(AA92&lt;&gt;"",IF(MAX(AA$2:AA92)=AA92,1/(1+AC91)-1,(1+AA92)/(1+AA91)-1),"")</f>
        <v/>
      </c>
      <c r="AC92" s="102" t="str">
        <f t="array" aca="1" ref="AC92" ca="1">IF(AA92&lt;&gt;"",PRODUCT(AB$3:AB92+1)-1,"")</f>
        <v/>
      </c>
      <c r="AD92" s="104" t="str">
        <f ca="1">IF(AA92&lt;&gt;"",POWER((AA92-MAX(AA$2:AA92))/(1+MAX(AA$2:AA92))*100,2),"")</f>
        <v/>
      </c>
    </row>
    <row r="93" spans="20:30" x14ac:dyDescent="0.25">
      <c r="T93" t="str">
        <f t="array" aca="1" ref="T93" ca="1">IF(ROWS($2:93)&lt;=COUNT('Trade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ROWS(U$2:$U93))),"")</f>
        <v/>
      </c>
      <c r="U93" s="93" t="str">
        <f ca="1">IFERROR(INDEX('Trade Journal'!P:P,MATCH(T93,'Trade Journal'!A:A,0)),"")</f>
        <v/>
      </c>
      <c r="V93" s="93" t="str">
        <f ca="1">IFERROR(INDEX('Trade Journal'!Q:Q,MATCH(T93,'Trade Journal'!A:A,0)),"")</f>
        <v/>
      </c>
      <c r="W93" s="93" t="str">
        <f ca="1">IFERROR(INDEX('Trade Journal'!R:R,MATCH(T93,'Trade Journal'!A:A,0)),"")</f>
        <v/>
      </c>
      <c r="X93" s="93" t="str">
        <f t="shared" ca="1" si="2"/>
        <v/>
      </c>
      <c r="Y93" s="93" t="str">
        <f ca="1">IF(X93&lt;&gt;"",SUM(X$2:X93),"")</f>
        <v/>
      </c>
      <c r="Z93" s="102" t="str">
        <f ca="1">IFERROR(INDEX('Trade Journal'!O:O,MATCH(T93,'Trade Journal'!A:A,0)),"")</f>
        <v/>
      </c>
      <c r="AA93" s="102" t="str">
        <f t="array" aca="1" ref="AA93" ca="1">IF(Z93&lt;&gt;"",PRODUCT(Z$2:Z93+1)-1,"")</f>
        <v/>
      </c>
      <c r="AB93" s="102" t="str">
        <f ca="1">IF(AA93&lt;&gt;"",IF(MAX(AA$2:AA93)=AA93,1/(1+AC92)-1,(1+AA93)/(1+AA92)-1),"")</f>
        <v/>
      </c>
      <c r="AC93" s="102" t="str">
        <f t="array" aca="1" ref="AC93" ca="1">IF(AA93&lt;&gt;"",PRODUCT(AB$3:AB93+1)-1,"")</f>
        <v/>
      </c>
      <c r="AD93" s="104" t="str">
        <f ca="1">IF(AA93&lt;&gt;"",POWER((AA93-MAX(AA$2:AA93))/(1+MAX(AA$2:AA93))*100,2),"")</f>
        <v/>
      </c>
    </row>
    <row r="94" spans="20:30" x14ac:dyDescent="0.25">
      <c r="T94" t="str">
        <f t="array" aca="1" ref="T94" ca="1">IF(ROWS($2:94)&lt;=COUNT('Trade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ROWS(U$2:$U94))),"")</f>
        <v/>
      </c>
      <c r="U94" s="93" t="str">
        <f ca="1">IFERROR(INDEX('Trade Journal'!P:P,MATCH(T94,'Trade Journal'!A:A,0)),"")</f>
        <v/>
      </c>
      <c r="V94" s="93" t="str">
        <f ca="1">IFERROR(INDEX('Trade Journal'!Q:Q,MATCH(T94,'Trade Journal'!A:A,0)),"")</f>
        <v/>
      </c>
      <c r="W94" s="93" t="str">
        <f ca="1">IFERROR(INDEX('Trade Journal'!R:R,MATCH(T94,'Trade Journal'!A:A,0)),"")</f>
        <v/>
      </c>
      <c r="X94" s="93" t="str">
        <f t="shared" ca="1" si="2"/>
        <v/>
      </c>
      <c r="Y94" s="93" t="str">
        <f ca="1">IF(X94&lt;&gt;"",SUM(X$2:X94),"")</f>
        <v/>
      </c>
      <c r="Z94" s="102" t="str">
        <f ca="1">IFERROR(INDEX('Trade Journal'!O:O,MATCH(T94,'Trade Journal'!A:A,0)),"")</f>
        <v/>
      </c>
      <c r="AA94" s="102" t="str">
        <f t="array" aca="1" ref="AA94" ca="1">IF(Z94&lt;&gt;"",PRODUCT(Z$2:Z94+1)-1,"")</f>
        <v/>
      </c>
      <c r="AB94" s="102" t="str">
        <f ca="1">IF(AA94&lt;&gt;"",IF(MAX(AA$2:AA94)=AA94,1/(1+AC93)-1,(1+AA94)/(1+AA93)-1),"")</f>
        <v/>
      </c>
      <c r="AC94" s="102" t="str">
        <f t="array" aca="1" ref="AC94" ca="1">IF(AA94&lt;&gt;"",PRODUCT(AB$3:AB94+1)-1,"")</f>
        <v/>
      </c>
      <c r="AD94" s="104" t="str">
        <f ca="1">IF(AA94&lt;&gt;"",POWER((AA94-MAX(AA$2:AA94))/(1+MAX(AA$2:AA94))*100,2),"")</f>
        <v/>
      </c>
    </row>
    <row r="95" spans="20:30" x14ac:dyDescent="0.25">
      <c r="T95" t="str">
        <f t="array" aca="1" ref="T95" ca="1">IF(ROWS($2:95)&lt;=COUNT('Trade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ROWS(U$2:$U95))),"")</f>
        <v/>
      </c>
      <c r="U95" s="93" t="str">
        <f ca="1">IFERROR(INDEX('Trade Journal'!P:P,MATCH(T95,'Trade Journal'!A:A,0)),"")</f>
        <v/>
      </c>
      <c r="V95" s="93" t="str">
        <f ca="1">IFERROR(INDEX('Trade Journal'!Q:Q,MATCH(T95,'Trade Journal'!A:A,0)),"")</f>
        <v/>
      </c>
      <c r="W95" s="93" t="str">
        <f ca="1">IFERROR(INDEX('Trade Journal'!R:R,MATCH(T95,'Trade Journal'!A:A,0)),"")</f>
        <v/>
      </c>
      <c r="X95" s="93" t="str">
        <f t="shared" ca="1" si="2"/>
        <v/>
      </c>
      <c r="Y95" s="93" t="str">
        <f ca="1">IF(X95&lt;&gt;"",SUM(X$2:X95),"")</f>
        <v/>
      </c>
      <c r="Z95" s="102" t="str">
        <f ca="1">IFERROR(INDEX('Trade Journal'!O:O,MATCH(T95,'Trade Journal'!A:A,0)),"")</f>
        <v/>
      </c>
      <c r="AA95" s="102" t="str">
        <f t="array" aca="1" ref="AA95" ca="1">IF(Z95&lt;&gt;"",PRODUCT(Z$2:Z95+1)-1,"")</f>
        <v/>
      </c>
      <c r="AB95" s="102" t="str">
        <f ca="1">IF(AA95&lt;&gt;"",IF(MAX(AA$2:AA95)=AA95,1/(1+AC94)-1,(1+AA95)/(1+AA94)-1),"")</f>
        <v/>
      </c>
      <c r="AC95" s="102" t="str">
        <f t="array" aca="1" ref="AC95" ca="1">IF(AA95&lt;&gt;"",PRODUCT(AB$3:AB95+1)-1,"")</f>
        <v/>
      </c>
      <c r="AD95" s="104" t="str">
        <f ca="1">IF(AA95&lt;&gt;"",POWER((AA95-MAX(AA$2:AA95))/(1+MAX(AA$2:AA95))*100,2),"")</f>
        <v/>
      </c>
    </row>
    <row r="96" spans="20:30" x14ac:dyDescent="0.25">
      <c r="T96" t="str">
        <f t="array" aca="1" ref="T96" ca="1">IF(ROWS($2:96)&lt;=COUNT('Trade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ROWS(U$2:$U96))),"")</f>
        <v/>
      </c>
      <c r="U96" s="93" t="str">
        <f ca="1">IFERROR(INDEX('Trade Journal'!P:P,MATCH(T96,'Trade Journal'!A:A,0)),"")</f>
        <v/>
      </c>
      <c r="V96" s="93" t="str">
        <f ca="1">IFERROR(INDEX('Trade Journal'!Q:Q,MATCH(T96,'Trade Journal'!A:A,0)),"")</f>
        <v/>
      </c>
      <c r="W96" s="93" t="str">
        <f ca="1">IFERROR(INDEX('Trade Journal'!R:R,MATCH(T96,'Trade Journal'!A:A,0)),"")</f>
        <v/>
      </c>
      <c r="X96" s="93" t="str">
        <f t="shared" ca="1" si="2"/>
        <v/>
      </c>
      <c r="Y96" s="93" t="str">
        <f ca="1">IF(X96&lt;&gt;"",SUM(X$2:X96),"")</f>
        <v/>
      </c>
      <c r="Z96" s="102" t="str">
        <f ca="1">IFERROR(INDEX('Trade Journal'!O:O,MATCH(T96,'Trade Journal'!A:A,0)),"")</f>
        <v/>
      </c>
      <c r="AA96" s="102" t="str">
        <f t="array" aca="1" ref="AA96" ca="1">IF(Z96&lt;&gt;"",PRODUCT(Z$2:Z96+1)-1,"")</f>
        <v/>
      </c>
      <c r="AB96" s="102" t="str">
        <f ca="1">IF(AA96&lt;&gt;"",IF(MAX(AA$2:AA96)=AA96,1/(1+AC95)-1,(1+AA96)/(1+AA95)-1),"")</f>
        <v/>
      </c>
      <c r="AC96" s="102" t="str">
        <f t="array" aca="1" ref="AC96" ca="1">IF(AA96&lt;&gt;"",PRODUCT(AB$3:AB96+1)-1,"")</f>
        <v/>
      </c>
      <c r="AD96" s="104" t="str">
        <f ca="1">IF(AA96&lt;&gt;"",POWER((AA96-MAX(AA$2:AA96))/(1+MAX(AA$2:AA96))*100,2),"")</f>
        <v/>
      </c>
    </row>
    <row r="97" spans="20:30" x14ac:dyDescent="0.25">
      <c r="T97" t="str">
        <f t="array" aca="1" ref="T97" ca="1">IF(ROWS($2:97)&lt;=COUNT('Trade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ROWS(U$2:$U97))),"")</f>
        <v/>
      </c>
      <c r="U97" s="93" t="str">
        <f ca="1">IFERROR(INDEX('Trade Journal'!P:P,MATCH(T97,'Trade Journal'!A:A,0)),"")</f>
        <v/>
      </c>
      <c r="V97" s="93" t="str">
        <f ca="1">IFERROR(INDEX('Trade Journal'!Q:Q,MATCH(T97,'Trade Journal'!A:A,0)),"")</f>
        <v/>
      </c>
      <c r="W97" s="93" t="str">
        <f ca="1">IFERROR(INDEX('Trade Journal'!R:R,MATCH(T97,'Trade Journal'!A:A,0)),"")</f>
        <v/>
      </c>
      <c r="X97" s="93" t="str">
        <f t="shared" ca="1" si="2"/>
        <v/>
      </c>
      <c r="Y97" s="93" t="str">
        <f ca="1">IF(X97&lt;&gt;"",SUM(X$2:X97),"")</f>
        <v/>
      </c>
      <c r="Z97" s="102" t="str">
        <f ca="1">IFERROR(INDEX('Trade Journal'!O:O,MATCH(T97,'Trade Journal'!A:A,0)),"")</f>
        <v/>
      </c>
      <c r="AA97" s="102" t="str">
        <f t="array" aca="1" ref="AA97" ca="1">IF(Z97&lt;&gt;"",PRODUCT(Z$2:Z97+1)-1,"")</f>
        <v/>
      </c>
      <c r="AB97" s="102" t="str">
        <f ca="1">IF(AA97&lt;&gt;"",IF(MAX(AA$2:AA97)=AA97,1/(1+AC96)-1,(1+AA97)/(1+AA96)-1),"")</f>
        <v/>
      </c>
      <c r="AC97" s="102" t="str">
        <f t="array" aca="1" ref="AC97" ca="1">IF(AA97&lt;&gt;"",PRODUCT(AB$3:AB97+1)-1,"")</f>
        <v/>
      </c>
      <c r="AD97" s="104" t="str">
        <f ca="1">IF(AA97&lt;&gt;"",POWER((AA97-MAX(AA$2:AA97))/(1+MAX(AA$2:AA97))*100,2),"")</f>
        <v/>
      </c>
    </row>
    <row r="98" spans="20:30" x14ac:dyDescent="0.25">
      <c r="T98" t="str">
        <f t="array" aca="1" ref="T98" ca="1">IF(ROWS($2:98)&lt;=COUNT('Trade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ROWS(U$2:$U98))),"")</f>
        <v/>
      </c>
      <c r="U98" s="93" t="str">
        <f ca="1">IFERROR(INDEX('Trade Journal'!P:P,MATCH(T98,'Trade Journal'!A:A,0)),"")</f>
        <v/>
      </c>
      <c r="V98" s="93" t="str">
        <f ca="1">IFERROR(INDEX('Trade Journal'!Q:Q,MATCH(T98,'Trade Journal'!A:A,0)),"")</f>
        <v/>
      </c>
      <c r="W98" s="93" t="str">
        <f ca="1">IFERROR(INDEX('Trade Journal'!R:R,MATCH(T98,'Trade Journal'!A:A,0)),"")</f>
        <v/>
      </c>
      <c r="X98" s="93" t="str">
        <f t="shared" ca="1" si="2"/>
        <v/>
      </c>
      <c r="Y98" s="93" t="str">
        <f ca="1">IF(X98&lt;&gt;"",SUM(X$2:X98),"")</f>
        <v/>
      </c>
      <c r="Z98" s="102" t="str">
        <f ca="1">IFERROR(INDEX('Trade Journal'!O:O,MATCH(T98,'Trade Journal'!A:A,0)),"")</f>
        <v/>
      </c>
      <c r="AA98" s="102" t="str">
        <f t="array" aca="1" ref="AA98" ca="1">IF(Z98&lt;&gt;"",PRODUCT(Z$2:Z98+1)-1,"")</f>
        <v/>
      </c>
      <c r="AB98" s="102" t="str">
        <f ca="1">IF(AA98&lt;&gt;"",IF(MAX(AA$2:AA98)=AA98,1/(1+AC97)-1,(1+AA98)/(1+AA97)-1),"")</f>
        <v/>
      </c>
      <c r="AC98" s="102" t="str">
        <f t="array" aca="1" ref="AC98" ca="1">IF(AA98&lt;&gt;"",PRODUCT(AB$3:AB98+1)-1,"")</f>
        <v/>
      </c>
      <c r="AD98" s="104" t="str">
        <f ca="1">IF(AA98&lt;&gt;"",POWER((AA98-MAX(AA$2:AA98))/(1+MAX(AA$2:AA98))*100,2),"")</f>
        <v/>
      </c>
    </row>
    <row r="99" spans="20:30" x14ac:dyDescent="0.25">
      <c r="T99" t="str">
        <f t="array" aca="1" ref="T99" ca="1">IF(ROWS($2:99)&lt;=COUNT('Trade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ROWS(U$2:$U99))),"")</f>
        <v/>
      </c>
      <c r="U99" s="93" t="str">
        <f ca="1">IFERROR(INDEX('Trade Journal'!P:P,MATCH(T99,'Trade Journal'!A:A,0)),"")</f>
        <v/>
      </c>
      <c r="V99" s="93" t="str">
        <f ca="1">IFERROR(INDEX('Trade Journal'!Q:Q,MATCH(T99,'Trade Journal'!A:A,0)),"")</f>
        <v/>
      </c>
      <c r="W99" s="93" t="str">
        <f ca="1">IFERROR(INDEX('Trade Journal'!R:R,MATCH(T99,'Trade Journal'!A:A,0)),"")</f>
        <v/>
      </c>
      <c r="X99" s="93" t="str">
        <f t="shared" ca="1" si="2"/>
        <v/>
      </c>
      <c r="Y99" s="93" t="str">
        <f ca="1">IF(X99&lt;&gt;"",SUM(X$2:X99),"")</f>
        <v/>
      </c>
      <c r="Z99" s="102" t="str">
        <f ca="1">IFERROR(INDEX('Trade Journal'!O:O,MATCH(T99,'Trade Journal'!A:A,0)),"")</f>
        <v/>
      </c>
      <c r="AA99" s="102" t="str">
        <f t="array" aca="1" ref="AA99" ca="1">IF(Z99&lt;&gt;"",PRODUCT(Z$2:Z99+1)-1,"")</f>
        <v/>
      </c>
      <c r="AB99" s="102" t="str">
        <f ca="1">IF(AA99&lt;&gt;"",IF(MAX(AA$2:AA99)=AA99,1/(1+AC98)-1,(1+AA99)/(1+AA98)-1),"")</f>
        <v/>
      </c>
      <c r="AC99" s="102" t="str">
        <f t="array" aca="1" ref="AC99" ca="1">IF(AA99&lt;&gt;"",PRODUCT(AB$3:AB99+1)-1,"")</f>
        <v/>
      </c>
      <c r="AD99" s="104" t="str">
        <f ca="1">IF(AA99&lt;&gt;"",POWER((AA99-MAX(AA$2:AA99))/(1+MAX(AA$2:AA99))*100,2),"")</f>
        <v/>
      </c>
    </row>
    <row r="100" spans="20:30" x14ac:dyDescent="0.25">
      <c r="T100" t="str">
        <f t="array" aca="1" ref="T100" ca="1">IF(ROWS($2:100)&lt;=COUNT('Trade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ROWS(U$2:$U100))),"")</f>
        <v/>
      </c>
      <c r="U100" s="93" t="str">
        <f ca="1">IFERROR(INDEX('Trade Journal'!P:P,MATCH(T100,'Trade Journal'!A:A,0)),"")</f>
        <v/>
      </c>
      <c r="V100" s="93" t="str">
        <f ca="1">IFERROR(INDEX('Trade Journal'!Q:Q,MATCH(T100,'Trade Journal'!A:A,0)),"")</f>
        <v/>
      </c>
      <c r="W100" s="93" t="str">
        <f ca="1">IFERROR(INDEX('Trade Journal'!R:R,MATCH(T100,'Trade Journal'!A:A,0)),"")</f>
        <v/>
      </c>
      <c r="X100" s="93" t="str">
        <f t="shared" ca="1" si="2"/>
        <v/>
      </c>
      <c r="Y100" s="93" t="str">
        <f ca="1">IF(X100&lt;&gt;"",SUM(X$2:X100),"")</f>
        <v/>
      </c>
      <c r="Z100" s="102" t="str">
        <f ca="1">IFERROR(INDEX('Trade Journal'!O:O,MATCH(T100,'Trade Journal'!A:A,0)),"")</f>
        <v/>
      </c>
      <c r="AA100" s="102" t="str">
        <f t="array" aca="1" ref="AA100" ca="1">IF(Z100&lt;&gt;"",PRODUCT(Z$2:Z100+1)-1,"")</f>
        <v/>
      </c>
      <c r="AB100" s="102" t="str">
        <f ca="1">IF(AA100&lt;&gt;"",IF(MAX(AA$2:AA100)=AA100,1/(1+AC99)-1,(1+AA100)/(1+AA99)-1),"")</f>
        <v/>
      </c>
      <c r="AC100" s="102" t="str">
        <f t="array" aca="1" ref="AC100" ca="1">IF(AA100&lt;&gt;"",PRODUCT(AB$3:AB100+1)-1,"")</f>
        <v/>
      </c>
      <c r="AD100" s="104" t="str">
        <f ca="1">IF(AA100&lt;&gt;"",POWER((AA100-MAX(AA$2:AA100))/(1+MAX(AA$2:AA100))*100,2),"")</f>
        <v/>
      </c>
    </row>
    <row r="101" spans="20:30" x14ac:dyDescent="0.25">
      <c r="T101" t="str">
        <f t="array" aca="1" ref="T101" ca="1">IF(ROWS($2:101)&lt;=COUNT('Trade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ROWS(U$2:$U101))),"")</f>
        <v/>
      </c>
      <c r="U101" s="93" t="str">
        <f ca="1">IFERROR(INDEX('Trade Journal'!P:P,MATCH(T101,'Trade Journal'!A:A,0)),"")</f>
        <v/>
      </c>
      <c r="V101" s="93" t="str">
        <f ca="1">IFERROR(INDEX('Trade Journal'!Q:Q,MATCH(T101,'Trade Journal'!A:A,0)),"")</f>
        <v/>
      </c>
      <c r="W101" s="93" t="str">
        <f ca="1">IFERROR(INDEX('Trade Journal'!R:R,MATCH(T101,'Trade Journal'!A:A,0)),"")</f>
        <v/>
      </c>
      <c r="X101" s="93" t="str">
        <f t="shared" ca="1" si="2"/>
        <v/>
      </c>
      <c r="Y101" s="93" t="str">
        <f ca="1">IF(X101&lt;&gt;"",SUM(X$2:X101),"")</f>
        <v/>
      </c>
      <c r="Z101" s="102" t="str">
        <f ca="1">IFERROR(INDEX('Trade Journal'!O:O,MATCH(T101,'Trade Journal'!A:A,0)),"")</f>
        <v/>
      </c>
      <c r="AA101" s="102" t="str">
        <f t="array" aca="1" ref="AA101" ca="1">IF(Z101&lt;&gt;"",PRODUCT(Z$2:Z101+1)-1,"")</f>
        <v/>
      </c>
      <c r="AB101" s="102" t="str">
        <f ca="1">IF(AA101&lt;&gt;"",IF(MAX(AA$2:AA101)=AA101,1/(1+AC100)-1,(1+AA101)/(1+AA100)-1),"")</f>
        <v/>
      </c>
      <c r="AC101" s="102" t="str">
        <f t="array" aca="1" ref="AC101" ca="1">IF(AA101&lt;&gt;"",PRODUCT(AB$3:AB101+1)-1,"")</f>
        <v/>
      </c>
      <c r="AD101" s="104" t="str">
        <f ca="1">IF(AA101&lt;&gt;"",POWER((AA101-MAX(AA$2:AA101))/(1+MAX(AA$2:AA101))*100,2),"")</f>
        <v/>
      </c>
    </row>
    <row r="102" spans="20:30" x14ac:dyDescent="0.25">
      <c r="T102" t="str">
        <f t="array" aca="1" ref="T102" ca="1">IF(ROWS($2:102)&lt;=COUNT('Trade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ROWS(U$2:$U102))),"")</f>
        <v/>
      </c>
      <c r="U102" s="93" t="str">
        <f ca="1">IFERROR(INDEX('Trade Journal'!P:P,MATCH(T102,'Trade Journal'!A:A,0)),"")</f>
        <v/>
      </c>
      <c r="V102" s="93" t="str">
        <f ca="1">IFERROR(INDEX('Trade Journal'!Q:Q,MATCH(T102,'Trade Journal'!A:A,0)),"")</f>
        <v/>
      </c>
      <c r="W102" s="93" t="str">
        <f ca="1">IFERROR(INDEX('Trade Journal'!R:R,MATCH(T102,'Trade Journal'!A:A,0)),"")</f>
        <v/>
      </c>
      <c r="X102" s="93" t="str">
        <f t="shared" ca="1" si="2"/>
        <v/>
      </c>
      <c r="Y102" s="93" t="str">
        <f ca="1">IF(X102&lt;&gt;"",SUM(X$2:X102),"")</f>
        <v/>
      </c>
      <c r="Z102" s="102" t="str">
        <f ca="1">IFERROR(INDEX('Trade Journal'!O:O,MATCH(T102,'Trade Journal'!A:A,0)),"")</f>
        <v/>
      </c>
      <c r="AA102" s="102" t="str">
        <f t="array" aca="1" ref="AA102" ca="1">IF(Z102&lt;&gt;"",PRODUCT(Z$2:Z102+1)-1,"")</f>
        <v/>
      </c>
      <c r="AB102" s="102" t="str">
        <f ca="1">IF(AA102&lt;&gt;"",IF(MAX(AA$2:AA102)=AA102,1/(1+AC101)-1,(1+AA102)/(1+AA101)-1),"")</f>
        <v/>
      </c>
      <c r="AC102" s="102" t="str">
        <f t="array" aca="1" ref="AC102" ca="1">IF(AA102&lt;&gt;"",PRODUCT(AB$3:AB102+1)-1,"")</f>
        <v/>
      </c>
      <c r="AD102" s="104" t="str">
        <f ca="1">IF(AA102&lt;&gt;"",POWER((AA102-MAX(AA$2:AA102))/(1+MAX(AA$2:AA102))*100,2),"")</f>
        <v/>
      </c>
    </row>
    <row r="103" spans="20:30" x14ac:dyDescent="0.25">
      <c r="T103" t="str">
        <f t="array" aca="1" ref="T103" ca="1">IF(ROWS($2:103)&lt;=COUNT('Trade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ROWS(U$2:$U103))),"")</f>
        <v/>
      </c>
      <c r="U103" s="93" t="str">
        <f ca="1">IFERROR(INDEX('Trade Journal'!P:P,MATCH(T103,'Trade Journal'!A:A,0)),"")</f>
        <v/>
      </c>
      <c r="V103" s="93" t="str">
        <f ca="1">IFERROR(INDEX('Trade Journal'!Q:Q,MATCH(T103,'Trade Journal'!A:A,0)),"")</f>
        <v/>
      </c>
      <c r="W103" s="93" t="str">
        <f ca="1">IFERROR(INDEX('Trade Journal'!R:R,MATCH(T103,'Trade Journal'!A:A,0)),"")</f>
        <v/>
      </c>
      <c r="X103" s="93" t="str">
        <f t="shared" ca="1" si="2"/>
        <v/>
      </c>
      <c r="Y103" s="93" t="str">
        <f ca="1">IF(X103&lt;&gt;"",SUM(X$2:X103),"")</f>
        <v/>
      </c>
      <c r="Z103" s="102" t="str">
        <f ca="1">IFERROR(INDEX('Trade Journal'!O:O,MATCH(T103,'Trade Journal'!A:A,0)),"")</f>
        <v/>
      </c>
      <c r="AA103" s="102" t="str">
        <f t="array" aca="1" ref="AA103" ca="1">IF(Z103&lt;&gt;"",PRODUCT(Z$2:Z103+1)-1,"")</f>
        <v/>
      </c>
      <c r="AB103" s="102" t="str">
        <f ca="1">IF(AA103&lt;&gt;"",IF(MAX(AA$2:AA103)=AA103,1/(1+AC102)-1,(1+AA103)/(1+AA102)-1),"")</f>
        <v/>
      </c>
      <c r="AC103" s="102" t="str">
        <f t="array" aca="1" ref="AC103" ca="1">IF(AA103&lt;&gt;"",PRODUCT(AB$3:AB103+1)-1,"")</f>
        <v/>
      </c>
      <c r="AD103" s="104" t="str">
        <f ca="1">IF(AA103&lt;&gt;"",POWER((AA103-MAX(AA$2:AA103))/(1+MAX(AA$2:AA103))*100,2),"")</f>
        <v/>
      </c>
    </row>
    <row r="104" spans="20:30" x14ac:dyDescent="0.25">
      <c r="T104" t="str">
        <f t="array" aca="1" ref="T104" ca="1">IF(ROWS($2:104)&lt;=COUNT('Trade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ROWS(U$2:$U104))),"")</f>
        <v/>
      </c>
      <c r="U104" s="93" t="str">
        <f ca="1">IFERROR(INDEX('Trade Journal'!P:P,MATCH(T104,'Trade Journal'!A:A,0)),"")</f>
        <v/>
      </c>
      <c r="V104" s="93" t="str">
        <f ca="1">IFERROR(INDEX('Trade Journal'!Q:Q,MATCH(T104,'Trade Journal'!A:A,0)),"")</f>
        <v/>
      </c>
      <c r="W104" s="93" t="str">
        <f ca="1">IFERROR(INDEX('Trade Journal'!R:R,MATCH(T104,'Trade Journal'!A:A,0)),"")</f>
        <v/>
      </c>
      <c r="X104" s="93" t="str">
        <f t="shared" ca="1" si="2"/>
        <v/>
      </c>
      <c r="Y104" s="93" t="str">
        <f ca="1">IF(X104&lt;&gt;"",SUM(X$2:X104),"")</f>
        <v/>
      </c>
      <c r="Z104" s="102" t="str">
        <f ca="1">IFERROR(INDEX('Trade Journal'!O:O,MATCH(T104,'Trade Journal'!A:A,0)),"")</f>
        <v/>
      </c>
      <c r="AA104" s="102" t="str">
        <f t="array" aca="1" ref="AA104" ca="1">IF(Z104&lt;&gt;"",PRODUCT(Z$2:Z104+1)-1,"")</f>
        <v/>
      </c>
      <c r="AB104" s="102" t="str">
        <f ca="1">IF(AA104&lt;&gt;"",IF(MAX(AA$2:AA104)=AA104,1/(1+AC103)-1,(1+AA104)/(1+AA103)-1),"")</f>
        <v/>
      </c>
      <c r="AC104" s="102" t="str">
        <f t="array" aca="1" ref="AC104" ca="1">IF(AA104&lt;&gt;"",PRODUCT(AB$3:AB104+1)-1,"")</f>
        <v/>
      </c>
      <c r="AD104" s="104" t="str">
        <f ca="1">IF(AA104&lt;&gt;"",POWER((AA104-MAX(AA$2:AA104))/(1+MAX(AA$2:AA104))*100,2),"")</f>
        <v/>
      </c>
    </row>
    <row r="105" spans="20:30" x14ac:dyDescent="0.25">
      <c r="T105" t="str">
        <f t="array" aca="1" ref="T105" ca="1">IF(ROWS($2:105)&lt;=COUNT('Trade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ROWS(U$2:$U105))),"")</f>
        <v/>
      </c>
      <c r="U105" s="93" t="str">
        <f ca="1">IFERROR(INDEX('Trade Journal'!P:P,MATCH(T105,'Trade Journal'!A:A,0)),"")</f>
        <v/>
      </c>
      <c r="V105" s="93" t="str">
        <f ca="1">IFERROR(INDEX('Trade Journal'!Q:Q,MATCH(T105,'Trade Journal'!A:A,0)),"")</f>
        <v/>
      </c>
      <c r="W105" s="93" t="str">
        <f ca="1">IFERROR(INDEX('Trade Journal'!R:R,MATCH(T105,'Trade Journal'!A:A,0)),"")</f>
        <v/>
      </c>
      <c r="X105" s="93" t="str">
        <f t="shared" ca="1" si="2"/>
        <v/>
      </c>
      <c r="Y105" s="93" t="str">
        <f ca="1">IF(X105&lt;&gt;"",SUM(X$2:X105),"")</f>
        <v/>
      </c>
      <c r="Z105" s="102" t="str">
        <f ca="1">IFERROR(INDEX('Trade Journal'!O:O,MATCH(T105,'Trade Journal'!A:A,0)),"")</f>
        <v/>
      </c>
      <c r="AA105" s="102" t="str">
        <f t="array" aca="1" ref="AA105" ca="1">IF(Z105&lt;&gt;"",PRODUCT(Z$2:Z105+1)-1,"")</f>
        <v/>
      </c>
      <c r="AB105" s="102" t="str">
        <f ca="1">IF(AA105&lt;&gt;"",IF(MAX(AA$2:AA105)=AA105,1/(1+AC104)-1,(1+AA105)/(1+AA104)-1),"")</f>
        <v/>
      </c>
      <c r="AC105" s="102" t="str">
        <f t="array" aca="1" ref="AC105" ca="1">IF(AA105&lt;&gt;"",PRODUCT(AB$3:AB105+1)-1,"")</f>
        <v/>
      </c>
      <c r="AD105" s="104" t="str">
        <f ca="1">IF(AA105&lt;&gt;"",POWER((AA105-MAX(AA$2:AA105))/(1+MAX(AA$2:AA105))*100,2),"")</f>
        <v/>
      </c>
    </row>
    <row r="106" spans="20:30" x14ac:dyDescent="0.25">
      <c r="T106" t="str">
        <f t="array" aca="1" ref="T106" ca="1">IF(ROWS($2:106)&lt;=COUNT('Trade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ROWS(U$2:$U106))),"")</f>
        <v/>
      </c>
      <c r="U106" s="93" t="str">
        <f ca="1">IFERROR(INDEX('Trade Journal'!P:P,MATCH(T106,'Trade Journal'!A:A,0)),"")</f>
        <v/>
      </c>
      <c r="V106" s="93" t="str">
        <f ca="1">IFERROR(INDEX('Trade Journal'!Q:Q,MATCH(T106,'Trade Journal'!A:A,0)),"")</f>
        <v/>
      </c>
      <c r="W106" s="93" t="str">
        <f ca="1">IFERROR(INDEX('Trade Journal'!R:R,MATCH(T106,'Trade Journal'!A:A,0)),"")</f>
        <v/>
      </c>
      <c r="X106" s="93" t="str">
        <f t="shared" ca="1" si="2"/>
        <v/>
      </c>
      <c r="Y106" s="93" t="str">
        <f ca="1">IF(X106&lt;&gt;"",SUM(X$2:X106),"")</f>
        <v/>
      </c>
      <c r="Z106" s="102" t="str">
        <f ca="1">IFERROR(INDEX('Trade Journal'!O:O,MATCH(T106,'Trade Journal'!A:A,0)),"")</f>
        <v/>
      </c>
      <c r="AA106" s="102" t="str">
        <f t="array" aca="1" ref="AA106" ca="1">IF(Z106&lt;&gt;"",PRODUCT(Z$2:Z106+1)-1,"")</f>
        <v/>
      </c>
      <c r="AB106" s="102" t="str">
        <f ca="1">IF(AA106&lt;&gt;"",IF(MAX(AA$2:AA106)=AA106,1/(1+AC105)-1,(1+AA106)/(1+AA105)-1),"")</f>
        <v/>
      </c>
      <c r="AC106" s="102" t="str">
        <f t="array" aca="1" ref="AC106" ca="1">IF(AA106&lt;&gt;"",PRODUCT(AB$3:AB106+1)-1,"")</f>
        <v/>
      </c>
      <c r="AD106" s="104" t="str">
        <f ca="1">IF(AA106&lt;&gt;"",POWER((AA106-MAX(AA$2:AA106))/(1+MAX(AA$2:AA106))*100,2),"")</f>
        <v/>
      </c>
    </row>
    <row r="107" spans="20:30" x14ac:dyDescent="0.25">
      <c r="T107" t="str">
        <f t="array" aca="1" ref="T107" ca="1">IF(ROWS($2:107)&lt;=COUNT('Trade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ROWS(U$2:$U107))),"")</f>
        <v/>
      </c>
      <c r="U107" s="93" t="str">
        <f ca="1">IFERROR(INDEX('Trade Journal'!P:P,MATCH(T107,'Trade Journal'!A:A,0)),"")</f>
        <v/>
      </c>
      <c r="V107" s="93" t="str">
        <f ca="1">IFERROR(INDEX('Trade Journal'!Q:Q,MATCH(T107,'Trade Journal'!A:A,0)),"")</f>
        <v/>
      </c>
      <c r="W107" s="93" t="str">
        <f ca="1">IFERROR(INDEX('Trade Journal'!R:R,MATCH(T107,'Trade Journal'!A:A,0)),"")</f>
        <v/>
      </c>
      <c r="X107" s="93" t="str">
        <f t="shared" ca="1" si="2"/>
        <v/>
      </c>
      <c r="Y107" s="93" t="str">
        <f ca="1">IF(X107&lt;&gt;"",SUM(X$2:X107),"")</f>
        <v/>
      </c>
      <c r="Z107" s="102" t="str">
        <f ca="1">IFERROR(INDEX('Trade Journal'!O:O,MATCH(T107,'Trade Journal'!A:A,0)),"")</f>
        <v/>
      </c>
      <c r="AA107" s="102" t="str">
        <f t="array" aca="1" ref="AA107" ca="1">IF(Z107&lt;&gt;"",PRODUCT(Z$2:Z107+1)-1,"")</f>
        <v/>
      </c>
      <c r="AB107" s="102" t="str">
        <f ca="1">IF(AA107&lt;&gt;"",IF(MAX(AA$2:AA107)=AA107,1/(1+AC106)-1,(1+AA107)/(1+AA106)-1),"")</f>
        <v/>
      </c>
      <c r="AC107" s="102" t="str">
        <f t="array" aca="1" ref="AC107" ca="1">IF(AA107&lt;&gt;"",PRODUCT(AB$3:AB107+1)-1,"")</f>
        <v/>
      </c>
      <c r="AD107" s="104" t="str">
        <f ca="1">IF(AA107&lt;&gt;"",POWER((AA107-MAX(AA$2:AA107))/(1+MAX(AA$2:AA107))*100,2),"")</f>
        <v/>
      </c>
    </row>
    <row r="108" spans="20:30" x14ac:dyDescent="0.25">
      <c r="T108" t="str">
        <f t="array" aca="1" ref="T108" ca="1">IF(ROWS($2:108)&lt;=COUNT('Trade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ROWS(U$2:$U108))),"")</f>
        <v/>
      </c>
      <c r="U108" s="93" t="str">
        <f ca="1">IFERROR(INDEX('Trade Journal'!P:P,MATCH(T108,'Trade Journal'!A:A,0)),"")</f>
        <v/>
      </c>
      <c r="V108" s="93" t="str">
        <f ca="1">IFERROR(INDEX('Trade Journal'!Q:Q,MATCH(T108,'Trade Journal'!A:A,0)),"")</f>
        <v/>
      </c>
      <c r="W108" s="93" t="str">
        <f ca="1">IFERROR(INDEX('Trade Journal'!R:R,MATCH(T108,'Trade Journal'!A:A,0)),"")</f>
        <v/>
      </c>
      <c r="X108" s="93" t="str">
        <f t="shared" ca="1" si="2"/>
        <v/>
      </c>
      <c r="Y108" s="93" t="str">
        <f ca="1">IF(X108&lt;&gt;"",SUM(X$2:X108),"")</f>
        <v/>
      </c>
      <c r="Z108" s="102" t="str">
        <f ca="1">IFERROR(INDEX('Trade Journal'!O:O,MATCH(T108,'Trade Journal'!A:A,0)),"")</f>
        <v/>
      </c>
      <c r="AA108" s="102" t="str">
        <f t="array" aca="1" ref="AA108" ca="1">IF(Z108&lt;&gt;"",PRODUCT(Z$2:Z108+1)-1,"")</f>
        <v/>
      </c>
      <c r="AB108" s="102" t="str">
        <f ca="1">IF(AA108&lt;&gt;"",IF(MAX(AA$2:AA108)=AA108,1/(1+AC107)-1,(1+AA108)/(1+AA107)-1),"")</f>
        <v/>
      </c>
      <c r="AC108" s="102" t="str">
        <f t="array" aca="1" ref="AC108" ca="1">IF(AA108&lt;&gt;"",PRODUCT(AB$3:AB108+1)-1,"")</f>
        <v/>
      </c>
      <c r="AD108" s="104" t="str">
        <f ca="1">IF(AA108&lt;&gt;"",POWER((AA108-MAX(AA$2:AA108))/(1+MAX(AA$2:AA108))*100,2),"")</f>
        <v/>
      </c>
    </row>
    <row r="109" spans="20:30" x14ac:dyDescent="0.25">
      <c r="T109" t="str">
        <f t="array" aca="1" ref="T109" ca="1">IF(ROWS($2:109)&lt;=COUNT('Trade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ROWS(U$2:$U109))),"")</f>
        <v/>
      </c>
      <c r="U109" s="93" t="str">
        <f ca="1">IFERROR(INDEX('Trade Journal'!P:P,MATCH(T109,'Trade Journal'!A:A,0)),"")</f>
        <v/>
      </c>
      <c r="V109" s="93" t="str">
        <f ca="1">IFERROR(INDEX('Trade Journal'!Q:Q,MATCH(T109,'Trade Journal'!A:A,0)),"")</f>
        <v/>
      </c>
      <c r="W109" s="93" t="str">
        <f ca="1">IFERROR(INDEX('Trade Journal'!R:R,MATCH(T109,'Trade Journal'!A:A,0)),"")</f>
        <v/>
      </c>
      <c r="X109" s="93" t="str">
        <f t="shared" ca="1" si="2"/>
        <v/>
      </c>
      <c r="Y109" s="93" t="str">
        <f ca="1">IF(X109&lt;&gt;"",SUM(X$2:X109),"")</f>
        <v/>
      </c>
      <c r="Z109" s="102" t="str">
        <f ca="1">IFERROR(INDEX('Trade Journal'!O:O,MATCH(T109,'Trade Journal'!A:A,0)),"")</f>
        <v/>
      </c>
      <c r="AA109" s="102" t="str">
        <f t="array" aca="1" ref="AA109" ca="1">IF(Z109&lt;&gt;"",PRODUCT(Z$2:Z109+1)-1,"")</f>
        <v/>
      </c>
      <c r="AB109" s="102" t="str">
        <f ca="1">IF(AA109&lt;&gt;"",IF(MAX(AA$2:AA109)=AA109,1/(1+AC108)-1,(1+AA109)/(1+AA108)-1),"")</f>
        <v/>
      </c>
      <c r="AC109" s="102" t="str">
        <f t="array" aca="1" ref="AC109" ca="1">IF(AA109&lt;&gt;"",PRODUCT(AB$3:AB109+1)-1,"")</f>
        <v/>
      </c>
      <c r="AD109" s="104" t="str">
        <f ca="1">IF(AA109&lt;&gt;"",POWER((AA109-MAX(AA$2:AA109))/(1+MAX(AA$2:AA109))*100,2),"")</f>
        <v/>
      </c>
    </row>
    <row r="110" spans="20:30" x14ac:dyDescent="0.25">
      <c r="T110" t="str">
        <f t="array" aca="1" ref="T110" ca="1">IF(ROWS($2:110)&lt;=COUNT('Trade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ROWS(U$2:$U110))),"")</f>
        <v/>
      </c>
      <c r="U110" s="93" t="str">
        <f ca="1">IFERROR(INDEX('Trade Journal'!P:P,MATCH(T110,'Trade Journal'!A:A,0)),"")</f>
        <v/>
      </c>
      <c r="V110" s="93" t="str">
        <f ca="1">IFERROR(INDEX('Trade Journal'!Q:Q,MATCH(T110,'Trade Journal'!A:A,0)),"")</f>
        <v/>
      </c>
      <c r="W110" s="93" t="str">
        <f ca="1">IFERROR(INDEX('Trade Journal'!R:R,MATCH(T110,'Trade Journal'!A:A,0)),"")</f>
        <v/>
      </c>
      <c r="X110" s="93" t="str">
        <f t="shared" ca="1" si="2"/>
        <v/>
      </c>
      <c r="Y110" s="93" t="str">
        <f ca="1">IF(X110&lt;&gt;"",SUM(X$2:X110),"")</f>
        <v/>
      </c>
      <c r="Z110" s="102" t="str">
        <f ca="1">IFERROR(INDEX('Trade Journal'!O:O,MATCH(T110,'Trade Journal'!A:A,0)),"")</f>
        <v/>
      </c>
      <c r="AA110" s="102" t="str">
        <f t="array" aca="1" ref="AA110" ca="1">IF(Z110&lt;&gt;"",PRODUCT(Z$2:Z110+1)-1,"")</f>
        <v/>
      </c>
      <c r="AB110" s="102" t="str">
        <f ca="1">IF(AA110&lt;&gt;"",IF(MAX(AA$2:AA110)=AA110,1/(1+AC109)-1,(1+AA110)/(1+AA109)-1),"")</f>
        <v/>
      </c>
      <c r="AC110" s="102" t="str">
        <f t="array" aca="1" ref="AC110" ca="1">IF(AA110&lt;&gt;"",PRODUCT(AB$3:AB110+1)-1,"")</f>
        <v/>
      </c>
      <c r="AD110" s="104" t="str">
        <f ca="1">IF(AA110&lt;&gt;"",POWER((AA110-MAX(AA$2:AA110))/(1+MAX(AA$2:AA110))*100,2),"")</f>
        <v/>
      </c>
    </row>
    <row r="111" spans="20:30" x14ac:dyDescent="0.25">
      <c r="T111" t="str">
        <f t="array" aca="1" ref="T111" ca="1">IF(ROWS($2:111)&lt;=COUNT('Trade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ROWS(U$2:$U111))),"")</f>
        <v/>
      </c>
      <c r="U111" s="93" t="str">
        <f ca="1">IFERROR(INDEX('Trade Journal'!P:P,MATCH(T111,'Trade Journal'!A:A,0)),"")</f>
        <v/>
      </c>
      <c r="V111" s="93" t="str">
        <f ca="1">IFERROR(INDEX('Trade Journal'!Q:Q,MATCH(T111,'Trade Journal'!A:A,0)),"")</f>
        <v/>
      </c>
      <c r="W111" s="93" t="str">
        <f ca="1">IFERROR(INDEX('Trade Journal'!R:R,MATCH(T111,'Trade Journal'!A:A,0)),"")</f>
        <v/>
      </c>
      <c r="X111" s="93" t="str">
        <f t="shared" ca="1" si="2"/>
        <v/>
      </c>
      <c r="Y111" s="93" t="str">
        <f ca="1">IF(X111&lt;&gt;"",SUM(X$2:X111),"")</f>
        <v/>
      </c>
      <c r="Z111" s="102" t="str">
        <f ca="1">IFERROR(INDEX('Trade Journal'!O:O,MATCH(T111,'Trade Journal'!A:A,0)),"")</f>
        <v/>
      </c>
      <c r="AA111" s="102" t="str">
        <f t="array" aca="1" ref="AA111" ca="1">IF(Z111&lt;&gt;"",PRODUCT(Z$2:Z111+1)-1,"")</f>
        <v/>
      </c>
      <c r="AB111" s="102" t="str">
        <f ca="1">IF(AA111&lt;&gt;"",IF(MAX(AA$2:AA111)=AA111,1/(1+AC110)-1,(1+AA111)/(1+AA110)-1),"")</f>
        <v/>
      </c>
      <c r="AC111" s="102" t="str">
        <f t="array" aca="1" ref="AC111" ca="1">IF(AA111&lt;&gt;"",PRODUCT(AB$3:AB111+1)-1,"")</f>
        <v/>
      </c>
      <c r="AD111" s="104" t="str">
        <f ca="1">IF(AA111&lt;&gt;"",POWER((AA111-MAX(AA$2:AA111))/(1+MAX(AA$2:AA111))*100,2),"")</f>
        <v/>
      </c>
    </row>
    <row r="112" spans="20:30" x14ac:dyDescent="0.25">
      <c r="T112" t="str">
        <f t="array" aca="1" ref="T112" ca="1">IF(ROWS($2:112)&lt;=COUNT('Trade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ROWS(U$2:$U112))),"")</f>
        <v/>
      </c>
      <c r="U112" s="93" t="str">
        <f ca="1">IFERROR(INDEX('Trade Journal'!P:P,MATCH(T112,'Trade Journal'!A:A,0)),"")</f>
        <v/>
      </c>
      <c r="V112" s="93" t="str">
        <f ca="1">IFERROR(INDEX('Trade Journal'!Q:Q,MATCH(T112,'Trade Journal'!A:A,0)),"")</f>
        <v/>
      </c>
      <c r="W112" s="93" t="str">
        <f ca="1">IFERROR(INDEX('Trade Journal'!R:R,MATCH(T112,'Trade Journal'!A:A,0)),"")</f>
        <v/>
      </c>
      <c r="X112" s="93" t="str">
        <f t="shared" ca="1" si="2"/>
        <v/>
      </c>
      <c r="Y112" s="93" t="str">
        <f ca="1">IF(X112&lt;&gt;"",SUM(X$2:X112),"")</f>
        <v/>
      </c>
      <c r="Z112" s="102" t="str">
        <f ca="1">IFERROR(INDEX('Trade Journal'!O:O,MATCH(T112,'Trade Journal'!A:A,0)),"")</f>
        <v/>
      </c>
      <c r="AA112" s="102" t="str">
        <f t="array" aca="1" ref="AA112" ca="1">IF(Z112&lt;&gt;"",PRODUCT(Z$2:Z112+1)-1,"")</f>
        <v/>
      </c>
      <c r="AB112" s="102" t="str">
        <f ca="1">IF(AA112&lt;&gt;"",IF(MAX(AA$2:AA112)=AA112,1/(1+AC111)-1,(1+AA112)/(1+AA111)-1),"")</f>
        <v/>
      </c>
      <c r="AC112" s="102" t="str">
        <f t="array" aca="1" ref="AC112" ca="1">IF(AA112&lt;&gt;"",PRODUCT(AB$3:AB112+1)-1,"")</f>
        <v/>
      </c>
      <c r="AD112" s="104" t="str">
        <f ca="1">IF(AA112&lt;&gt;"",POWER((AA112-MAX(AA$2:AA112))/(1+MAX(AA$2:AA112))*100,2),"")</f>
        <v/>
      </c>
    </row>
    <row r="113" spans="20:30" x14ac:dyDescent="0.25">
      <c r="T113" t="str">
        <f t="array" aca="1" ref="T113" ca="1">IF(ROWS($2:113)&lt;=COUNT('Trade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ROWS(U$2:$U113))),"")</f>
        <v/>
      </c>
      <c r="U113" s="93" t="str">
        <f ca="1">IFERROR(INDEX('Trade Journal'!P:P,MATCH(T113,'Trade Journal'!A:A,0)),"")</f>
        <v/>
      </c>
      <c r="V113" s="93" t="str">
        <f ca="1">IFERROR(INDEX('Trade Journal'!Q:Q,MATCH(T113,'Trade Journal'!A:A,0)),"")</f>
        <v/>
      </c>
      <c r="W113" s="93" t="str">
        <f ca="1">IFERROR(INDEX('Trade Journal'!R:R,MATCH(T113,'Trade Journal'!A:A,0)),"")</f>
        <v/>
      </c>
      <c r="X113" s="93" t="str">
        <f t="shared" ca="1" si="2"/>
        <v/>
      </c>
      <c r="Y113" s="93" t="str">
        <f ca="1">IF(X113&lt;&gt;"",SUM(X$2:X113),"")</f>
        <v/>
      </c>
      <c r="Z113" s="102" t="str">
        <f ca="1">IFERROR(INDEX('Trade Journal'!O:O,MATCH(T113,'Trade Journal'!A:A,0)),"")</f>
        <v/>
      </c>
      <c r="AA113" s="102" t="str">
        <f t="array" aca="1" ref="AA113" ca="1">IF(Z113&lt;&gt;"",PRODUCT(Z$2:Z113+1)-1,"")</f>
        <v/>
      </c>
      <c r="AB113" s="102" t="str">
        <f ca="1">IF(AA113&lt;&gt;"",IF(MAX(AA$2:AA113)=AA113,1/(1+AC112)-1,(1+AA113)/(1+AA112)-1),"")</f>
        <v/>
      </c>
      <c r="AC113" s="102" t="str">
        <f t="array" aca="1" ref="AC113" ca="1">IF(AA113&lt;&gt;"",PRODUCT(AB$3:AB113+1)-1,"")</f>
        <v/>
      </c>
      <c r="AD113" s="104" t="str">
        <f ca="1">IF(AA113&lt;&gt;"",POWER((AA113-MAX(AA$2:AA113))/(1+MAX(AA$2:AA113))*100,2),"")</f>
        <v/>
      </c>
    </row>
    <row r="114" spans="20:30" x14ac:dyDescent="0.25">
      <c r="T114" t="str">
        <f t="array" aca="1" ref="T114" ca="1">IF(ROWS($2:114)&lt;=COUNT('Trade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ROWS(U$2:$U114))),"")</f>
        <v/>
      </c>
      <c r="U114" s="93" t="str">
        <f ca="1">IFERROR(INDEX('Trade Journal'!P:P,MATCH(T114,'Trade Journal'!A:A,0)),"")</f>
        <v/>
      </c>
      <c r="V114" s="93" t="str">
        <f ca="1">IFERROR(INDEX('Trade Journal'!Q:Q,MATCH(T114,'Trade Journal'!A:A,0)),"")</f>
        <v/>
      </c>
      <c r="W114" s="93" t="str">
        <f ca="1">IFERROR(INDEX('Trade Journal'!R:R,MATCH(T114,'Trade Journal'!A:A,0)),"")</f>
        <v/>
      </c>
      <c r="X114" s="93" t="str">
        <f t="shared" ca="1" si="2"/>
        <v/>
      </c>
      <c r="Y114" s="93" t="str">
        <f ca="1">IF(X114&lt;&gt;"",SUM(X$2:X114),"")</f>
        <v/>
      </c>
      <c r="Z114" s="102" t="str">
        <f ca="1">IFERROR(INDEX('Trade Journal'!O:O,MATCH(T114,'Trade Journal'!A:A,0)),"")</f>
        <v/>
      </c>
      <c r="AA114" s="102" t="str">
        <f t="array" aca="1" ref="AA114" ca="1">IF(Z114&lt;&gt;"",PRODUCT(Z$2:Z114+1)-1,"")</f>
        <v/>
      </c>
      <c r="AB114" s="102" t="str">
        <f ca="1">IF(AA114&lt;&gt;"",IF(MAX(AA$2:AA114)=AA114,1/(1+AC113)-1,(1+AA114)/(1+AA113)-1),"")</f>
        <v/>
      </c>
      <c r="AC114" s="102" t="str">
        <f t="array" aca="1" ref="AC114" ca="1">IF(AA114&lt;&gt;"",PRODUCT(AB$3:AB114+1)-1,"")</f>
        <v/>
      </c>
      <c r="AD114" s="104" t="str">
        <f ca="1">IF(AA114&lt;&gt;"",POWER((AA114-MAX(AA$2:AA114))/(1+MAX(AA$2:AA114))*100,2),"")</f>
        <v/>
      </c>
    </row>
    <row r="115" spans="20:30" x14ac:dyDescent="0.25">
      <c r="T115" t="str">
        <f t="array" aca="1" ref="T115" ca="1">IF(ROWS($2:115)&lt;=COUNT('Trade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ROWS(U$2:$U115))),"")</f>
        <v/>
      </c>
      <c r="U115" s="93" t="str">
        <f ca="1">IFERROR(INDEX('Trade Journal'!P:P,MATCH(T115,'Trade Journal'!A:A,0)),"")</f>
        <v/>
      </c>
      <c r="V115" s="93" t="str">
        <f ca="1">IFERROR(INDEX('Trade Journal'!Q:Q,MATCH(T115,'Trade Journal'!A:A,0)),"")</f>
        <v/>
      </c>
      <c r="W115" s="93" t="str">
        <f ca="1">IFERROR(INDEX('Trade Journal'!R:R,MATCH(T115,'Trade Journal'!A:A,0)),"")</f>
        <v/>
      </c>
      <c r="X115" s="93" t="str">
        <f t="shared" ca="1" si="2"/>
        <v/>
      </c>
      <c r="Y115" s="93" t="str">
        <f ca="1">IF(X115&lt;&gt;"",SUM(X$2:X115),"")</f>
        <v/>
      </c>
      <c r="Z115" s="102" t="str">
        <f ca="1">IFERROR(INDEX('Trade Journal'!O:O,MATCH(T115,'Trade Journal'!A:A,0)),"")</f>
        <v/>
      </c>
      <c r="AA115" s="102" t="str">
        <f t="array" aca="1" ref="AA115" ca="1">IF(Z115&lt;&gt;"",PRODUCT(Z$2:Z115+1)-1,"")</f>
        <v/>
      </c>
      <c r="AB115" s="102" t="str">
        <f ca="1">IF(AA115&lt;&gt;"",IF(MAX(AA$2:AA115)=AA115,1/(1+AC114)-1,(1+AA115)/(1+AA114)-1),"")</f>
        <v/>
      </c>
      <c r="AC115" s="102" t="str">
        <f t="array" aca="1" ref="AC115" ca="1">IF(AA115&lt;&gt;"",PRODUCT(AB$3:AB115+1)-1,"")</f>
        <v/>
      </c>
      <c r="AD115" s="104" t="str">
        <f ca="1">IF(AA115&lt;&gt;"",POWER((AA115-MAX(AA$2:AA115))/(1+MAX(AA$2:AA115))*100,2),"")</f>
        <v/>
      </c>
    </row>
    <row r="116" spans="20:30" x14ac:dyDescent="0.25">
      <c r="T116" t="str">
        <f t="array" aca="1" ref="T116" ca="1">IF(ROWS($2:116)&lt;=COUNT('Trade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ROWS(U$2:$U116))),"")</f>
        <v/>
      </c>
      <c r="U116" s="93" t="str">
        <f ca="1">IFERROR(INDEX('Trade Journal'!P:P,MATCH(T116,'Trade Journal'!A:A,0)),"")</f>
        <v/>
      </c>
      <c r="V116" s="93" t="str">
        <f ca="1">IFERROR(INDEX('Trade Journal'!Q:Q,MATCH(T116,'Trade Journal'!A:A,0)),"")</f>
        <v/>
      </c>
      <c r="W116" s="93" t="str">
        <f ca="1">IFERROR(INDEX('Trade Journal'!R:R,MATCH(T116,'Trade Journal'!A:A,0)),"")</f>
        <v/>
      </c>
      <c r="X116" s="93" t="str">
        <f t="shared" ca="1" si="2"/>
        <v/>
      </c>
      <c r="Y116" s="93" t="str">
        <f ca="1">IF(X116&lt;&gt;"",SUM(X$2:X116),"")</f>
        <v/>
      </c>
      <c r="Z116" s="102" t="str">
        <f ca="1">IFERROR(INDEX('Trade Journal'!O:O,MATCH(T116,'Trade Journal'!A:A,0)),"")</f>
        <v/>
      </c>
      <c r="AA116" s="102" t="str">
        <f t="array" aca="1" ref="AA116" ca="1">IF(Z116&lt;&gt;"",PRODUCT(Z$2:Z116+1)-1,"")</f>
        <v/>
      </c>
      <c r="AB116" s="102" t="str">
        <f ca="1">IF(AA116&lt;&gt;"",IF(MAX(AA$2:AA116)=AA116,1/(1+AC115)-1,(1+AA116)/(1+AA115)-1),"")</f>
        <v/>
      </c>
      <c r="AC116" s="102" t="str">
        <f t="array" aca="1" ref="AC116" ca="1">IF(AA116&lt;&gt;"",PRODUCT(AB$3:AB116+1)-1,"")</f>
        <v/>
      </c>
      <c r="AD116" s="104" t="str">
        <f ca="1">IF(AA116&lt;&gt;"",POWER((AA116-MAX(AA$2:AA116))/(1+MAX(AA$2:AA116))*100,2),"")</f>
        <v/>
      </c>
    </row>
    <row r="117" spans="20:30" x14ac:dyDescent="0.25">
      <c r="T117" t="str">
        <f t="array" aca="1" ref="T117" ca="1">IF(ROWS($2:117)&lt;=COUNT('Trade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ROWS(U$2:$U117))),"")</f>
        <v/>
      </c>
      <c r="U117" s="93" t="str">
        <f ca="1">IFERROR(INDEX('Trade Journal'!P:P,MATCH(T117,'Trade Journal'!A:A,0)),"")</f>
        <v/>
      </c>
      <c r="V117" s="93" t="str">
        <f ca="1">IFERROR(INDEX('Trade Journal'!Q:Q,MATCH(T117,'Trade Journal'!A:A,0)),"")</f>
        <v/>
      </c>
      <c r="W117" s="93" t="str">
        <f ca="1">IFERROR(INDEX('Trade Journal'!R:R,MATCH(T117,'Trade Journal'!A:A,0)),"")</f>
        <v/>
      </c>
      <c r="X117" s="93" t="str">
        <f t="shared" ca="1" si="2"/>
        <v/>
      </c>
      <c r="Y117" s="93" t="str">
        <f ca="1">IF(X117&lt;&gt;"",SUM(X$2:X117),"")</f>
        <v/>
      </c>
      <c r="Z117" s="102" t="str">
        <f ca="1">IFERROR(INDEX('Trade Journal'!O:O,MATCH(T117,'Trade Journal'!A:A,0)),"")</f>
        <v/>
      </c>
      <c r="AA117" s="102" t="str">
        <f t="array" aca="1" ref="AA117" ca="1">IF(Z117&lt;&gt;"",PRODUCT(Z$2:Z117+1)-1,"")</f>
        <v/>
      </c>
      <c r="AB117" s="102" t="str">
        <f ca="1">IF(AA117&lt;&gt;"",IF(MAX(AA$2:AA117)=AA117,1/(1+AC116)-1,(1+AA117)/(1+AA116)-1),"")</f>
        <v/>
      </c>
      <c r="AC117" s="102" t="str">
        <f t="array" aca="1" ref="AC117" ca="1">IF(AA117&lt;&gt;"",PRODUCT(AB$3:AB117+1)-1,"")</f>
        <v/>
      </c>
      <c r="AD117" s="104" t="str">
        <f ca="1">IF(AA117&lt;&gt;"",POWER((AA117-MAX(AA$2:AA117))/(1+MAX(AA$2:AA117))*100,2),"")</f>
        <v/>
      </c>
    </row>
    <row r="118" spans="20:30" x14ac:dyDescent="0.25">
      <c r="T118" t="str">
        <f t="array" aca="1" ref="T118" ca="1">IF(ROWS($2:118)&lt;=COUNT('Trade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ROWS(U$2:$U118))),"")</f>
        <v/>
      </c>
      <c r="U118" s="93" t="str">
        <f ca="1">IFERROR(INDEX('Trade Journal'!P:P,MATCH(T118,'Trade Journal'!A:A,0)),"")</f>
        <v/>
      </c>
      <c r="V118" s="93" t="str">
        <f ca="1">IFERROR(INDEX('Trade Journal'!Q:Q,MATCH(T118,'Trade Journal'!A:A,0)),"")</f>
        <v/>
      </c>
      <c r="W118" s="93" t="str">
        <f ca="1">IFERROR(INDEX('Trade Journal'!R:R,MATCH(T118,'Trade Journal'!A:A,0)),"")</f>
        <v/>
      </c>
      <c r="X118" s="93" t="str">
        <f t="shared" ca="1" si="2"/>
        <v/>
      </c>
      <c r="Y118" s="93" t="str">
        <f ca="1">IF(X118&lt;&gt;"",SUM(X$2:X118),"")</f>
        <v/>
      </c>
      <c r="Z118" s="102" t="str">
        <f ca="1">IFERROR(INDEX('Trade Journal'!O:O,MATCH(T118,'Trade Journal'!A:A,0)),"")</f>
        <v/>
      </c>
      <c r="AA118" s="102" t="str">
        <f t="array" aca="1" ref="AA118" ca="1">IF(Z118&lt;&gt;"",PRODUCT(Z$2:Z118+1)-1,"")</f>
        <v/>
      </c>
      <c r="AB118" s="102" t="str">
        <f ca="1">IF(AA118&lt;&gt;"",IF(MAX(AA$2:AA118)=AA118,1/(1+AC117)-1,(1+AA118)/(1+AA117)-1),"")</f>
        <v/>
      </c>
      <c r="AC118" s="102" t="str">
        <f t="array" aca="1" ref="AC118" ca="1">IF(AA118&lt;&gt;"",PRODUCT(AB$3:AB118+1)-1,"")</f>
        <v/>
      </c>
      <c r="AD118" s="104" t="str">
        <f ca="1">IF(AA118&lt;&gt;"",POWER((AA118-MAX(AA$2:AA118))/(1+MAX(AA$2:AA118))*100,2),"")</f>
        <v/>
      </c>
    </row>
    <row r="119" spans="20:30" x14ac:dyDescent="0.25">
      <c r="T119" t="str">
        <f t="array" aca="1" ref="T119" ca="1">IF(ROWS($2:119)&lt;=COUNT('Trade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ROWS(U$2:$U119))),"")</f>
        <v/>
      </c>
      <c r="U119" s="93" t="str">
        <f ca="1">IFERROR(INDEX('Trade Journal'!P:P,MATCH(T119,'Trade Journal'!A:A,0)),"")</f>
        <v/>
      </c>
      <c r="V119" s="93" t="str">
        <f ca="1">IFERROR(INDEX('Trade Journal'!Q:Q,MATCH(T119,'Trade Journal'!A:A,0)),"")</f>
        <v/>
      </c>
      <c r="W119" s="93" t="str">
        <f ca="1">IFERROR(INDEX('Trade Journal'!R:R,MATCH(T119,'Trade Journal'!A:A,0)),"")</f>
        <v/>
      </c>
      <c r="X119" s="93" t="str">
        <f t="shared" ca="1" si="2"/>
        <v/>
      </c>
      <c r="Y119" s="93" t="str">
        <f ca="1">IF(X119&lt;&gt;"",SUM(X$2:X119),"")</f>
        <v/>
      </c>
      <c r="Z119" s="102" t="str">
        <f ca="1">IFERROR(INDEX('Trade Journal'!O:O,MATCH(T119,'Trade Journal'!A:A,0)),"")</f>
        <v/>
      </c>
      <c r="AA119" s="102" t="str">
        <f t="array" aca="1" ref="AA119" ca="1">IF(Z119&lt;&gt;"",PRODUCT(Z$2:Z119+1)-1,"")</f>
        <v/>
      </c>
      <c r="AB119" s="102" t="str">
        <f ca="1">IF(AA119&lt;&gt;"",IF(MAX(AA$2:AA119)=AA119,1/(1+AC118)-1,(1+AA119)/(1+AA118)-1),"")</f>
        <v/>
      </c>
      <c r="AC119" s="102" t="str">
        <f t="array" aca="1" ref="AC119" ca="1">IF(AA119&lt;&gt;"",PRODUCT(AB$3:AB119+1)-1,"")</f>
        <v/>
      </c>
      <c r="AD119" s="104" t="str">
        <f ca="1">IF(AA119&lt;&gt;"",POWER((AA119-MAX(AA$2:AA119))/(1+MAX(AA$2:AA119))*100,2),"")</f>
        <v/>
      </c>
    </row>
    <row r="120" spans="20:30" x14ac:dyDescent="0.25">
      <c r="T120" t="str">
        <f t="array" aca="1" ref="T120" ca="1">IF(ROWS($2:120)&lt;=COUNT('Trade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ROWS(U$2:$U120))),"")</f>
        <v/>
      </c>
      <c r="U120" s="93" t="str">
        <f ca="1">IFERROR(INDEX('Trade Journal'!P:P,MATCH(T120,'Trade Journal'!A:A,0)),"")</f>
        <v/>
      </c>
      <c r="V120" s="93" t="str">
        <f ca="1">IFERROR(INDEX('Trade Journal'!Q:Q,MATCH(T120,'Trade Journal'!A:A,0)),"")</f>
        <v/>
      </c>
      <c r="W120" s="93" t="str">
        <f ca="1">IFERROR(INDEX('Trade Journal'!R:R,MATCH(T120,'Trade Journal'!A:A,0)),"")</f>
        <v/>
      </c>
      <c r="X120" s="93" t="str">
        <f t="shared" ca="1" si="2"/>
        <v/>
      </c>
      <c r="Y120" s="93" t="str">
        <f ca="1">IF(X120&lt;&gt;"",SUM(X$2:X120),"")</f>
        <v/>
      </c>
      <c r="Z120" s="102" t="str">
        <f ca="1">IFERROR(INDEX('Trade Journal'!O:O,MATCH(T120,'Trade Journal'!A:A,0)),"")</f>
        <v/>
      </c>
      <c r="AA120" s="102" t="str">
        <f t="array" aca="1" ref="AA120" ca="1">IF(Z120&lt;&gt;"",PRODUCT(Z$2:Z120+1)-1,"")</f>
        <v/>
      </c>
      <c r="AB120" s="102" t="str">
        <f ca="1">IF(AA120&lt;&gt;"",IF(MAX(AA$2:AA120)=AA120,1/(1+AC119)-1,(1+AA120)/(1+AA119)-1),"")</f>
        <v/>
      </c>
      <c r="AC120" s="102" t="str">
        <f t="array" aca="1" ref="AC120" ca="1">IF(AA120&lt;&gt;"",PRODUCT(AB$3:AB120+1)-1,"")</f>
        <v/>
      </c>
      <c r="AD120" s="104" t="str">
        <f ca="1">IF(AA120&lt;&gt;"",POWER((AA120-MAX(AA$2:AA120))/(1+MAX(AA$2:AA120))*100,2),"")</f>
        <v/>
      </c>
    </row>
    <row r="121" spans="20:30" x14ac:dyDescent="0.25">
      <c r="T121" t="str">
        <f t="array" aca="1" ref="T121" ca="1">IF(ROWS($2:121)&lt;=COUNT('Trade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ROWS(U$2:$U121))),"")</f>
        <v/>
      </c>
      <c r="U121" s="93" t="str">
        <f ca="1">IFERROR(INDEX('Trade Journal'!P:P,MATCH(T121,'Trade Journal'!A:A,0)),"")</f>
        <v/>
      </c>
      <c r="V121" s="93" t="str">
        <f ca="1">IFERROR(INDEX('Trade Journal'!Q:Q,MATCH(T121,'Trade Journal'!A:A,0)),"")</f>
        <v/>
      </c>
      <c r="W121" s="93" t="str">
        <f ca="1">IFERROR(INDEX('Trade Journal'!R:R,MATCH(T121,'Trade Journal'!A:A,0)),"")</f>
        <v/>
      </c>
      <c r="X121" s="93" t="str">
        <f t="shared" ca="1" si="2"/>
        <v/>
      </c>
      <c r="Y121" s="93" t="str">
        <f ca="1">IF(X121&lt;&gt;"",SUM(X$2:X121),"")</f>
        <v/>
      </c>
      <c r="Z121" s="102" t="str">
        <f ca="1">IFERROR(INDEX('Trade Journal'!O:O,MATCH(T121,'Trade Journal'!A:A,0)),"")</f>
        <v/>
      </c>
      <c r="AA121" s="102" t="str">
        <f t="array" aca="1" ref="AA121" ca="1">IF(Z121&lt;&gt;"",PRODUCT(Z$2:Z121+1)-1,"")</f>
        <v/>
      </c>
      <c r="AB121" s="102" t="str">
        <f ca="1">IF(AA121&lt;&gt;"",IF(MAX(AA$2:AA121)=AA121,1/(1+AC120)-1,(1+AA121)/(1+AA120)-1),"")</f>
        <v/>
      </c>
      <c r="AC121" s="102" t="str">
        <f t="array" aca="1" ref="AC121" ca="1">IF(AA121&lt;&gt;"",PRODUCT(AB$3:AB121+1)-1,"")</f>
        <v/>
      </c>
      <c r="AD121" s="104" t="str">
        <f ca="1">IF(AA121&lt;&gt;"",POWER((AA121-MAX(AA$2:AA121))/(1+MAX(AA$2:AA121))*100,2),"")</f>
        <v/>
      </c>
    </row>
    <row r="122" spans="20:30" x14ac:dyDescent="0.25">
      <c r="T122" t="str">
        <f t="array" aca="1" ref="T122" ca="1">IF(ROWS($2:122)&lt;=COUNT('Trade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ROWS(U$2:$U122))),"")</f>
        <v/>
      </c>
      <c r="U122" s="93" t="str">
        <f ca="1">IFERROR(INDEX('Trade Journal'!P:P,MATCH(T122,'Trade Journal'!A:A,0)),"")</f>
        <v/>
      </c>
      <c r="V122" s="93" t="str">
        <f ca="1">IFERROR(INDEX('Trade Journal'!Q:Q,MATCH(T122,'Trade Journal'!A:A,0)),"")</f>
        <v/>
      </c>
      <c r="W122" s="93" t="str">
        <f ca="1">IFERROR(INDEX('Trade Journal'!R:R,MATCH(T122,'Trade Journal'!A:A,0)),"")</f>
        <v/>
      </c>
      <c r="X122" s="93" t="str">
        <f t="shared" ca="1" si="2"/>
        <v/>
      </c>
      <c r="Y122" s="93" t="str">
        <f ca="1">IF(X122&lt;&gt;"",SUM(X$2:X122),"")</f>
        <v/>
      </c>
      <c r="Z122" s="102" t="str">
        <f ca="1">IFERROR(INDEX('Trade Journal'!O:O,MATCH(T122,'Trade Journal'!A:A,0)),"")</f>
        <v/>
      </c>
      <c r="AA122" s="102" t="str">
        <f t="array" aca="1" ref="AA122" ca="1">IF(Z122&lt;&gt;"",PRODUCT(Z$2:Z122+1)-1,"")</f>
        <v/>
      </c>
      <c r="AB122" s="102" t="str">
        <f ca="1">IF(AA122&lt;&gt;"",IF(MAX(AA$2:AA122)=AA122,1/(1+AC121)-1,(1+AA122)/(1+AA121)-1),"")</f>
        <v/>
      </c>
      <c r="AC122" s="102" t="str">
        <f t="array" aca="1" ref="AC122" ca="1">IF(AA122&lt;&gt;"",PRODUCT(AB$3:AB122+1)-1,"")</f>
        <v/>
      </c>
      <c r="AD122" s="104" t="str">
        <f ca="1">IF(AA122&lt;&gt;"",POWER((AA122-MAX(AA$2:AA122))/(1+MAX(AA$2:AA122))*100,2),"")</f>
        <v/>
      </c>
    </row>
    <row r="123" spans="20:30" x14ac:dyDescent="0.25">
      <c r="T123" t="str">
        <f t="array" aca="1" ref="T123" ca="1">IF(ROWS($2:123)&lt;=COUNT('Trade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ROWS(U$2:$U123))),"")</f>
        <v/>
      </c>
      <c r="U123" s="93" t="str">
        <f ca="1">IFERROR(INDEX('Trade Journal'!P:P,MATCH(T123,'Trade Journal'!A:A,0)),"")</f>
        <v/>
      </c>
      <c r="V123" s="93" t="str">
        <f ca="1">IFERROR(INDEX('Trade Journal'!Q:Q,MATCH(T123,'Trade Journal'!A:A,0)),"")</f>
        <v/>
      </c>
      <c r="W123" s="93" t="str">
        <f ca="1">IFERROR(INDEX('Trade Journal'!R:R,MATCH(T123,'Trade Journal'!A:A,0)),"")</f>
        <v/>
      </c>
      <c r="X123" s="93" t="str">
        <f t="shared" ca="1" si="2"/>
        <v/>
      </c>
      <c r="Y123" s="93" t="str">
        <f ca="1">IF(X123&lt;&gt;"",SUM(X$2:X123),"")</f>
        <v/>
      </c>
      <c r="Z123" s="102" t="str">
        <f ca="1">IFERROR(INDEX('Trade Journal'!O:O,MATCH(T123,'Trade Journal'!A:A,0)),"")</f>
        <v/>
      </c>
      <c r="AA123" s="102" t="str">
        <f t="array" aca="1" ref="AA123" ca="1">IF(Z123&lt;&gt;"",PRODUCT(Z$2:Z123+1)-1,"")</f>
        <v/>
      </c>
      <c r="AB123" s="102" t="str">
        <f ca="1">IF(AA123&lt;&gt;"",IF(MAX(AA$2:AA123)=AA123,1/(1+AC122)-1,(1+AA123)/(1+AA122)-1),"")</f>
        <v/>
      </c>
      <c r="AC123" s="102" t="str">
        <f t="array" aca="1" ref="AC123" ca="1">IF(AA123&lt;&gt;"",PRODUCT(AB$3:AB123+1)-1,"")</f>
        <v/>
      </c>
      <c r="AD123" s="104" t="str">
        <f ca="1">IF(AA123&lt;&gt;"",POWER((AA123-MAX(AA$2:AA123))/(1+MAX(AA$2:AA123))*100,2),"")</f>
        <v/>
      </c>
    </row>
    <row r="124" spans="20:30" x14ac:dyDescent="0.25">
      <c r="T124" t="str">
        <f t="array" aca="1" ref="T124" ca="1">IF(ROWS($2:124)&lt;=COUNT('Trade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ROWS(U$2:$U124))),"")</f>
        <v/>
      </c>
      <c r="U124" s="93" t="str">
        <f ca="1">IFERROR(INDEX('Trade Journal'!P:P,MATCH(T124,'Trade Journal'!A:A,0)),"")</f>
        <v/>
      </c>
      <c r="V124" s="93" t="str">
        <f ca="1">IFERROR(INDEX('Trade Journal'!Q:Q,MATCH(T124,'Trade Journal'!A:A,0)),"")</f>
        <v/>
      </c>
      <c r="W124" s="93" t="str">
        <f ca="1">IFERROR(INDEX('Trade Journal'!R:R,MATCH(T124,'Trade Journal'!A:A,0)),"")</f>
        <v/>
      </c>
      <c r="X124" s="93" t="str">
        <f t="shared" ca="1" si="2"/>
        <v/>
      </c>
      <c r="Y124" s="93" t="str">
        <f ca="1">IF(X124&lt;&gt;"",SUM(X$2:X124),"")</f>
        <v/>
      </c>
      <c r="Z124" s="102" t="str">
        <f ca="1">IFERROR(INDEX('Trade Journal'!O:O,MATCH(T124,'Trade Journal'!A:A,0)),"")</f>
        <v/>
      </c>
      <c r="AA124" s="102" t="str">
        <f t="array" aca="1" ref="AA124" ca="1">IF(Z124&lt;&gt;"",PRODUCT(Z$2:Z124+1)-1,"")</f>
        <v/>
      </c>
      <c r="AB124" s="102" t="str">
        <f ca="1">IF(AA124&lt;&gt;"",IF(MAX(AA$2:AA124)=AA124,1/(1+AC123)-1,(1+AA124)/(1+AA123)-1),"")</f>
        <v/>
      </c>
      <c r="AC124" s="102" t="str">
        <f t="array" aca="1" ref="AC124" ca="1">IF(AA124&lt;&gt;"",PRODUCT(AB$3:AB124+1)-1,"")</f>
        <v/>
      </c>
      <c r="AD124" s="104" t="str">
        <f ca="1">IF(AA124&lt;&gt;"",POWER((AA124-MAX(AA$2:AA124))/(1+MAX(AA$2:AA124))*100,2),"")</f>
        <v/>
      </c>
    </row>
    <row r="125" spans="20:30" x14ac:dyDescent="0.25">
      <c r="T125" t="str">
        <f t="array" aca="1" ref="T125" ca="1">IF(ROWS($2:125)&lt;=COUNT('Trade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ROWS(U$2:$U125))),"")</f>
        <v/>
      </c>
      <c r="U125" s="93" t="str">
        <f ca="1">IFERROR(INDEX('Trade Journal'!P:P,MATCH(T125,'Trade Journal'!A:A,0)),"")</f>
        <v/>
      </c>
      <c r="V125" s="93" t="str">
        <f ca="1">IFERROR(INDEX('Trade Journal'!Q:Q,MATCH(T125,'Trade Journal'!A:A,0)),"")</f>
        <v/>
      </c>
      <c r="W125" s="93" t="str">
        <f ca="1">IFERROR(INDEX('Trade Journal'!R:R,MATCH(T125,'Trade Journal'!A:A,0)),"")</f>
        <v/>
      </c>
      <c r="X125" s="93" t="str">
        <f t="shared" ca="1" si="2"/>
        <v/>
      </c>
      <c r="Y125" s="93" t="str">
        <f ca="1">IF(X125&lt;&gt;"",SUM(X$2:X125),"")</f>
        <v/>
      </c>
      <c r="Z125" s="102" t="str">
        <f ca="1">IFERROR(INDEX('Trade Journal'!O:O,MATCH(T125,'Trade Journal'!A:A,0)),"")</f>
        <v/>
      </c>
      <c r="AA125" s="102" t="str">
        <f t="array" aca="1" ref="AA125" ca="1">IF(Z125&lt;&gt;"",PRODUCT(Z$2:Z125+1)-1,"")</f>
        <v/>
      </c>
      <c r="AB125" s="102" t="str">
        <f ca="1">IF(AA125&lt;&gt;"",IF(MAX(AA$2:AA125)=AA125,1/(1+AC124)-1,(1+AA125)/(1+AA124)-1),"")</f>
        <v/>
      </c>
      <c r="AC125" s="102" t="str">
        <f t="array" aca="1" ref="AC125" ca="1">IF(AA125&lt;&gt;"",PRODUCT(AB$3:AB125+1)-1,"")</f>
        <v/>
      </c>
      <c r="AD125" s="104" t="str">
        <f ca="1">IF(AA125&lt;&gt;"",POWER((AA125-MAX(AA$2:AA125))/(1+MAX(AA$2:AA125))*100,2),"")</f>
        <v/>
      </c>
    </row>
    <row r="126" spans="20:30" x14ac:dyDescent="0.25">
      <c r="T126" t="str">
        <f t="array" aca="1" ref="T126" ca="1">IF(ROWS($2:126)&lt;=COUNT('Trade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ROWS(U$2:$U126))),"")</f>
        <v/>
      </c>
      <c r="U126" s="93" t="str">
        <f ca="1">IFERROR(INDEX('Trade Journal'!P:P,MATCH(T126,'Trade Journal'!A:A,0)),"")</f>
        <v/>
      </c>
      <c r="V126" s="93" t="str">
        <f ca="1">IFERROR(INDEX('Trade Journal'!Q:Q,MATCH(T126,'Trade Journal'!A:A,0)),"")</f>
        <v/>
      </c>
      <c r="W126" s="93" t="str">
        <f ca="1">IFERROR(INDEX('Trade Journal'!R:R,MATCH(T126,'Trade Journal'!A:A,0)),"")</f>
        <v/>
      </c>
      <c r="X126" s="93" t="str">
        <f t="shared" ca="1" si="2"/>
        <v/>
      </c>
      <c r="Y126" s="93" t="str">
        <f ca="1">IF(X126&lt;&gt;"",SUM(X$2:X126),"")</f>
        <v/>
      </c>
      <c r="Z126" s="102" t="str">
        <f ca="1">IFERROR(INDEX('Trade Journal'!O:O,MATCH(T126,'Trade Journal'!A:A,0)),"")</f>
        <v/>
      </c>
      <c r="AA126" s="102" t="str">
        <f t="array" aca="1" ref="AA126" ca="1">IF(Z126&lt;&gt;"",PRODUCT(Z$2:Z126+1)-1,"")</f>
        <v/>
      </c>
      <c r="AB126" s="102" t="str">
        <f ca="1">IF(AA126&lt;&gt;"",IF(MAX(AA$2:AA126)=AA126,1/(1+AC125)-1,(1+AA126)/(1+AA125)-1),"")</f>
        <v/>
      </c>
      <c r="AC126" s="102" t="str">
        <f t="array" aca="1" ref="AC126" ca="1">IF(AA126&lt;&gt;"",PRODUCT(AB$3:AB126+1)-1,"")</f>
        <v/>
      </c>
      <c r="AD126" s="104" t="str">
        <f ca="1">IF(AA126&lt;&gt;"",POWER((AA126-MAX(AA$2:AA126))/(1+MAX(AA$2:AA126))*100,2),"")</f>
        <v/>
      </c>
    </row>
    <row r="127" spans="20:30" x14ac:dyDescent="0.25">
      <c r="T127" t="str">
        <f t="array" aca="1" ref="T127" ca="1">IF(ROWS($2:127)&lt;=COUNT('Trade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ROWS(U$2:$U127))),"")</f>
        <v/>
      </c>
      <c r="U127" s="93" t="str">
        <f ca="1">IFERROR(INDEX('Trade Journal'!P:P,MATCH(T127,'Trade Journal'!A:A,0)),"")</f>
        <v/>
      </c>
      <c r="V127" s="93" t="str">
        <f ca="1">IFERROR(INDEX('Trade Journal'!Q:Q,MATCH(T127,'Trade Journal'!A:A,0)),"")</f>
        <v/>
      </c>
      <c r="W127" s="93" t="str">
        <f ca="1">IFERROR(INDEX('Trade Journal'!R:R,MATCH(T127,'Trade Journal'!A:A,0)),"")</f>
        <v/>
      </c>
      <c r="X127" s="93" t="str">
        <f t="shared" ca="1" si="2"/>
        <v/>
      </c>
      <c r="Y127" s="93" t="str">
        <f ca="1">IF(X127&lt;&gt;"",SUM(X$2:X127),"")</f>
        <v/>
      </c>
      <c r="Z127" s="102" t="str">
        <f ca="1">IFERROR(INDEX('Trade Journal'!O:O,MATCH(T127,'Trade Journal'!A:A,0)),"")</f>
        <v/>
      </c>
      <c r="AA127" s="102" t="str">
        <f t="array" aca="1" ref="AA127" ca="1">IF(Z127&lt;&gt;"",PRODUCT(Z$2:Z127+1)-1,"")</f>
        <v/>
      </c>
      <c r="AB127" s="102" t="str">
        <f ca="1">IF(AA127&lt;&gt;"",IF(MAX(AA$2:AA127)=AA127,1/(1+AC126)-1,(1+AA127)/(1+AA126)-1),"")</f>
        <v/>
      </c>
      <c r="AC127" s="102" t="str">
        <f t="array" aca="1" ref="AC127" ca="1">IF(AA127&lt;&gt;"",PRODUCT(AB$3:AB127+1)-1,"")</f>
        <v/>
      </c>
      <c r="AD127" s="104" t="str">
        <f ca="1">IF(AA127&lt;&gt;"",POWER((AA127-MAX(AA$2:AA127))/(1+MAX(AA$2:AA127))*100,2),"")</f>
        <v/>
      </c>
    </row>
    <row r="128" spans="20:30" x14ac:dyDescent="0.25">
      <c r="T128" t="str">
        <f t="array" aca="1" ref="T128" ca="1">IF(ROWS($2:128)&lt;=COUNT('Trade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ROWS(U$2:$U128))),"")</f>
        <v/>
      </c>
      <c r="U128" s="93" t="str">
        <f ca="1">IFERROR(INDEX('Trade Journal'!P:P,MATCH(T128,'Trade Journal'!A:A,0)),"")</f>
        <v/>
      </c>
      <c r="V128" s="93" t="str">
        <f ca="1">IFERROR(INDEX('Trade Journal'!Q:Q,MATCH(T128,'Trade Journal'!A:A,0)),"")</f>
        <v/>
      </c>
      <c r="W128" s="93" t="str">
        <f ca="1">IFERROR(INDEX('Trade Journal'!R:R,MATCH(T128,'Trade Journal'!A:A,0)),"")</f>
        <v/>
      </c>
      <c r="X128" s="93" t="str">
        <f t="shared" ca="1" si="2"/>
        <v/>
      </c>
      <c r="Y128" s="93" t="str">
        <f ca="1">IF(X128&lt;&gt;"",SUM(X$2:X128),"")</f>
        <v/>
      </c>
      <c r="Z128" s="102" t="str">
        <f ca="1">IFERROR(INDEX('Trade Journal'!O:O,MATCH(T128,'Trade Journal'!A:A,0)),"")</f>
        <v/>
      </c>
      <c r="AA128" s="102" t="str">
        <f t="array" aca="1" ref="AA128" ca="1">IF(Z128&lt;&gt;"",PRODUCT(Z$2:Z128+1)-1,"")</f>
        <v/>
      </c>
      <c r="AB128" s="102" t="str">
        <f ca="1">IF(AA128&lt;&gt;"",IF(MAX(AA$2:AA128)=AA128,1/(1+AC127)-1,(1+AA128)/(1+AA127)-1),"")</f>
        <v/>
      </c>
      <c r="AC128" s="102" t="str">
        <f t="array" aca="1" ref="AC128" ca="1">IF(AA128&lt;&gt;"",PRODUCT(AB$3:AB128+1)-1,"")</f>
        <v/>
      </c>
      <c r="AD128" s="104" t="str">
        <f ca="1">IF(AA128&lt;&gt;"",POWER((AA128-MAX(AA$2:AA128))/(1+MAX(AA$2:AA128))*100,2),"")</f>
        <v/>
      </c>
    </row>
    <row r="129" spans="20:30" x14ac:dyDescent="0.25">
      <c r="T129" t="str">
        <f t="array" aca="1" ref="T129" ca="1">IF(ROWS($2:129)&lt;=COUNT('Trade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ROWS(U$2:$U129))),"")</f>
        <v/>
      </c>
      <c r="U129" s="93" t="str">
        <f ca="1">IFERROR(INDEX('Trade Journal'!P:P,MATCH(T129,'Trade Journal'!A:A,0)),"")</f>
        <v/>
      </c>
      <c r="V129" s="93" t="str">
        <f ca="1">IFERROR(INDEX('Trade Journal'!Q:Q,MATCH(T129,'Trade Journal'!A:A,0)),"")</f>
        <v/>
      </c>
      <c r="W129" s="93" t="str">
        <f ca="1">IFERROR(INDEX('Trade Journal'!R:R,MATCH(T129,'Trade Journal'!A:A,0)),"")</f>
        <v/>
      </c>
      <c r="X129" s="93" t="str">
        <f t="shared" ca="1" si="2"/>
        <v/>
      </c>
      <c r="Y129" s="93" t="str">
        <f ca="1">IF(X129&lt;&gt;"",SUM(X$2:X129),"")</f>
        <v/>
      </c>
      <c r="Z129" s="102" t="str">
        <f ca="1">IFERROR(INDEX('Trade Journal'!O:O,MATCH(T129,'Trade Journal'!A:A,0)),"")</f>
        <v/>
      </c>
      <c r="AA129" s="102" t="str">
        <f t="array" aca="1" ref="AA129" ca="1">IF(Z129&lt;&gt;"",PRODUCT(Z$2:Z129+1)-1,"")</f>
        <v/>
      </c>
      <c r="AB129" s="102" t="str">
        <f ca="1">IF(AA129&lt;&gt;"",IF(MAX(AA$2:AA129)=AA129,1/(1+AC128)-1,(1+AA129)/(1+AA128)-1),"")</f>
        <v/>
      </c>
      <c r="AC129" s="102" t="str">
        <f t="array" aca="1" ref="AC129" ca="1">IF(AA129&lt;&gt;"",PRODUCT(AB$3:AB129+1)-1,"")</f>
        <v/>
      </c>
      <c r="AD129" s="104" t="str">
        <f ca="1">IF(AA129&lt;&gt;"",POWER((AA129-MAX(AA$2:AA129))/(1+MAX(AA$2:AA129))*100,2),"")</f>
        <v/>
      </c>
    </row>
    <row r="130" spans="20:30" x14ac:dyDescent="0.25">
      <c r="T130" t="str">
        <f t="array" aca="1" ref="T130" ca="1">IF(ROWS($2:130)&lt;=COUNT('Trade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ROWS(U$2:$U130))),"")</f>
        <v/>
      </c>
      <c r="U130" s="93" t="str">
        <f ca="1">IFERROR(INDEX('Trade Journal'!P:P,MATCH(T130,'Trade Journal'!A:A,0)),"")</f>
        <v/>
      </c>
      <c r="V130" s="93" t="str">
        <f ca="1">IFERROR(INDEX('Trade Journal'!Q:Q,MATCH(T130,'Trade Journal'!A:A,0)),"")</f>
        <v/>
      </c>
      <c r="W130" s="93" t="str">
        <f ca="1">IFERROR(INDEX('Trade Journal'!R:R,MATCH(T130,'Trade Journal'!A:A,0)),"")</f>
        <v/>
      </c>
      <c r="X130" s="93" t="str">
        <f t="shared" ca="1" si="2"/>
        <v/>
      </c>
      <c r="Y130" s="93" t="str">
        <f ca="1">IF(X130&lt;&gt;"",SUM(X$2:X130),"")</f>
        <v/>
      </c>
      <c r="Z130" s="102" t="str">
        <f ca="1">IFERROR(INDEX('Trade Journal'!O:O,MATCH(T130,'Trade Journal'!A:A,0)),"")</f>
        <v/>
      </c>
      <c r="AA130" s="102" t="str">
        <f t="array" aca="1" ref="AA130" ca="1">IF(Z130&lt;&gt;"",PRODUCT(Z$2:Z130+1)-1,"")</f>
        <v/>
      </c>
      <c r="AB130" s="102" t="str">
        <f ca="1">IF(AA130&lt;&gt;"",IF(MAX(AA$2:AA130)=AA130,1/(1+AC129)-1,(1+AA130)/(1+AA129)-1),"")</f>
        <v/>
      </c>
      <c r="AC130" s="102" t="str">
        <f t="array" aca="1" ref="AC130" ca="1">IF(AA130&lt;&gt;"",PRODUCT(AB$3:AB130+1)-1,"")</f>
        <v/>
      </c>
      <c r="AD130" s="104" t="str">
        <f ca="1">IF(AA130&lt;&gt;"",POWER((AA130-MAX(AA$2:AA130))/(1+MAX(AA$2:AA130))*100,2),"")</f>
        <v/>
      </c>
    </row>
    <row r="131" spans="20:30" x14ac:dyDescent="0.25">
      <c r="T131" t="str">
        <f t="array" aca="1" ref="T131" ca="1">IF(ROWS($2:131)&lt;=COUNT('Trade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ROWS(U$2:$U131))),"")</f>
        <v/>
      </c>
      <c r="U131" s="93" t="str">
        <f ca="1">IFERROR(INDEX('Trade Journal'!P:P,MATCH(T131,'Trade Journal'!A:A,0)),"")</f>
        <v/>
      </c>
      <c r="V131" s="93" t="str">
        <f ca="1">IFERROR(INDEX('Trade Journal'!Q:Q,MATCH(T131,'Trade Journal'!A:A,0)),"")</f>
        <v/>
      </c>
      <c r="W131" s="93" t="str">
        <f ca="1">IFERROR(INDEX('Trade Journal'!R:R,MATCH(T131,'Trade Journal'!A:A,0)),"")</f>
        <v/>
      </c>
      <c r="X131" s="93" t="str">
        <f t="shared" ca="1" si="2"/>
        <v/>
      </c>
      <c r="Y131" s="93" t="str">
        <f ca="1">IF(X131&lt;&gt;"",SUM(X$2:X131),"")</f>
        <v/>
      </c>
      <c r="Z131" s="102" t="str">
        <f ca="1">IFERROR(INDEX('Trade Journal'!O:O,MATCH(T131,'Trade Journal'!A:A,0)),"")</f>
        <v/>
      </c>
      <c r="AA131" s="102" t="str">
        <f t="array" aca="1" ref="AA131" ca="1">IF(Z131&lt;&gt;"",PRODUCT(Z$2:Z131+1)-1,"")</f>
        <v/>
      </c>
      <c r="AB131" s="102" t="str">
        <f ca="1">IF(AA131&lt;&gt;"",IF(MAX(AA$2:AA131)=AA131,1/(1+AC130)-1,(1+AA131)/(1+AA130)-1),"")</f>
        <v/>
      </c>
      <c r="AC131" s="102" t="str">
        <f t="array" aca="1" ref="AC131" ca="1">IF(AA131&lt;&gt;"",PRODUCT(AB$3:AB131+1)-1,"")</f>
        <v/>
      </c>
      <c r="AD131" s="104" t="str">
        <f ca="1">IF(AA131&lt;&gt;"",POWER((AA131-MAX(AA$2:AA131))/(1+MAX(AA$2:AA131))*100,2),"")</f>
        <v/>
      </c>
    </row>
    <row r="132" spans="20:30" x14ac:dyDescent="0.25">
      <c r="T132" t="str">
        <f t="array" aca="1" ref="T132" ca="1">IF(ROWS($2:132)&lt;=COUNT('Trade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ROWS(U$2:$U132))),"")</f>
        <v/>
      </c>
      <c r="U132" s="93" t="str">
        <f ca="1">IFERROR(INDEX('Trade Journal'!P:P,MATCH(T132,'Trade Journal'!A:A,0)),"")</f>
        <v/>
      </c>
      <c r="V132" s="93" t="str">
        <f ca="1">IFERROR(INDEX('Trade Journal'!Q:Q,MATCH(T132,'Trade Journal'!A:A,0)),"")</f>
        <v/>
      </c>
      <c r="W132" s="93" t="str">
        <f ca="1">IFERROR(INDEX('Trade Journal'!R:R,MATCH(T132,'Trade Journal'!A:A,0)),"")</f>
        <v/>
      </c>
      <c r="X132" s="93" t="str">
        <f t="shared" ca="1" si="2"/>
        <v/>
      </c>
      <c r="Y132" s="93" t="str">
        <f ca="1">IF(X132&lt;&gt;"",SUM(X$2:X132),"")</f>
        <v/>
      </c>
      <c r="Z132" s="102" t="str">
        <f ca="1">IFERROR(INDEX('Trade Journal'!O:O,MATCH(T132,'Trade Journal'!A:A,0)),"")</f>
        <v/>
      </c>
      <c r="AA132" s="102" t="str">
        <f t="array" aca="1" ref="AA132" ca="1">IF(Z132&lt;&gt;"",PRODUCT(Z$2:Z132+1)-1,"")</f>
        <v/>
      </c>
      <c r="AB132" s="102" t="str">
        <f ca="1">IF(AA132&lt;&gt;"",IF(MAX(AA$2:AA132)=AA132,1/(1+AC131)-1,(1+AA132)/(1+AA131)-1),"")</f>
        <v/>
      </c>
      <c r="AC132" s="102" t="str">
        <f t="array" aca="1" ref="AC132" ca="1">IF(AA132&lt;&gt;"",PRODUCT(AB$3:AB132+1)-1,"")</f>
        <v/>
      </c>
      <c r="AD132" s="104" t="str">
        <f ca="1">IF(AA132&lt;&gt;"",POWER((AA132-MAX(AA$2:AA132))/(1+MAX(AA$2:AA132))*100,2),"")</f>
        <v/>
      </c>
    </row>
    <row r="133" spans="20:30" x14ac:dyDescent="0.25">
      <c r="T133" t="str">
        <f t="array" aca="1" ref="T133" ca="1">IF(ROWS($2:133)&lt;=COUNT('Trade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ROWS(U$2:$U133))),"")</f>
        <v/>
      </c>
      <c r="U133" s="93" t="str">
        <f ca="1">IFERROR(INDEX('Trade Journal'!P:P,MATCH(T133,'Trade Journal'!A:A,0)),"")</f>
        <v/>
      </c>
      <c r="V133" s="93" t="str">
        <f ca="1">IFERROR(INDEX('Trade Journal'!Q:Q,MATCH(T133,'Trade Journal'!A:A,0)),"")</f>
        <v/>
      </c>
      <c r="W133" s="93" t="str">
        <f ca="1">IFERROR(INDEX('Trade Journal'!R:R,MATCH(T133,'Trade Journal'!A:A,0)),"")</f>
        <v/>
      </c>
      <c r="X133" s="93" t="str">
        <f t="shared" ca="1" si="2"/>
        <v/>
      </c>
      <c r="Y133" s="93" t="str">
        <f ca="1">IF(X133&lt;&gt;"",SUM(X$2:X133),"")</f>
        <v/>
      </c>
      <c r="Z133" s="102" t="str">
        <f ca="1">IFERROR(INDEX('Trade Journal'!O:O,MATCH(T133,'Trade Journal'!A:A,0)),"")</f>
        <v/>
      </c>
      <c r="AA133" s="102" t="str">
        <f t="array" aca="1" ref="AA133" ca="1">IF(Z133&lt;&gt;"",PRODUCT(Z$2:Z133+1)-1,"")</f>
        <v/>
      </c>
      <c r="AB133" s="102" t="str">
        <f ca="1">IF(AA133&lt;&gt;"",IF(MAX(AA$2:AA133)=AA133,1/(1+AC132)-1,(1+AA133)/(1+AA132)-1),"")</f>
        <v/>
      </c>
      <c r="AC133" s="102" t="str">
        <f t="array" aca="1" ref="AC133" ca="1">IF(AA133&lt;&gt;"",PRODUCT(AB$3:AB133+1)-1,"")</f>
        <v/>
      </c>
      <c r="AD133" s="104" t="str">
        <f ca="1">IF(AA133&lt;&gt;"",POWER((AA133-MAX(AA$2:AA133))/(1+MAX(AA$2:AA133))*100,2),"")</f>
        <v/>
      </c>
    </row>
    <row r="134" spans="20:30" x14ac:dyDescent="0.25">
      <c r="T134" t="str">
        <f t="array" aca="1" ref="T134" ca="1">IF(ROWS($2:134)&lt;=COUNT('Trade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ROWS(U$2:$U134))),"")</f>
        <v/>
      </c>
      <c r="U134" s="93" t="str">
        <f ca="1">IFERROR(INDEX('Trade Journal'!P:P,MATCH(T134,'Trade Journal'!A:A,0)),"")</f>
        <v/>
      </c>
      <c r="V134" s="93" t="str">
        <f ca="1">IFERROR(INDEX('Trade Journal'!Q:Q,MATCH(T134,'Trade Journal'!A:A,0)),"")</f>
        <v/>
      </c>
      <c r="W134" s="93" t="str">
        <f ca="1">IFERROR(INDEX('Trade Journal'!R:R,MATCH(T134,'Trade Journal'!A:A,0)),"")</f>
        <v/>
      </c>
      <c r="X134" s="93" t="str">
        <f t="shared" ca="1" si="2"/>
        <v/>
      </c>
      <c r="Y134" s="93" t="str">
        <f ca="1">IF(X134&lt;&gt;"",SUM(X$2:X134),"")</f>
        <v/>
      </c>
      <c r="Z134" s="102" t="str">
        <f ca="1">IFERROR(INDEX('Trade Journal'!O:O,MATCH(T134,'Trade Journal'!A:A,0)),"")</f>
        <v/>
      </c>
      <c r="AA134" s="102" t="str">
        <f t="array" aca="1" ref="AA134" ca="1">IF(Z134&lt;&gt;"",PRODUCT(Z$2:Z134+1)-1,"")</f>
        <v/>
      </c>
      <c r="AB134" s="102" t="str">
        <f ca="1">IF(AA134&lt;&gt;"",IF(MAX(AA$2:AA134)=AA134,1/(1+AC133)-1,(1+AA134)/(1+AA133)-1),"")</f>
        <v/>
      </c>
      <c r="AC134" s="102" t="str">
        <f t="array" aca="1" ref="AC134" ca="1">IF(AA134&lt;&gt;"",PRODUCT(AB$3:AB134+1)-1,"")</f>
        <v/>
      </c>
      <c r="AD134" s="104" t="str">
        <f ca="1">IF(AA134&lt;&gt;"",POWER((AA134-MAX(AA$2:AA134))/(1+MAX(AA$2:AA134))*100,2),"")</f>
        <v/>
      </c>
    </row>
    <row r="135" spans="20:30" x14ac:dyDescent="0.25">
      <c r="T135" t="str">
        <f t="array" aca="1" ref="T135" ca="1">IF(ROWS($2:135)&lt;=COUNT('Trade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ROWS(U$2:$U135))),"")</f>
        <v/>
      </c>
      <c r="U135" s="93" t="str">
        <f ca="1">IFERROR(INDEX('Trade Journal'!P:P,MATCH(T135,'Trade Journal'!A:A,0)),"")</f>
        <v/>
      </c>
      <c r="V135" s="93" t="str">
        <f ca="1">IFERROR(INDEX('Trade Journal'!Q:Q,MATCH(T135,'Trade Journal'!A:A,0)),"")</f>
        <v/>
      </c>
      <c r="W135" s="93" t="str">
        <f ca="1">IFERROR(INDEX('Trade Journal'!R:R,MATCH(T135,'Trade Journal'!A:A,0)),"")</f>
        <v/>
      </c>
      <c r="X135" s="93" t="str">
        <f t="shared" ca="1" si="2"/>
        <v/>
      </c>
      <c r="Y135" s="93" t="str">
        <f ca="1">IF(X135&lt;&gt;"",SUM(X$2:X135),"")</f>
        <v/>
      </c>
      <c r="Z135" s="102" t="str">
        <f ca="1">IFERROR(INDEX('Trade Journal'!O:O,MATCH(T135,'Trade Journal'!A:A,0)),"")</f>
        <v/>
      </c>
      <c r="AA135" s="102" t="str">
        <f t="array" aca="1" ref="AA135" ca="1">IF(Z135&lt;&gt;"",PRODUCT(Z$2:Z135+1)-1,"")</f>
        <v/>
      </c>
      <c r="AB135" s="102" t="str">
        <f ca="1">IF(AA135&lt;&gt;"",IF(MAX(AA$2:AA135)=AA135,1/(1+AC134)-1,(1+AA135)/(1+AA134)-1),"")</f>
        <v/>
      </c>
      <c r="AC135" s="102" t="str">
        <f t="array" aca="1" ref="AC135" ca="1">IF(AA135&lt;&gt;"",PRODUCT(AB$3:AB135+1)-1,"")</f>
        <v/>
      </c>
      <c r="AD135" s="104" t="str">
        <f ca="1">IF(AA135&lt;&gt;"",POWER((AA135-MAX(AA$2:AA135))/(1+MAX(AA$2:AA135))*100,2),"")</f>
        <v/>
      </c>
    </row>
    <row r="136" spans="20:30" x14ac:dyDescent="0.25">
      <c r="T136" t="str">
        <f t="array" aca="1" ref="T136" ca="1">IF(ROWS($2:136)&lt;=COUNT('Trade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ROWS(U$2:$U136))),"")</f>
        <v/>
      </c>
      <c r="U136" s="93" t="str">
        <f ca="1">IFERROR(INDEX('Trade Journal'!P:P,MATCH(T136,'Trade Journal'!A:A,0)),"")</f>
        <v/>
      </c>
      <c r="V136" s="93" t="str">
        <f ca="1">IFERROR(INDEX('Trade Journal'!Q:Q,MATCH(T136,'Trade Journal'!A:A,0)),"")</f>
        <v/>
      </c>
      <c r="W136" s="93" t="str">
        <f ca="1">IFERROR(INDEX('Trade Journal'!R:R,MATCH(T136,'Trade Journal'!A:A,0)),"")</f>
        <v/>
      </c>
      <c r="X136" s="93" t="str">
        <f t="shared" ca="1" si="2"/>
        <v/>
      </c>
      <c r="Y136" s="93" t="str">
        <f ca="1">IF(X136&lt;&gt;"",SUM(X$2:X136),"")</f>
        <v/>
      </c>
      <c r="Z136" s="102" t="str">
        <f ca="1">IFERROR(INDEX('Trade Journal'!O:O,MATCH(T136,'Trade Journal'!A:A,0)),"")</f>
        <v/>
      </c>
      <c r="AA136" s="102" t="str">
        <f t="array" aca="1" ref="AA136" ca="1">IF(Z136&lt;&gt;"",PRODUCT(Z$2:Z136+1)-1,"")</f>
        <v/>
      </c>
      <c r="AB136" s="102" t="str">
        <f ca="1">IF(AA136&lt;&gt;"",IF(MAX(AA$2:AA136)=AA136,1/(1+AC135)-1,(1+AA136)/(1+AA135)-1),"")</f>
        <v/>
      </c>
      <c r="AC136" s="102" t="str">
        <f t="array" aca="1" ref="AC136" ca="1">IF(AA136&lt;&gt;"",PRODUCT(AB$3:AB136+1)-1,"")</f>
        <v/>
      </c>
      <c r="AD136" s="104" t="str">
        <f ca="1">IF(AA136&lt;&gt;"",POWER((AA136-MAX(AA$2:AA136))/(1+MAX(AA$2:AA136))*100,2),"")</f>
        <v/>
      </c>
    </row>
    <row r="137" spans="20:30" x14ac:dyDescent="0.25">
      <c r="T137" t="str">
        <f t="array" aca="1" ref="T137" ca="1">IF(ROWS($2:137)&lt;=COUNT('Trade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ROWS(U$2:$U137))),"")</f>
        <v/>
      </c>
      <c r="U137" s="93" t="str">
        <f ca="1">IFERROR(INDEX('Trade Journal'!P:P,MATCH(T137,'Trade Journal'!A:A,0)),"")</f>
        <v/>
      </c>
      <c r="V137" s="93" t="str">
        <f ca="1">IFERROR(INDEX('Trade Journal'!Q:Q,MATCH(T137,'Trade Journal'!A:A,0)),"")</f>
        <v/>
      </c>
      <c r="W137" s="93" t="str">
        <f ca="1">IFERROR(INDEX('Trade Journal'!R:R,MATCH(T137,'Trade Journal'!A:A,0)),"")</f>
        <v/>
      </c>
      <c r="X137" s="93" t="str">
        <f t="shared" ca="1" si="2"/>
        <v/>
      </c>
      <c r="Y137" s="93" t="str">
        <f ca="1">IF(X137&lt;&gt;"",SUM(X$2:X137),"")</f>
        <v/>
      </c>
      <c r="Z137" s="102" t="str">
        <f ca="1">IFERROR(INDEX('Trade Journal'!O:O,MATCH(T137,'Trade Journal'!A:A,0)),"")</f>
        <v/>
      </c>
      <c r="AA137" s="102" t="str">
        <f t="array" aca="1" ref="AA137" ca="1">IF(Z137&lt;&gt;"",PRODUCT(Z$2:Z137+1)-1,"")</f>
        <v/>
      </c>
      <c r="AB137" s="102" t="str">
        <f ca="1">IF(AA137&lt;&gt;"",IF(MAX(AA$2:AA137)=AA137,1/(1+AC136)-1,(1+AA137)/(1+AA136)-1),"")</f>
        <v/>
      </c>
      <c r="AC137" s="102" t="str">
        <f t="array" aca="1" ref="AC137" ca="1">IF(AA137&lt;&gt;"",PRODUCT(AB$3:AB137+1)-1,"")</f>
        <v/>
      </c>
      <c r="AD137" s="104" t="str">
        <f ca="1">IF(AA137&lt;&gt;"",POWER((AA137-MAX(AA$2:AA137))/(1+MAX(AA$2:AA137))*100,2),"")</f>
        <v/>
      </c>
    </row>
    <row r="138" spans="20:30" x14ac:dyDescent="0.25">
      <c r="T138" t="str">
        <f t="array" aca="1" ref="T138" ca="1">IF(ROWS($2:138)&lt;=COUNT('Trade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ROWS(U$2:$U138))),"")</f>
        <v/>
      </c>
      <c r="U138" s="93" t="str">
        <f ca="1">IFERROR(INDEX('Trade Journal'!P:P,MATCH(T138,'Trade Journal'!A:A,0)),"")</f>
        <v/>
      </c>
      <c r="V138" s="93" t="str">
        <f ca="1">IFERROR(INDEX('Trade Journal'!Q:Q,MATCH(T138,'Trade Journal'!A:A,0)),"")</f>
        <v/>
      </c>
      <c r="W138" s="93" t="str">
        <f ca="1">IFERROR(INDEX('Trade Journal'!R:R,MATCH(T138,'Trade Journal'!A:A,0)),"")</f>
        <v/>
      </c>
      <c r="X138" s="93" t="str">
        <f t="shared" ca="1" si="2"/>
        <v/>
      </c>
      <c r="Y138" s="93" t="str">
        <f ca="1">IF(X138&lt;&gt;"",SUM(X$2:X138),"")</f>
        <v/>
      </c>
      <c r="Z138" s="102" t="str">
        <f ca="1">IFERROR(INDEX('Trade Journal'!O:O,MATCH(T138,'Trade Journal'!A:A,0)),"")</f>
        <v/>
      </c>
      <c r="AA138" s="102" t="str">
        <f t="array" aca="1" ref="AA138" ca="1">IF(Z138&lt;&gt;"",PRODUCT(Z$2:Z138+1)-1,"")</f>
        <v/>
      </c>
      <c r="AB138" s="102" t="str">
        <f ca="1">IF(AA138&lt;&gt;"",IF(MAX(AA$2:AA138)=AA138,1/(1+AC137)-1,(1+AA138)/(1+AA137)-1),"")</f>
        <v/>
      </c>
      <c r="AC138" s="102" t="str">
        <f t="array" aca="1" ref="AC138" ca="1">IF(AA138&lt;&gt;"",PRODUCT(AB$3:AB138+1)-1,"")</f>
        <v/>
      </c>
      <c r="AD138" s="104" t="str">
        <f ca="1">IF(AA138&lt;&gt;"",POWER((AA138-MAX(AA$2:AA138))/(1+MAX(AA$2:AA138))*100,2),"")</f>
        <v/>
      </c>
    </row>
    <row r="139" spans="20:30" x14ac:dyDescent="0.25">
      <c r="T139" t="str">
        <f t="array" aca="1" ref="T139" ca="1">IF(ROWS($2:139)&lt;=COUNT('Trade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ROWS(U$2:$U139))),"")</f>
        <v/>
      </c>
      <c r="U139" s="93" t="str">
        <f ca="1">IFERROR(INDEX('Trade Journal'!P:P,MATCH(T139,'Trade Journal'!A:A,0)),"")</f>
        <v/>
      </c>
      <c r="V139" s="93" t="str">
        <f ca="1">IFERROR(INDEX('Trade Journal'!Q:Q,MATCH(T139,'Trade Journal'!A:A,0)),"")</f>
        <v/>
      </c>
      <c r="W139" s="93" t="str">
        <f ca="1">IFERROR(INDEX('Trade Journal'!R:R,MATCH(T139,'Trade Journal'!A:A,0)),"")</f>
        <v/>
      </c>
      <c r="X139" s="93" t="str">
        <f t="shared" ca="1" si="2"/>
        <v/>
      </c>
      <c r="Y139" s="93" t="str">
        <f ca="1">IF(X139&lt;&gt;"",SUM(X$2:X139),"")</f>
        <v/>
      </c>
      <c r="Z139" s="102" t="str">
        <f ca="1">IFERROR(INDEX('Trade Journal'!O:O,MATCH(T139,'Trade Journal'!A:A,0)),"")</f>
        <v/>
      </c>
      <c r="AA139" s="102" t="str">
        <f t="array" aca="1" ref="AA139" ca="1">IF(Z139&lt;&gt;"",PRODUCT(Z$2:Z139+1)-1,"")</f>
        <v/>
      </c>
      <c r="AB139" s="102" t="str">
        <f ca="1">IF(AA139&lt;&gt;"",IF(MAX(AA$2:AA139)=AA139,1/(1+AC138)-1,(1+AA139)/(1+AA138)-1),"")</f>
        <v/>
      </c>
      <c r="AC139" s="102" t="str">
        <f t="array" aca="1" ref="AC139" ca="1">IF(AA139&lt;&gt;"",PRODUCT(AB$3:AB139+1)-1,"")</f>
        <v/>
      </c>
      <c r="AD139" s="104" t="str">
        <f ca="1">IF(AA139&lt;&gt;"",POWER((AA139-MAX(AA$2:AA139))/(1+MAX(AA$2:AA139))*100,2),"")</f>
        <v/>
      </c>
    </row>
    <row r="140" spans="20:30" x14ac:dyDescent="0.25">
      <c r="T140" t="str">
        <f t="array" aca="1" ref="T140" ca="1">IF(ROWS($2:140)&lt;=COUNT('Trade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ROWS(U$2:$U140))),"")</f>
        <v/>
      </c>
      <c r="U140" s="93" t="str">
        <f ca="1">IFERROR(INDEX('Trade Journal'!P:P,MATCH(T140,'Trade Journal'!A:A,0)),"")</f>
        <v/>
      </c>
      <c r="V140" s="93" t="str">
        <f ca="1">IFERROR(INDEX('Trade Journal'!Q:Q,MATCH(T140,'Trade Journal'!A:A,0)),"")</f>
        <v/>
      </c>
      <c r="W140" s="93" t="str">
        <f ca="1">IFERROR(INDEX('Trade Journal'!R:R,MATCH(T140,'Trade Journal'!A:A,0)),"")</f>
        <v/>
      </c>
      <c r="X140" s="93" t="str">
        <f t="shared" ca="1" si="2"/>
        <v/>
      </c>
      <c r="Y140" s="93" t="str">
        <f ca="1">IF(X140&lt;&gt;"",SUM(X$2:X140),"")</f>
        <v/>
      </c>
      <c r="Z140" s="102" t="str">
        <f ca="1">IFERROR(INDEX('Trade Journal'!O:O,MATCH(T140,'Trade Journal'!A:A,0)),"")</f>
        <v/>
      </c>
      <c r="AA140" s="102" t="str">
        <f t="array" aca="1" ref="AA140" ca="1">IF(Z140&lt;&gt;"",PRODUCT(Z$2:Z140+1)-1,"")</f>
        <v/>
      </c>
      <c r="AB140" s="102" t="str">
        <f ca="1">IF(AA140&lt;&gt;"",IF(MAX(AA$2:AA140)=AA140,1/(1+AC139)-1,(1+AA140)/(1+AA139)-1),"")</f>
        <v/>
      </c>
      <c r="AC140" s="102" t="str">
        <f t="array" aca="1" ref="AC140" ca="1">IF(AA140&lt;&gt;"",PRODUCT(AB$3:AB140+1)-1,"")</f>
        <v/>
      </c>
      <c r="AD140" s="104" t="str">
        <f ca="1">IF(AA140&lt;&gt;"",POWER((AA140-MAX(AA$2:AA140))/(1+MAX(AA$2:AA140))*100,2),"")</f>
        <v/>
      </c>
    </row>
    <row r="141" spans="20:30" x14ac:dyDescent="0.25">
      <c r="T141" t="str">
        <f t="array" aca="1" ref="T141" ca="1">IF(ROWS($2:141)&lt;=COUNT('Trade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ROWS(U$2:$U141))),"")</f>
        <v/>
      </c>
      <c r="U141" s="93" t="str">
        <f ca="1">IFERROR(INDEX('Trade Journal'!P:P,MATCH(T141,'Trade Journal'!A:A,0)),"")</f>
        <v/>
      </c>
      <c r="V141" s="93" t="str">
        <f ca="1">IFERROR(INDEX('Trade Journal'!Q:Q,MATCH(T141,'Trade Journal'!A:A,0)),"")</f>
        <v/>
      </c>
      <c r="W141" s="93" t="str">
        <f ca="1">IFERROR(INDEX('Trade Journal'!R:R,MATCH(T141,'Trade Journal'!A:A,0)),"")</f>
        <v/>
      </c>
      <c r="X141" s="93" t="str">
        <f t="shared" ca="1" si="2"/>
        <v/>
      </c>
      <c r="Y141" s="93" t="str">
        <f ca="1">IF(X141&lt;&gt;"",SUM(X$2:X141),"")</f>
        <v/>
      </c>
      <c r="Z141" s="102" t="str">
        <f ca="1">IFERROR(INDEX('Trade Journal'!O:O,MATCH(T141,'Trade Journal'!A:A,0)),"")</f>
        <v/>
      </c>
      <c r="AA141" s="102" t="str">
        <f t="array" aca="1" ref="AA141" ca="1">IF(Z141&lt;&gt;"",PRODUCT(Z$2:Z141+1)-1,"")</f>
        <v/>
      </c>
      <c r="AB141" s="102" t="str">
        <f ca="1">IF(AA141&lt;&gt;"",IF(MAX(AA$2:AA141)=AA141,1/(1+AC140)-1,(1+AA141)/(1+AA140)-1),"")</f>
        <v/>
      </c>
      <c r="AC141" s="102" t="str">
        <f t="array" aca="1" ref="AC141" ca="1">IF(AA141&lt;&gt;"",PRODUCT(AB$3:AB141+1)-1,"")</f>
        <v/>
      </c>
      <c r="AD141" s="104" t="str">
        <f ca="1">IF(AA141&lt;&gt;"",POWER((AA141-MAX(AA$2:AA141))/(1+MAX(AA$2:AA141))*100,2),"")</f>
        <v/>
      </c>
    </row>
    <row r="142" spans="20:30" x14ac:dyDescent="0.25">
      <c r="T142" t="str">
        <f t="array" aca="1" ref="T142" ca="1">IF(ROWS($2:142)&lt;=COUNT('Trade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ROWS(U$2:$U142))),"")</f>
        <v/>
      </c>
      <c r="U142" s="93" t="str">
        <f ca="1">IFERROR(INDEX('Trade Journal'!P:P,MATCH(T142,'Trade Journal'!A:A,0)),"")</f>
        <v/>
      </c>
      <c r="V142" s="93" t="str">
        <f ca="1">IFERROR(INDEX('Trade Journal'!Q:Q,MATCH(T142,'Trade Journal'!A:A,0)),"")</f>
        <v/>
      </c>
      <c r="W142" s="93" t="str">
        <f ca="1">IFERROR(INDEX('Trade Journal'!R:R,MATCH(T142,'Trade Journal'!A:A,0)),"")</f>
        <v/>
      </c>
      <c r="X142" s="93" t="str">
        <f t="shared" ca="1" si="2"/>
        <v/>
      </c>
      <c r="Y142" s="93" t="str">
        <f ca="1">IF(X142&lt;&gt;"",SUM(X$2:X142),"")</f>
        <v/>
      </c>
      <c r="Z142" s="102" t="str">
        <f ca="1">IFERROR(INDEX('Trade Journal'!O:O,MATCH(T142,'Trade Journal'!A:A,0)),"")</f>
        <v/>
      </c>
      <c r="AA142" s="102" t="str">
        <f t="array" aca="1" ref="AA142" ca="1">IF(Z142&lt;&gt;"",PRODUCT(Z$2:Z142+1)-1,"")</f>
        <v/>
      </c>
      <c r="AB142" s="102" t="str">
        <f ca="1">IF(AA142&lt;&gt;"",IF(MAX(AA$2:AA142)=AA142,1/(1+AC141)-1,(1+AA142)/(1+AA141)-1),"")</f>
        <v/>
      </c>
      <c r="AC142" s="102" t="str">
        <f t="array" aca="1" ref="AC142" ca="1">IF(AA142&lt;&gt;"",PRODUCT(AB$3:AB142+1)-1,"")</f>
        <v/>
      </c>
      <c r="AD142" s="104" t="str">
        <f ca="1">IF(AA142&lt;&gt;"",POWER((AA142-MAX(AA$2:AA142))/(1+MAX(AA$2:AA142))*100,2),"")</f>
        <v/>
      </c>
    </row>
    <row r="143" spans="20:30" x14ac:dyDescent="0.25">
      <c r="T143" t="str">
        <f t="array" aca="1" ref="T143" ca="1">IF(ROWS($2:143)&lt;=COUNT('Trade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ROWS(U$2:$U143))),"")</f>
        <v/>
      </c>
      <c r="U143" s="93" t="str">
        <f ca="1">IFERROR(INDEX('Trade Journal'!P:P,MATCH(T143,'Trade Journal'!A:A,0)),"")</f>
        <v/>
      </c>
      <c r="V143" s="93" t="str">
        <f ca="1">IFERROR(INDEX('Trade Journal'!Q:Q,MATCH(T143,'Trade Journal'!A:A,0)),"")</f>
        <v/>
      </c>
      <c r="W143" s="93" t="str">
        <f ca="1">IFERROR(INDEX('Trade Journal'!R:R,MATCH(T143,'Trade Journal'!A:A,0)),"")</f>
        <v/>
      </c>
      <c r="X143" s="93" t="str">
        <f t="shared" ca="1" si="2"/>
        <v/>
      </c>
      <c r="Y143" s="93" t="str">
        <f ca="1">IF(X143&lt;&gt;"",SUM(X$2:X143),"")</f>
        <v/>
      </c>
      <c r="Z143" s="102" t="str">
        <f ca="1">IFERROR(INDEX('Trade Journal'!O:O,MATCH(T143,'Trade Journal'!A:A,0)),"")</f>
        <v/>
      </c>
      <c r="AA143" s="102" t="str">
        <f t="array" aca="1" ref="AA143" ca="1">IF(Z143&lt;&gt;"",PRODUCT(Z$2:Z143+1)-1,"")</f>
        <v/>
      </c>
      <c r="AB143" s="102" t="str">
        <f ca="1">IF(AA143&lt;&gt;"",IF(MAX(AA$2:AA143)=AA143,1/(1+AC142)-1,(1+AA143)/(1+AA142)-1),"")</f>
        <v/>
      </c>
      <c r="AC143" s="102" t="str">
        <f t="array" aca="1" ref="AC143" ca="1">IF(AA143&lt;&gt;"",PRODUCT(AB$3:AB143+1)-1,"")</f>
        <v/>
      </c>
      <c r="AD143" s="104" t="str">
        <f ca="1">IF(AA143&lt;&gt;"",POWER((AA143-MAX(AA$2:AA143))/(1+MAX(AA$2:AA143))*100,2),"")</f>
        <v/>
      </c>
    </row>
    <row r="144" spans="20:30" x14ac:dyDescent="0.25">
      <c r="T144" t="str">
        <f t="array" aca="1" ref="T144" ca="1">IF(ROWS($2:144)&lt;=COUNT('Trade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ROWS(U$2:$U144))),"")</f>
        <v/>
      </c>
      <c r="U144" s="93" t="str">
        <f ca="1">IFERROR(INDEX('Trade Journal'!P:P,MATCH(T144,'Trade Journal'!A:A,0)),"")</f>
        <v/>
      </c>
      <c r="V144" s="93" t="str">
        <f ca="1">IFERROR(INDEX('Trade Journal'!Q:Q,MATCH(T144,'Trade Journal'!A:A,0)),"")</f>
        <v/>
      </c>
      <c r="W144" s="93" t="str">
        <f ca="1">IFERROR(INDEX('Trade Journal'!R:R,MATCH(T144,'Trade Journal'!A:A,0)),"")</f>
        <v/>
      </c>
      <c r="X144" s="93" t="str">
        <f t="shared" ref="X144:X207" ca="1" si="3">IF(OR(U144&lt;&gt;"",V144&lt;&gt;"",W144&lt;&gt;""),SUM(U144:W144),"")</f>
        <v/>
      </c>
      <c r="Y144" s="93" t="str">
        <f ca="1">IF(X144&lt;&gt;"",SUM(X$2:X144),"")</f>
        <v/>
      </c>
      <c r="Z144" s="102" t="str">
        <f ca="1">IFERROR(INDEX('Trade Journal'!O:O,MATCH(T144,'Trade Journal'!A:A,0)),"")</f>
        <v/>
      </c>
      <c r="AA144" s="102" t="str">
        <f t="array" aca="1" ref="AA144" ca="1">IF(Z144&lt;&gt;"",PRODUCT(Z$2:Z144+1)-1,"")</f>
        <v/>
      </c>
      <c r="AB144" s="102" t="str">
        <f ca="1">IF(AA144&lt;&gt;"",IF(MAX(AA$2:AA144)=AA144,1/(1+AC143)-1,(1+AA144)/(1+AA143)-1),"")</f>
        <v/>
      </c>
      <c r="AC144" s="102" t="str">
        <f t="array" aca="1" ref="AC144" ca="1">IF(AA144&lt;&gt;"",PRODUCT(AB$3:AB144+1)-1,"")</f>
        <v/>
      </c>
      <c r="AD144" s="104" t="str">
        <f ca="1">IF(AA144&lt;&gt;"",POWER((AA144-MAX(AA$2:AA144))/(1+MAX(AA$2:AA144))*100,2),"")</f>
        <v/>
      </c>
    </row>
    <row r="145" spans="20:30" x14ac:dyDescent="0.25">
      <c r="T145" t="str">
        <f t="array" aca="1" ref="T145" ca="1">IF(ROWS($2:145)&lt;=COUNT('Trade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ROWS(U$2:$U145))),"")</f>
        <v/>
      </c>
      <c r="U145" s="93" t="str">
        <f ca="1">IFERROR(INDEX('Trade Journal'!P:P,MATCH(T145,'Trade Journal'!A:A,0)),"")</f>
        <v/>
      </c>
      <c r="V145" s="93" t="str">
        <f ca="1">IFERROR(INDEX('Trade Journal'!Q:Q,MATCH(T145,'Trade Journal'!A:A,0)),"")</f>
        <v/>
      </c>
      <c r="W145" s="93" t="str">
        <f ca="1">IFERROR(INDEX('Trade Journal'!R:R,MATCH(T145,'Trade Journal'!A:A,0)),"")</f>
        <v/>
      </c>
      <c r="X145" s="93" t="str">
        <f t="shared" ca="1" si="3"/>
        <v/>
      </c>
      <c r="Y145" s="93" t="str">
        <f ca="1">IF(X145&lt;&gt;"",SUM(X$2:X145),"")</f>
        <v/>
      </c>
      <c r="Z145" s="102" t="str">
        <f ca="1">IFERROR(INDEX('Trade Journal'!O:O,MATCH(T145,'Trade Journal'!A:A,0)),"")</f>
        <v/>
      </c>
      <c r="AA145" s="102" t="str">
        <f t="array" aca="1" ref="AA145" ca="1">IF(Z145&lt;&gt;"",PRODUCT(Z$2:Z145+1)-1,"")</f>
        <v/>
      </c>
      <c r="AB145" s="102" t="str">
        <f ca="1">IF(AA145&lt;&gt;"",IF(MAX(AA$2:AA145)=AA145,1/(1+AC144)-1,(1+AA145)/(1+AA144)-1),"")</f>
        <v/>
      </c>
      <c r="AC145" s="102" t="str">
        <f t="array" aca="1" ref="AC145" ca="1">IF(AA145&lt;&gt;"",PRODUCT(AB$3:AB145+1)-1,"")</f>
        <v/>
      </c>
      <c r="AD145" s="104" t="str">
        <f ca="1">IF(AA145&lt;&gt;"",POWER((AA145-MAX(AA$2:AA145))/(1+MAX(AA$2:AA145))*100,2),"")</f>
        <v/>
      </c>
    </row>
    <row r="146" spans="20:30" x14ac:dyDescent="0.25">
      <c r="T146" t="str">
        <f t="array" aca="1" ref="T146" ca="1">IF(ROWS($2:146)&lt;=COUNT('Trade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ROWS(U$2:$U146))),"")</f>
        <v/>
      </c>
      <c r="U146" s="93" t="str">
        <f ca="1">IFERROR(INDEX('Trade Journal'!P:P,MATCH(T146,'Trade Journal'!A:A,0)),"")</f>
        <v/>
      </c>
      <c r="V146" s="93" t="str">
        <f ca="1">IFERROR(INDEX('Trade Journal'!Q:Q,MATCH(T146,'Trade Journal'!A:A,0)),"")</f>
        <v/>
      </c>
      <c r="W146" s="93" t="str">
        <f ca="1">IFERROR(INDEX('Trade Journal'!R:R,MATCH(T146,'Trade Journal'!A:A,0)),"")</f>
        <v/>
      </c>
      <c r="X146" s="93" t="str">
        <f t="shared" ca="1" si="3"/>
        <v/>
      </c>
      <c r="Y146" s="93" t="str">
        <f ca="1">IF(X146&lt;&gt;"",SUM(X$2:X146),"")</f>
        <v/>
      </c>
      <c r="Z146" s="102" t="str">
        <f ca="1">IFERROR(INDEX('Trade Journal'!O:O,MATCH(T146,'Trade Journal'!A:A,0)),"")</f>
        <v/>
      </c>
      <c r="AA146" s="102" t="str">
        <f t="array" aca="1" ref="AA146" ca="1">IF(Z146&lt;&gt;"",PRODUCT(Z$2:Z146+1)-1,"")</f>
        <v/>
      </c>
      <c r="AB146" s="102" t="str">
        <f ca="1">IF(AA146&lt;&gt;"",IF(MAX(AA$2:AA146)=AA146,1/(1+AC145)-1,(1+AA146)/(1+AA145)-1),"")</f>
        <v/>
      </c>
      <c r="AC146" s="102" t="str">
        <f t="array" aca="1" ref="AC146" ca="1">IF(AA146&lt;&gt;"",PRODUCT(AB$3:AB146+1)-1,"")</f>
        <v/>
      </c>
      <c r="AD146" s="104" t="str">
        <f ca="1">IF(AA146&lt;&gt;"",POWER((AA146-MAX(AA$2:AA146))/(1+MAX(AA$2:AA146))*100,2),"")</f>
        <v/>
      </c>
    </row>
    <row r="147" spans="20:30" x14ac:dyDescent="0.25">
      <c r="T147" t="str">
        <f t="array" aca="1" ref="T147" ca="1">IF(ROWS($2:147)&lt;=COUNT('Trade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ROWS(U$2:$U147))),"")</f>
        <v/>
      </c>
      <c r="U147" s="93" t="str">
        <f ca="1">IFERROR(INDEX('Trade Journal'!P:P,MATCH(T147,'Trade Journal'!A:A,0)),"")</f>
        <v/>
      </c>
      <c r="V147" s="93" t="str">
        <f ca="1">IFERROR(INDEX('Trade Journal'!Q:Q,MATCH(T147,'Trade Journal'!A:A,0)),"")</f>
        <v/>
      </c>
      <c r="W147" s="93" t="str">
        <f ca="1">IFERROR(INDEX('Trade Journal'!R:R,MATCH(T147,'Trade Journal'!A:A,0)),"")</f>
        <v/>
      </c>
      <c r="X147" s="93" t="str">
        <f t="shared" ca="1" si="3"/>
        <v/>
      </c>
      <c r="Y147" s="93" t="str">
        <f ca="1">IF(X147&lt;&gt;"",SUM(X$2:X147),"")</f>
        <v/>
      </c>
      <c r="Z147" s="102" t="str">
        <f ca="1">IFERROR(INDEX('Trade Journal'!O:O,MATCH(T147,'Trade Journal'!A:A,0)),"")</f>
        <v/>
      </c>
      <c r="AA147" s="102" t="str">
        <f t="array" aca="1" ref="AA147" ca="1">IF(Z147&lt;&gt;"",PRODUCT(Z$2:Z147+1)-1,"")</f>
        <v/>
      </c>
      <c r="AB147" s="102" t="str">
        <f ca="1">IF(AA147&lt;&gt;"",IF(MAX(AA$2:AA147)=AA147,1/(1+AC146)-1,(1+AA147)/(1+AA146)-1),"")</f>
        <v/>
      </c>
      <c r="AC147" s="102" t="str">
        <f t="array" aca="1" ref="AC147" ca="1">IF(AA147&lt;&gt;"",PRODUCT(AB$3:AB147+1)-1,"")</f>
        <v/>
      </c>
      <c r="AD147" s="104" t="str">
        <f ca="1">IF(AA147&lt;&gt;"",POWER((AA147-MAX(AA$2:AA147))/(1+MAX(AA$2:AA147))*100,2),"")</f>
        <v/>
      </c>
    </row>
    <row r="148" spans="20:30" x14ac:dyDescent="0.25">
      <c r="T148" t="str">
        <f t="array" aca="1" ref="T148" ca="1">IF(ROWS($2:148)&lt;=COUNT('Trade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ROWS(U$2:$U148))),"")</f>
        <v/>
      </c>
      <c r="U148" s="93" t="str">
        <f ca="1">IFERROR(INDEX('Trade Journal'!P:P,MATCH(T148,'Trade Journal'!A:A,0)),"")</f>
        <v/>
      </c>
      <c r="V148" s="93" t="str">
        <f ca="1">IFERROR(INDEX('Trade Journal'!Q:Q,MATCH(T148,'Trade Journal'!A:A,0)),"")</f>
        <v/>
      </c>
      <c r="W148" s="93" t="str">
        <f ca="1">IFERROR(INDEX('Trade Journal'!R:R,MATCH(T148,'Trade Journal'!A:A,0)),"")</f>
        <v/>
      </c>
      <c r="X148" s="93" t="str">
        <f t="shared" ca="1" si="3"/>
        <v/>
      </c>
      <c r="Y148" s="93" t="str">
        <f ca="1">IF(X148&lt;&gt;"",SUM(X$2:X148),"")</f>
        <v/>
      </c>
      <c r="Z148" s="102" t="str">
        <f ca="1">IFERROR(INDEX('Trade Journal'!O:O,MATCH(T148,'Trade Journal'!A:A,0)),"")</f>
        <v/>
      </c>
      <c r="AA148" s="102" t="str">
        <f t="array" aca="1" ref="AA148" ca="1">IF(Z148&lt;&gt;"",PRODUCT(Z$2:Z148+1)-1,"")</f>
        <v/>
      </c>
      <c r="AB148" s="102" t="str">
        <f ca="1">IF(AA148&lt;&gt;"",IF(MAX(AA$2:AA148)=AA148,1/(1+AC147)-1,(1+AA148)/(1+AA147)-1),"")</f>
        <v/>
      </c>
      <c r="AC148" s="102" t="str">
        <f t="array" aca="1" ref="AC148" ca="1">IF(AA148&lt;&gt;"",PRODUCT(AB$3:AB148+1)-1,"")</f>
        <v/>
      </c>
      <c r="AD148" s="104" t="str">
        <f ca="1">IF(AA148&lt;&gt;"",POWER((AA148-MAX(AA$2:AA148))/(1+MAX(AA$2:AA148))*100,2),"")</f>
        <v/>
      </c>
    </row>
    <row r="149" spans="20:30" x14ac:dyDescent="0.25">
      <c r="T149" t="str">
        <f t="array" aca="1" ref="T149" ca="1">IF(ROWS($2:149)&lt;=COUNT('Trade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ROWS(U$2:$U149))),"")</f>
        <v/>
      </c>
      <c r="U149" s="93" t="str">
        <f ca="1">IFERROR(INDEX('Trade Journal'!P:P,MATCH(T149,'Trade Journal'!A:A,0)),"")</f>
        <v/>
      </c>
      <c r="V149" s="93" t="str">
        <f ca="1">IFERROR(INDEX('Trade Journal'!Q:Q,MATCH(T149,'Trade Journal'!A:A,0)),"")</f>
        <v/>
      </c>
      <c r="W149" s="93" t="str">
        <f ca="1">IFERROR(INDEX('Trade Journal'!R:R,MATCH(T149,'Trade Journal'!A:A,0)),"")</f>
        <v/>
      </c>
      <c r="X149" s="93" t="str">
        <f t="shared" ca="1" si="3"/>
        <v/>
      </c>
      <c r="Y149" s="93" t="str">
        <f ca="1">IF(X149&lt;&gt;"",SUM(X$2:X149),"")</f>
        <v/>
      </c>
      <c r="Z149" s="102" t="str">
        <f ca="1">IFERROR(INDEX('Trade Journal'!O:O,MATCH(T149,'Trade Journal'!A:A,0)),"")</f>
        <v/>
      </c>
      <c r="AA149" s="102" t="str">
        <f t="array" aca="1" ref="AA149" ca="1">IF(Z149&lt;&gt;"",PRODUCT(Z$2:Z149+1)-1,"")</f>
        <v/>
      </c>
      <c r="AB149" s="102" t="str">
        <f ca="1">IF(AA149&lt;&gt;"",IF(MAX(AA$2:AA149)=AA149,1/(1+AC148)-1,(1+AA149)/(1+AA148)-1),"")</f>
        <v/>
      </c>
      <c r="AC149" s="102" t="str">
        <f t="array" aca="1" ref="AC149" ca="1">IF(AA149&lt;&gt;"",PRODUCT(AB$3:AB149+1)-1,"")</f>
        <v/>
      </c>
      <c r="AD149" s="104" t="str">
        <f ca="1">IF(AA149&lt;&gt;"",POWER((AA149-MAX(AA$2:AA149))/(1+MAX(AA$2:AA149))*100,2),"")</f>
        <v/>
      </c>
    </row>
    <row r="150" spans="20:30" x14ac:dyDescent="0.25">
      <c r="T150" t="str">
        <f t="array" aca="1" ref="T150" ca="1">IF(ROWS($2:150)&lt;=COUNT('Trade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ROWS(U$2:$U150))),"")</f>
        <v/>
      </c>
      <c r="U150" s="93" t="str">
        <f ca="1">IFERROR(INDEX('Trade Journal'!P:P,MATCH(T150,'Trade Journal'!A:A,0)),"")</f>
        <v/>
      </c>
      <c r="V150" s="93" t="str">
        <f ca="1">IFERROR(INDEX('Trade Journal'!Q:Q,MATCH(T150,'Trade Journal'!A:A,0)),"")</f>
        <v/>
      </c>
      <c r="W150" s="93" t="str">
        <f ca="1">IFERROR(INDEX('Trade Journal'!R:R,MATCH(T150,'Trade Journal'!A:A,0)),"")</f>
        <v/>
      </c>
      <c r="X150" s="93" t="str">
        <f t="shared" ca="1" si="3"/>
        <v/>
      </c>
      <c r="Y150" s="93" t="str">
        <f ca="1">IF(X150&lt;&gt;"",SUM(X$2:X150),"")</f>
        <v/>
      </c>
      <c r="Z150" s="102" t="str">
        <f ca="1">IFERROR(INDEX('Trade Journal'!O:O,MATCH(T150,'Trade Journal'!A:A,0)),"")</f>
        <v/>
      </c>
      <c r="AA150" s="102" t="str">
        <f t="array" aca="1" ref="AA150" ca="1">IF(Z150&lt;&gt;"",PRODUCT(Z$2:Z150+1)-1,"")</f>
        <v/>
      </c>
      <c r="AB150" s="102" t="str">
        <f ca="1">IF(AA150&lt;&gt;"",IF(MAX(AA$2:AA150)=AA150,1/(1+AC149)-1,(1+AA150)/(1+AA149)-1),"")</f>
        <v/>
      </c>
      <c r="AC150" s="102" t="str">
        <f t="array" aca="1" ref="AC150" ca="1">IF(AA150&lt;&gt;"",PRODUCT(AB$3:AB150+1)-1,"")</f>
        <v/>
      </c>
      <c r="AD150" s="104" t="str">
        <f ca="1">IF(AA150&lt;&gt;"",POWER((AA150-MAX(AA$2:AA150))/(1+MAX(AA$2:AA150))*100,2),"")</f>
        <v/>
      </c>
    </row>
    <row r="151" spans="20:30" x14ac:dyDescent="0.25">
      <c r="T151" t="str">
        <f t="array" aca="1" ref="T151" ca="1">IF(ROWS($2:151)&lt;=COUNT('Trade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ROWS(U$2:$U151))),"")</f>
        <v/>
      </c>
      <c r="U151" s="93" t="str">
        <f ca="1">IFERROR(INDEX('Trade Journal'!P:P,MATCH(T151,'Trade Journal'!A:A,0)),"")</f>
        <v/>
      </c>
      <c r="V151" s="93" t="str">
        <f ca="1">IFERROR(INDEX('Trade Journal'!Q:Q,MATCH(T151,'Trade Journal'!A:A,0)),"")</f>
        <v/>
      </c>
      <c r="W151" s="93" t="str">
        <f ca="1">IFERROR(INDEX('Trade Journal'!R:R,MATCH(T151,'Trade Journal'!A:A,0)),"")</f>
        <v/>
      </c>
      <c r="X151" s="93" t="str">
        <f t="shared" ca="1" si="3"/>
        <v/>
      </c>
      <c r="Y151" s="93" t="str">
        <f ca="1">IF(X151&lt;&gt;"",SUM(X$2:X151),"")</f>
        <v/>
      </c>
      <c r="Z151" s="102" t="str">
        <f ca="1">IFERROR(INDEX('Trade Journal'!O:O,MATCH(T151,'Trade Journal'!A:A,0)),"")</f>
        <v/>
      </c>
      <c r="AA151" s="102" t="str">
        <f t="array" aca="1" ref="AA151" ca="1">IF(Z151&lt;&gt;"",PRODUCT(Z$2:Z151+1)-1,"")</f>
        <v/>
      </c>
      <c r="AB151" s="102" t="str">
        <f ca="1">IF(AA151&lt;&gt;"",IF(MAX(AA$2:AA151)=AA151,1/(1+AC150)-1,(1+AA151)/(1+AA150)-1),"")</f>
        <v/>
      </c>
      <c r="AC151" s="102" t="str">
        <f t="array" aca="1" ref="AC151" ca="1">IF(AA151&lt;&gt;"",PRODUCT(AB$3:AB151+1)-1,"")</f>
        <v/>
      </c>
      <c r="AD151" s="104" t="str">
        <f ca="1">IF(AA151&lt;&gt;"",POWER((AA151-MAX(AA$2:AA151))/(1+MAX(AA$2:AA151))*100,2),"")</f>
        <v/>
      </c>
    </row>
    <row r="152" spans="20:30" x14ac:dyDescent="0.25">
      <c r="T152" t="str">
        <f t="array" aca="1" ref="T152" ca="1">IF(ROWS($2:152)&lt;=COUNT('Trade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ROWS(U$2:$U152))),"")</f>
        <v/>
      </c>
      <c r="U152" s="93" t="str">
        <f ca="1">IFERROR(INDEX('Trade Journal'!P:P,MATCH(T152,'Trade Journal'!A:A,0)),"")</f>
        <v/>
      </c>
      <c r="V152" s="93" t="str">
        <f ca="1">IFERROR(INDEX('Trade Journal'!Q:Q,MATCH(T152,'Trade Journal'!A:A,0)),"")</f>
        <v/>
      </c>
      <c r="W152" s="93" t="str">
        <f ca="1">IFERROR(INDEX('Trade Journal'!R:R,MATCH(T152,'Trade Journal'!A:A,0)),"")</f>
        <v/>
      </c>
      <c r="X152" s="93" t="str">
        <f t="shared" ca="1" si="3"/>
        <v/>
      </c>
      <c r="Y152" s="93" t="str">
        <f ca="1">IF(X152&lt;&gt;"",SUM(X$2:X152),"")</f>
        <v/>
      </c>
      <c r="Z152" s="102" t="str">
        <f ca="1">IFERROR(INDEX('Trade Journal'!O:O,MATCH(T152,'Trade Journal'!A:A,0)),"")</f>
        <v/>
      </c>
      <c r="AA152" s="102" t="str">
        <f t="array" aca="1" ref="AA152" ca="1">IF(Z152&lt;&gt;"",PRODUCT(Z$2:Z152+1)-1,"")</f>
        <v/>
      </c>
      <c r="AB152" s="102" t="str">
        <f ca="1">IF(AA152&lt;&gt;"",IF(MAX(AA$2:AA152)=AA152,1/(1+AC151)-1,(1+AA152)/(1+AA151)-1),"")</f>
        <v/>
      </c>
      <c r="AC152" s="102" t="str">
        <f t="array" aca="1" ref="AC152" ca="1">IF(AA152&lt;&gt;"",PRODUCT(AB$3:AB152+1)-1,"")</f>
        <v/>
      </c>
      <c r="AD152" s="104" t="str">
        <f ca="1">IF(AA152&lt;&gt;"",POWER((AA152-MAX(AA$2:AA152))/(1+MAX(AA$2:AA152))*100,2),"")</f>
        <v/>
      </c>
    </row>
    <row r="153" spans="20:30" x14ac:dyDescent="0.25">
      <c r="T153" t="str">
        <f t="array" aca="1" ref="T153" ca="1">IF(ROWS($2:153)&lt;=COUNT('Trade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ROWS(U$2:$U153))),"")</f>
        <v/>
      </c>
      <c r="U153" s="93" t="str">
        <f ca="1">IFERROR(INDEX('Trade Journal'!P:P,MATCH(T153,'Trade Journal'!A:A,0)),"")</f>
        <v/>
      </c>
      <c r="V153" s="93" t="str">
        <f ca="1">IFERROR(INDEX('Trade Journal'!Q:Q,MATCH(T153,'Trade Journal'!A:A,0)),"")</f>
        <v/>
      </c>
      <c r="W153" s="93" t="str">
        <f ca="1">IFERROR(INDEX('Trade Journal'!R:R,MATCH(T153,'Trade Journal'!A:A,0)),"")</f>
        <v/>
      </c>
      <c r="X153" s="93" t="str">
        <f t="shared" ca="1" si="3"/>
        <v/>
      </c>
      <c r="Y153" s="93" t="str">
        <f ca="1">IF(X153&lt;&gt;"",SUM(X$2:X153),"")</f>
        <v/>
      </c>
      <c r="Z153" s="102" t="str">
        <f ca="1">IFERROR(INDEX('Trade Journal'!O:O,MATCH(T153,'Trade Journal'!A:A,0)),"")</f>
        <v/>
      </c>
      <c r="AA153" s="102" t="str">
        <f t="array" aca="1" ref="AA153" ca="1">IF(Z153&lt;&gt;"",PRODUCT(Z$2:Z153+1)-1,"")</f>
        <v/>
      </c>
      <c r="AB153" s="102" t="str">
        <f ca="1">IF(AA153&lt;&gt;"",IF(MAX(AA$2:AA153)=AA153,1/(1+AC152)-1,(1+AA153)/(1+AA152)-1),"")</f>
        <v/>
      </c>
      <c r="AC153" s="102" t="str">
        <f t="array" aca="1" ref="AC153" ca="1">IF(AA153&lt;&gt;"",PRODUCT(AB$3:AB153+1)-1,"")</f>
        <v/>
      </c>
      <c r="AD153" s="104" t="str">
        <f ca="1">IF(AA153&lt;&gt;"",POWER((AA153-MAX(AA$2:AA153))/(1+MAX(AA$2:AA153))*100,2),"")</f>
        <v/>
      </c>
    </row>
    <row r="154" spans="20:30" x14ac:dyDescent="0.25">
      <c r="T154" t="str">
        <f t="array" aca="1" ref="T154" ca="1">IF(ROWS($2:154)&lt;=COUNT('Trade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ROWS(U$2:$U154))),"")</f>
        <v/>
      </c>
      <c r="U154" s="93" t="str">
        <f ca="1">IFERROR(INDEX('Trade Journal'!P:P,MATCH(T154,'Trade Journal'!A:A,0)),"")</f>
        <v/>
      </c>
      <c r="V154" s="93" t="str">
        <f ca="1">IFERROR(INDEX('Trade Journal'!Q:Q,MATCH(T154,'Trade Journal'!A:A,0)),"")</f>
        <v/>
      </c>
      <c r="W154" s="93" t="str">
        <f ca="1">IFERROR(INDEX('Trade Journal'!R:R,MATCH(T154,'Trade Journal'!A:A,0)),"")</f>
        <v/>
      </c>
      <c r="X154" s="93" t="str">
        <f t="shared" ca="1" si="3"/>
        <v/>
      </c>
      <c r="Y154" s="93" t="str">
        <f ca="1">IF(X154&lt;&gt;"",SUM(X$2:X154),"")</f>
        <v/>
      </c>
      <c r="Z154" s="102" t="str">
        <f ca="1">IFERROR(INDEX('Trade Journal'!O:O,MATCH(T154,'Trade Journal'!A:A,0)),"")</f>
        <v/>
      </c>
      <c r="AA154" s="102" t="str">
        <f t="array" aca="1" ref="AA154" ca="1">IF(Z154&lt;&gt;"",PRODUCT(Z$2:Z154+1)-1,"")</f>
        <v/>
      </c>
      <c r="AB154" s="102" t="str">
        <f ca="1">IF(AA154&lt;&gt;"",IF(MAX(AA$2:AA154)=AA154,1/(1+AC153)-1,(1+AA154)/(1+AA153)-1),"")</f>
        <v/>
      </c>
      <c r="AC154" s="102" t="str">
        <f t="array" aca="1" ref="AC154" ca="1">IF(AA154&lt;&gt;"",PRODUCT(AB$3:AB154+1)-1,"")</f>
        <v/>
      </c>
      <c r="AD154" s="104" t="str">
        <f ca="1">IF(AA154&lt;&gt;"",POWER((AA154-MAX(AA$2:AA154))/(1+MAX(AA$2:AA154))*100,2),"")</f>
        <v/>
      </c>
    </row>
    <row r="155" spans="20:30" x14ac:dyDescent="0.25">
      <c r="T155" t="str">
        <f t="array" aca="1" ref="T155" ca="1">IF(ROWS($2:155)&lt;=COUNT('Trade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ROWS(U$2:$U155))),"")</f>
        <v/>
      </c>
      <c r="U155" s="93" t="str">
        <f ca="1">IFERROR(INDEX('Trade Journal'!P:P,MATCH(T155,'Trade Journal'!A:A,0)),"")</f>
        <v/>
      </c>
      <c r="V155" s="93" t="str">
        <f ca="1">IFERROR(INDEX('Trade Journal'!Q:Q,MATCH(T155,'Trade Journal'!A:A,0)),"")</f>
        <v/>
      </c>
      <c r="W155" s="93" t="str">
        <f ca="1">IFERROR(INDEX('Trade Journal'!R:R,MATCH(T155,'Trade Journal'!A:A,0)),"")</f>
        <v/>
      </c>
      <c r="X155" s="93" t="str">
        <f t="shared" ca="1" si="3"/>
        <v/>
      </c>
      <c r="Y155" s="93" t="str">
        <f ca="1">IF(X155&lt;&gt;"",SUM(X$2:X155),"")</f>
        <v/>
      </c>
      <c r="Z155" s="102" t="str">
        <f ca="1">IFERROR(INDEX('Trade Journal'!O:O,MATCH(T155,'Trade Journal'!A:A,0)),"")</f>
        <v/>
      </c>
      <c r="AA155" s="102" t="str">
        <f t="array" aca="1" ref="AA155" ca="1">IF(Z155&lt;&gt;"",PRODUCT(Z$2:Z155+1)-1,"")</f>
        <v/>
      </c>
      <c r="AB155" s="102" t="str">
        <f ca="1">IF(AA155&lt;&gt;"",IF(MAX(AA$2:AA155)=AA155,1/(1+AC154)-1,(1+AA155)/(1+AA154)-1),"")</f>
        <v/>
      </c>
      <c r="AC155" s="102" t="str">
        <f t="array" aca="1" ref="AC155" ca="1">IF(AA155&lt;&gt;"",PRODUCT(AB$3:AB155+1)-1,"")</f>
        <v/>
      </c>
      <c r="AD155" s="104" t="str">
        <f ca="1">IF(AA155&lt;&gt;"",POWER((AA155-MAX(AA$2:AA155))/(1+MAX(AA$2:AA155))*100,2),"")</f>
        <v/>
      </c>
    </row>
    <row r="156" spans="20:30" x14ac:dyDescent="0.25">
      <c r="T156" t="str">
        <f t="array" aca="1" ref="T156" ca="1">IF(ROWS($2:156)&lt;=COUNT('Trade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ROWS(U$2:$U156))),"")</f>
        <v/>
      </c>
      <c r="U156" s="93" t="str">
        <f ca="1">IFERROR(INDEX('Trade Journal'!P:P,MATCH(T156,'Trade Journal'!A:A,0)),"")</f>
        <v/>
      </c>
      <c r="V156" s="93" t="str">
        <f ca="1">IFERROR(INDEX('Trade Journal'!Q:Q,MATCH(T156,'Trade Journal'!A:A,0)),"")</f>
        <v/>
      </c>
      <c r="W156" s="93" t="str">
        <f ca="1">IFERROR(INDEX('Trade Journal'!R:R,MATCH(T156,'Trade Journal'!A:A,0)),"")</f>
        <v/>
      </c>
      <c r="X156" s="93" t="str">
        <f t="shared" ca="1" si="3"/>
        <v/>
      </c>
      <c r="Y156" s="93" t="str">
        <f ca="1">IF(X156&lt;&gt;"",SUM(X$2:X156),"")</f>
        <v/>
      </c>
      <c r="Z156" s="102" t="str">
        <f ca="1">IFERROR(INDEX('Trade Journal'!O:O,MATCH(T156,'Trade Journal'!A:A,0)),"")</f>
        <v/>
      </c>
      <c r="AA156" s="102" t="str">
        <f t="array" aca="1" ref="AA156" ca="1">IF(Z156&lt;&gt;"",PRODUCT(Z$2:Z156+1)-1,"")</f>
        <v/>
      </c>
      <c r="AB156" s="102" t="str">
        <f ca="1">IF(AA156&lt;&gt;"",IF(MAX(AA$2:AA156)=AA156,1/(1+AC155)-1,(1+AA156)/(1+AA155)-1),"")</f>
        <v/>
      </c>
      <c r="AC156" s="102" t="str">
        <f t="array" aca="1" ref="AC156" ca="1">IF(AA156&lt;&gt;"",PRODUCT(AB$3:AB156+1)-1,"")</f>
        <v/>
      </c>
      <c r="AD156" s="104" t="str">
        <f ca="1">IF(AA156&lt;&gt;"",POWER((AA156-MAX(AA$2:AA156))/(1+MAX(AA$2:AA156))*100,2),"")</f>
        <v/>
      </c>
    </row>
    <row r="157" spans="20:30" x14ac:dyDescent="0.25">
      <c r="T157" t="str">
        <f t="array" aca="1" ref="T157" ca="1">IF(ROWS($2:157)&lt;=COUNT('Trade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ROWS(U$2:$U157))),"")</f>
        <v/>
      </c>
      <c r="U157" s="93" t="str">
        <f ca="1">IFERROR(INDEX('Trade Journal'!P:P,MATCH(T157,'Trade Journal'!A:A,0)),"")</f>
        <v/>
      </c>
      <c r="V157" s="93" t="str">
        <f ca="1">IFERROR(INDEX('Trade Journal'!Q:Q,MATCH(T157,'Trade Journal'!A:A,0)),"")</f>
        <v/>
      </c>
      <c r="W157" s="93" t="str">
        <f ca="1">IFERROR(INDEX('Trade Journal'!R:R,MATCH(T157,'Trade Journal'!A:A,0)),"")</f>
        <v/>
      </c>
      <c r="X157" s="93" t="str">
        <f t="shared" ca="1" si="3"/>
        <v/>
      </c>
      <c r="Y157" s="93" t="str">
        <f ca="1">IF(X157&lt;&gt;"",SUM(X$2:X157),"")</f>
        <v/>
      </c>
      <c r="Z157" s="102" t="str">
        <f ca="1">IFERROR(INDEX('Trade Journal'!O:O,MATCH(T157,'Trade Journal'!A:A,0)),"")</f>
        <v/>
      </c>
      <c r="AA157" s="102" t="str">
        <f t="array" aca="1" ref="AA157" ca="1">IF(Z157&lt;&gt;"",PRODUCT(Z$2:Z157+1)-1,"")</f>
        <v/>
      </c>
      <c r="AB157" s="102" t="str">
        <f ca="1">IF(AA157&lt;&gt;"",IF(MAX(AA$2:AA157)=AA157,1/(1+AC156)-1,(1+AA157)/(1+AA156)-1),"")</f>
        <v/>
      </c>
      <c r="AC157" s="102" t="str">
        <f t="array" aca="1" ref="AC157" ca="1">IF(AA157&lt;&gt;"",PRODUCT(AB$3:AB157+1)-1,"")</f>
        <v/>
      </c>
      <c r="AD157" s="104" t="str">
        <f ca="1">IF(AA157&lt;&gt;"",POWER((AA157-MAX(AA$2:AA157))/(1+MAX(AA$2:AA157))*100,2),"")</f>
        <v/>
      </c>
    </row>
    <row r="158" spans="20:30" x14ac:dyDescent="0.25">
      <c r="T158" t="str">
        <f t="array" aca="1" ref="T158" ca="1">IF(ROWS($2:158)&lt;=COUNT('Trade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ROWS(U$2:$U158))),"")</f>
        <v/>
      </c>
      <c r="U158" s="93" t="str">
        <f ca="1">IFERROR(INDEX('Trade Journal'!P:P,MATCH(T158,'Trade Journal'!A:A,0)),"")</f>
        <v/>
      </c>
      <c r="V158" s="93" t="str">
        <f ca="1">IFERROR(INDEX('Trade Journal'!Q:Q,MATCH(T158,'Trade Journal'!A:A,0)),"")</f>
        <v/>
      </c>
      <c r="W158" s="93" t="str">
        <f ca="1">IFERROR(INDEX('Trade Journal'!R:R,MATCH(T158,'Trade Journal'!A:A,0)),"")</f>
        <v/>
      </c>
      <c r="X158" s="93" t="str">
        <f t="shared" ca="1" si="3"/>
        <v/>
      </c>
      <c r="Y158" s="93" t="str">
        <f ca="1">IF(X158&lt;&gt;"",SUM(X$2:X158),"")</f>
        <v/>
      </c>
      <c r="Z158" s="102" t="str">
        <f ca="1">IFERROR(INDEX('Trade Journal'!O:O,MATCH(T158,'Trade Journal'!A:A,0)),"")</f>
        <v/>
      </c>
      <c r="AA158" s="102" t="str">
        <f t="array" aca="1" ref="AA158" ca="1">IF(Z158&lt;&gt;"",PRODUCT(Z$2:Z158+1)-1,"")</f>
        <v/>
      </c>
      <c r="AB158" s="102" t="str">
        <f ca="1">IF(AA158&lt;&gt;"",IF(MAX(AA$2:AA158)=AA158,1/(1+AC157)-1,(1+AA158)/(1+AA157)-1),"")</f>
        <v/>
      </c>
      <c r="AC158" s="102" t="str">
        <f t="array" aca="1" ref="AC158" ca="1">IF(AA158&lt;&gt;"",PRODUCT(AB$3:AB158+1)-1,"")</f>
        <v/>
      </c>
      <c r="AD158" s="104" t="str">
        <f ca="1">IF(AA158&lt;&gt;"",POWER((AA158-MAX(AA$2:AA158))/(1+MAX(AA$2:AA158))*100,2),"")</f>
        <v/>
      </c>
    </row>
    <row r="159" spans="20:30" x14ac:dyDescent="0.25">
      <c r="T159" t="str">
        <f t="array" aca="1" ref="T159" ca="1">IF(ROWS($2:159)&lt;=COUNT('Trade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ROWS(U$2:$U159))),"")</f>
        <v/>
      </c>
      <c r="U159" s="93" t="str">
        <f ca="1">IFERROR(INDEX('Trade Journal'!P:P,MATCH(T159,'Trade Journal'!A:A,0)),"")</f>
        <v/>
      </c>
      <c r="V159" s="93" t="str">
        <f ca="1">IFERROR(INDEX('Trade Journal'!Q:Q,MATCH(T159,'Trade Journal'!A:A,0)),"")</f>
        <v/>
      </c>
      <c r="W159" s="93" t="str">
        <f ca="1">IFERROR(INDEX('Trade Journal'!R:R,MATCH(T159,'Trade Journal'!A:A,0)),"")</f>
        <v/>
      </c>
      <c r="X159" s="93" t="str">
        <f t="shared" ca="1" si="3"/>
        <v/>
      </c>
      <c r="Y159" s="93" t="str">
        <f ca="1">IF(X159&lt;&gt;"",SUM(X$2:X159),"")</f>
        <v/>
      </c>
      <c r="Z159" s="102" t="str">
        <f ca="1">IFERROR(INDEX('Trade Journal'!O:O,MATCH(T159,'Trade Journal'!A:A,0)),"")</f>
        <v/>
      </c>
      <c r="AA159" s="102" t="str">
        <f t="array" aca="1" ref="AA159" ca="1">IF(Z159&lt;&gt;"",PRODUCT(Z$2:Z159+1)-1,"")</f>
        <v/>
      </c>
      <c r="AB159" s="102" t="str">
        <f ca="1">IF(AA159&lt;&gt;"",IF(MAX(AA$2:AA159)=AA159,1/(1+AC158)-1,(1+AA159)/(1+AA158)-1),"")</f>
        <v/>
      </c>
      <c r="AC159" s="102" t="str">
        <f t="array" aca="1" ref="AC159" ca="1">IF(AA159&lt;&gt;"",PRODUCT(AB$3:AB159+1)-1,"")</f>
        <v/>
      </c>
      <c r="AD159" s="104" t="str">
        <f ca="1">IF(AA159&lt;&gt;"",POWER((AA159-MAX(AA$2:AA159))/(1+MAX(AA$2:AA159))*100,2),"")</f>
        <v/>
      </c>
    </row>
    <row r="160" spans="20:30" x14ac:dyDescent="0.25">
      <c r="T160" t="str">
        <f t="array" aca="1" ref="T160" ca="1">IF(ROWS($2:160)&lt;=COUNT('Trade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ROWS(U$2:$U160))),"")</f>
        <v/>
      </c>
      <c r="U160" s="93" t="str">
        <f ca="1">IFERROR(INDEX('Trade Journal'!P:P,MATCH(T160,'Trade Journal'!A:A,0)),"")</f>
        <v/>
      </c>
      <c r="V160" s="93" t="str">
        <f ca="1">IFERROR(INDEX('Trade Journal'!Q:Q,MATCH(T160,'Trade Journal'!A:A,0)),"")</f>
        <v/>
      </c>
      <c r="W160" s="93" t="str">
        <f ca="1">IFERROR(INDEX('Trade Journal'!R:R,MATCH(T160,'Trade Journal'!A:A,0)),"")</f>
        <v/>
      </c>
      <c r="X160" s="93" t="str">
        <f t="shared" ca="1" si="3"/>
        <v/>
      </c>
      <c r="Y160" s="93" t="str">
        <f ca="1">IF(X160&lt;&gt;"",SUM(X$2:X160),"")</f>
        <v/>
      </c>
      <c r="Z160" s="102" t="str">
        <f ca="1">IFERROR(INDEX('Trade Journal'!O:O,MATCH(T160,'Trade Journal'!A:A,0)),"")</f>
        <v/>
      </c>
      <c r="AA160" s="102" t="str">
        <f t="array" aca="1" ref="AA160" ca="1">IF(Z160&lt;&gt;"",PRODUCT(Z$2:Z160+1)-1,"")</f>
        <v/>
      </c>
      <c r="AB160" s="102" t="str">
        <f ca="1">IF(AA160&lt;&gt;"",IF(MAX(AA$2:AA160)=AA160,1/(1+AC159)-1,(1+AA160)/(1+AA159)-1),"")</f>
        <v/>
      </c>
      <c r="AC160" s="102" t="str">
        <f t="array" aca="1" ref="AC160" ca="1">IF(AA160&lt;&gt;"",PRODUCT(AB$3:AB160+1)-1,"")</f>
        <v/>
      </c>
      <c r="AD160" s="104" t="str">
        <f ca="1">IF(AA160&lt;&gt;"",POWER((AA160-MAX(AA$2:AA160))/(1+MAX(AA$2:AA160))*100,2),"")</f>
        <v/>
      </c>
    </row>
    <row r="161" spans="20:30" x14ac:dyDescent="0.25">
      <c r="T161" t="str">
        <f t="array" aca="1" ref="T161" ca="1">IF(ROWS($2:161)&lt;=COUNT('Trade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ROWS(U$2:$U161))),"")</f>
        <v/>
      </c>
      <c r="U161" s="93" t="str">
        <f ca="1">IFERROR(INDEX('Trade Journal'!P:P,MATCH(T161,'Trade Journal'!A:A,0)),"")</f>
        <v/>
      </c>
      <c r="V161" s="93" t="str">
        <f ca="1">IFERROR(INDEX('Trade Journal'!Q:Q,MATCH(T161,'Trade Journal'!A:A,0)),"")</f>
        <v/>
      </c>
      <c r="W161" s="93" t="str">
        <f ca="1">IFERROR(INDEX('Trade Journal'!R:R,MATCH(T161,'Trade Journal'!A:A,0)),"")</f>
        <v/>
      </c>
      <c r="X161" s="93" t="str">
        <f t="shared" ca="1" si="3"/>
        <v/>
      </c>
      <c r="Y161" s="93" t="str">
        <f ca="1">IF(X161&lt;&gt;"",SUM(X$2:X161),"")</f>
        <v/>
      </c>
      <c r="Z161" s="102" t="str">
        <f ca="1">IFERROR(INDEX('Trade Journal'!O:O,MATCH(T161,'Trade Journal'!A:A,0)),"")</f>
        <v/>
      </c>
      <c r="AA161" s="102" t="str">
        <f t="array" aca="1" ref="AA161" ca="1">IF(Z161&lt;&gt;"",PRODUCT(Z$2:Z161+1)-1,"")</f>
        <v/>
      </c>
      <c r="AB161" s="102" t="str">
        <f ca="1">IF(AA161&lt;&gt;"",IF(MAX(AA$2:AA161)=AA161,1/(1+AC160)-1,(1+AA161)/(1+AA160)-1),"")</f>
        <v/>
      </c>
      <c r="AC161" s="102" t="str">
        <f t="array" aca="1" ref="AC161" ca="1">IF(AA161&lt;&gt;"",PRODUCT(AB$3:AB161+1)-1,"")</f>
        <v/>
      </c>
      <c r="AD161" s="104" t="str">
        <f ca="1">IF(AA161&lt;&gt;"",POWER((AA161-MAX(AA$2:AA161))/(1+MAX(AA$2:AA161))*100,2),"")</f>
        <v/>
      </c>
    </row>
    <row r="162" spans="20:30" x14ac:dyDescent="0.25">
      <c r="T162" t="str">
        <f t="array" aca="1" ref="T162" ca="1">IF(ROWS($2:162)&lt;=COUNT('Trade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ROWS(U$2:$U162))),"")</f>
        <v/>
      </c>
      <c r="U162" s="93" t="str">
        <f ca="1">IFERROR(INDEX('Trade Journal'!P:P,MATCH(T162,'Trade Journal'!A:A,0)),"")</f>
        <v/>
      </c>
      <c r="V162" s="93" t="str">
        <f ca="1">IFERROR(INDEX('Trade Journal'!Q:Q,MATCH(T162,'Trade Journal'!A:A,0)),"")</f>
        <v/>
      </c>
      <c r="W162" s="93" t="str">
        <f ca="1">IFERROR(INDEX('Trade Journal'!R:R,MATCH(T162,'Trade Journal'!A:A,0)),"")</f>
        <v/>
      </c>
      <c r="X162" s="93" t="str">
        <f t="shared" ca="1" si="3"/>
        <v/>
      </c>
      <c r="Y162" s="93" t="str">
        <f ca="1">IF(X162&lt;&gt;"",SUM(X$2:X162),"")</f>
        <v/>
      </c>
      <c r="Z162" s="102" t="str">
        <f ca="1">IFERROR(INDEX('Trade Journal'!O:O,MATCH(T162,'Trade Journal'!A:A,0)),"")</f>
        <v/>
      </c>
      <c r="AA162" s="102" t="str">
        <f t="array" aca="1" ref="AA162" ca="1">IF(Z162&lt;&gt;"",PRODUCT(Z$2:Z162+1)-1,"")</f>
        <v/>
      </c>
      <c r="AB162" s="102" t="str">
        <f ca="1">IF(AA162&lt;&gt;"",IF(MAX(AA$2:AA162)=AA162,1/(1+AC161)-1,(1+AA162)/(1+AA161)-1),"")</f>
        <v/>
      </c>
      <c r="AC162" s="102" t="str">
        <f t="array" aca="1" ref="AC162" ca="1">IF(AA162&lt;&gt;"",PRODUCT(AB$3:AB162+1)-1,"")</f>
        <v/>
      </c>
      <c r="AD162" s="104" t="str">
        <f ca="1">IF(AA162&lt;&gt;"",POWER((AA162-MAX(AA$2:AA162))/(1+MAX(AA$2:AA162))*100,2),"")</f>
        <v/>
      </c>
    </row>
    <row r="163" spans="20:30" x14ac:dyDescent="0.25">
      <c r="T163" t="str">
        <f t="array" aca="1" ref="T163" ca="1">IF(ROWS($2:163)&lt;=COUNT('Trade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ROWS(U$2:$U163))),"")</f>
        <v/>
      </c>
      <c r="U163" s="93" t="str">
        <f ca="1">IFERROR(INDEX('Trade Journal'!P:P,MATCH(T163,'Trade Journal'!A:A,0)),"")</f>
        <v/>
      </c>
      <c r="V163" s="93" t="str">
        <f ca="1">IFERROR(INDEX('Trade Journal'!Q:Q,MATCH(T163,'Trade Journal'!A:A,0)),"")</f>
        <v/>
      </c>
      <c r="W163" s="93" t="str">
        <f ca="1">IFERROR(INDEX('Trade Journal'!R:R,MATCH(T163,'Trade Journal'!A:A,0)),"")</f>
        <v/>
      </c>
      <c r="X163" s="93" t="str">
        <f t="shared" ca="1" si="3"/>
        <v/>
      </c>
      <c r="Y163" s="93" t="str">
        <f ca="1">IF(X163&lt;&gt;"",SUM(X$2:X163),"")</f>
        <v/>
      </c>
      <c r="Z163" s="102" t="str">
        <f ca="1">IFERROR(INDEX('Trade Journal'!O:O,MATCH(T163,'Trade Journal'!A:A,0)),"")</f>
        <v/>
      </c>
      <c r="AA163" s="102" t="str">
        <f t="array" aca="1" ref="AA163" ca="1">IF(Z163&lt;&gt;"",PRODUCT(Z$2:Z163+1)-1,"")</f>
        <v/>
      </c>
      <c r="AB163" s="102" t="str">
        <f ca="1">IF(AA163&lt;&gt;"",IF(MAX(AA$2:AA163)=AA163,1/(1+AC162)-1,(1+AA163)/(1+AA162)-1),"")</f>
        <v/>
      </c>
      <c r="AC163" s="102" t="str">
        <f t="array" aca="1" ref="AC163" ca="1">IF(AA163&lt;&gt;"",PRODUCT(AB$3:AB163+1)-1,"")</f>
        <v/>
      </c>
      <c r="AD163" s="104" t="str">
        <f ca="1">IF(AA163&lt;&gt;"",POWER((AA163-MAX(AA$2:AA163))/(1+MAX(AA$2:AA163))*100,2),"")</f>
        <v/>
      </c>
    </row>
    <row r="164" spans="20:30" x14ac:dyDescent="0.25">
      <c r="T164" t="str">
        <f t="array" aca="1" ref="T164" ca="1">IF(ROWS($2:164)&lt;=COUNT('Trade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ROWS(U$2:$U164))),"")</f>
        <v/>
      </c>
      <c r="U164" s="93" t="str">
        <f ca="1">IFERROR(INDEX('Trade Journal'!P:P,MATCH(T164,'Trade Journal'!A:A,0)),"")</f>
        <v/>
      </c>
      <c r="V164" s="93" t="str">
        <f ca="1">IFERROR(INDEX('Trade Journal'!Q:Q,MATCH(T164,'Trade Journal'!A:A,0)),"")</f>
        <v/>
      </c>
      <c r="W164" s="93" t="str">
        <f ca="1">IFERROR(INDEX('Trade Journal'!R:R,MATCH(T164,'Trade Journal'!A:A,0)),"")</f>
        <v/>
      </c>
      <c r="X164" s="93" t="str">
        <f t="shared" ca="1" si="3"/>
        <v/>
      </c>
      <c r="Y164" s="93" t="str">
        <f ca="1">IF(X164&lt;&gt;"",SUM(X$2:X164),"")</f>
        <v/>
      </c>
      <c r="Z164" s="102" t="str">
        <f ca="1">IFERROR(INDEX('Trade Journal'!O:O,MATCH(T164,'Trade Journal'!A:A,0)),"")</f>
        <v/>
      </c>
      <c r="AA164" s="102" t="str">
        <f t="array" aca="1" ref="AA164" ca="1">IF(Z164&lt;&gt;"",PRODUCT(Z$2:Z164+1)-1,"")</f>
        <v/>
      </c>
      <c r="AB164" s="102" t="str">
        <f ca="1">IF(AA164&lt;&gt;"",IF(MAX(AA$2:AA164)=AA164,1/(1+AC163)-1,(1+AA164)/(1+AA163)-1),"")</f>
        <v/>
      </c>
      <c r="AC164" s="102" t="str">
        <f t="array" aca="1" ref="AC164" ca="1">IF(AA164&lt;&gt;"",PRODUCT(AB$3:AB164+1)-1,"")</f>
        <v/>
      </c>
      <c r="AD164" s="104" t="str">
        <f ca="1">IF(AA164&lt;&gt;"",POWER((AA164-MAX(AA$2:AA164))/(1+MAX(AA$2:AA164))*100,2),"")</f>
        <v/>
      </c>
    </row>
    <row r="165" spans="20:30" x14ac:dyDescent="0.25">
      <c r="T165" t="str">
        <f t="array" aca="1" ref="T165" ca="1">IF(ROWS($2:165)&lt;=COUNT('Trade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ROWS(U$2:$U165))),"")</f>
        <v/>
      </c>
      <c r="U165" s="93" t="str">
        <f ca="1">IFERROR(INDEX('Trade Journal'!P:P,MATCH(T165,'Trade Journal'!A:A,0)),"")</f>
        <v/>
      </c>
      <c r="V165" s="93" t="str">
        <f ca="1">IFERROR(INDEX('Trade Journal'!Q:Q,MATCH(T165,'Trade Journal'!A:A,0)),"")</f>
        <v/>
      </c>
      <c r="W165" s="93" t="str">
        <f ca="1">IFERROR(INDEX('Trade Journal'!R:R,MATCH(T165,'Trade Journal'!A:A,0)),"")</f>
        <v/>
      </c>
      <c r="X165" s="93" t="str">
        <f t="shared" ca="1" si="3"/>
        <v/>
      </c>
      <c r="Y165" s="93" t="str">
        <f ca="1">IF(X165&lt;&gt;"",SUM(X$2:X165),"")</f>
        <v/>
      </c>
      <c r="Z165" s="102" t="str">
        <f ca="1">IFERROR(INDEX('Trade Journal'!O:O,MATCH(T165,'Trade Journal'!A:A,0)),"")</f>
        <v/>
      </c>
      <c r="AA165" s="102" t="str">
        <f t="array" aca="1" ref="AA165" ca="1">IF(Z165&lt;&gt;"",PRODUCT(Z$2:Z165+1)-1,"")</f>
        <v/>
      </c>
      <c r="AB165" s="102" t="str">
        <f ca="1">IF(AA165&lt;&gt;"",IF(MAX(AA$2:AA165)=AA165,1/(1+AC164)-1,(1+AA165)/(1+AA164)-1),"")</f>
        <v/>
      </c>
      <c r="AC165" s="102" t="str">
        <f t="array" aca="1" ref="AC165" ca="1">IF(AA165&lt;&gt;"",PRODUCT(AB$3:AB165+1)-1,"")</f>
        <v/>
      </c>
      <c r="AD165" s="104" t="str">
        <f ca="1">IF(AA165&lt;&gt;"",POWER((AA165-MAX(AA$2:AA165))/(1+MAX(AA$2:AA165))*100,2),"")</f>
        <v/>
      </c>
    </row>
    <row r="166" spans="20:30" x14ac:dyDescent="0.25">
      <c r="T166" t="str">
        <f t="array" aca="1" ref="T166" ca="1">IF(ROWS($2:166)&lt;=COUNT('Trade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ROWS(U$2:$U166))),"")</f>
        <v/>
      </c>
      <c r="U166" s="93" t="str">
        <f ca="1">IFERROR(INDEX('Trade Journal'!P:P,MATCH(T166,'Trade Journal'!A:A,0)),"")</f>
        <v/>
      </c>
      <c r="V166" s="93" t="str">
        <f ca="1">IFERROR(INDEX('Trade Journal'!Q:Q,MATCH(T166,'Trade Journal'!A:A,0)),"")</f>
        <v/>
      </c>
      <c r="W166" s="93" t="str">
        <f ca="1">IFERROR(INDEX('Trade Journal'!R:R,MATCH(T166,'Trade Journal'!A:A,0)),"")</f>
        <v/>
      </c>
      <c r="X166" s="93" t="str">
        <f t="shared" ca="1" si="3"/>
        <v/>
      </c>
      <c r="Y166" s="93" t="str">
        <f ca="1">IF(X166&lt;&gt;"",SUM(X$2:X166),"")</f>
        <v/>
      </c>
      <c r="Z166" s="102" t="str">
        <f ca="1">IFERROR(INDEX('Trade Journal'!O:O,MATCH(T166,'Trade Journal'!A:A,0)),"")</f>
        <v/>
      </c>
      <c r="AA166" s="102" t="str">
        <f t="array" aca="1" ref="AA166" ca="1">IF(Z166&lt;&gt;"",PRODUCT(Z$2:Z166+1)-1,"")</f>
        <v/>
      </c>
      <c r="AB166" s="102" t="str">
        <f ca="1">IF(AA166&lt;&gt;"",IF(MAX(AA$2:AA166)=AA166,1/(1+AC165)-1,(1+AA166)/(1+AA165)-1),"")</f>
        <v/>
      </c>
      <c r="AC166" s="102" t="str">
        <f t="array" aca="1" ref="AC166" ca="1">IF(AA166&lt;&gt;"",PRODUCT(AB$3:AB166+1)-1,"")</f>
        <v/>
      </c>
      <c r="AD166" s="104" t="str">
        <f ca="1">IF(AA166&lt;&gt;"",POWER((AA166-MAX(AA$2:AA166))/(1+MAX(AA$2:AA166))*100,2),"")</f>
        <v/>
      </c>
    </row>
    <row r="167" spans="20:30" x14ac:dyDescent="0.25">
      <c r="T167" t="str">
        <f t="array" aca="1" ref="T167" ca="1">IF(ROWS($2:167)&lt;=COUNT('Trade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ROWS(U$2:$U167))),"")</f>
        <v/>
      </c>
      <c r="U167" s="93" t="str">
        <f ca="1">IFERROR(INDEX('Trade Journal'!P:P,MATCH(T167,'Trade Journal'!A:A,0)),"")</f>
        <v/>
      </c>
      <c r="V167" s="93" t="str">
        <f ca="1">IFERROR(INDEX('Trade Journal'!Q:Q,MATCH(T167,'Trade Journal'!A:A,0)),"")</f>
        <v/>
      </c>
      <c r="W167" s="93" t="str">
        <f ca="1">IFERROR(INDEX('Trade Journal'!R:R,MATCH(T167,'Trade Journal'!A:A,0)),"")</f>
        <v/>
      </c>
      <c r="X167" s="93" t="str">
        <f t="shared" ca="1" si="3"/>
        <v/>
      </c>
      <c r="Y167" s="93" t="str">
        <f ca="1">IF(X167&lt;&gt;"",SUM(X$2:X167),"")</f>
        <v/>
      </c>
      <c r="Z167" s="102" t="str">
        <f ca="1">IFERROR(INDEX('Trade Journal'!O:O,MATCH(T167,'Trade Journal'!A:A,0)),"")</f>
        <v/>
      </c>
      <c r="AA167" s="102" t="str">
        <f t="array" aca="1" ref="AA167" ca="1">IF(Z167&lt;&gt;"",PRODUCT(Z$2:Z167+1)-1,"")</f>
        <v/>
      </c>
      <c r="AB167" s="102" t="str">
        <f ca="1">IF(AA167&lt;&gt;"",IF(MAX(AA$2:AA167)=AA167,1/(1+AC166)-1,(1+AA167)/(1+AA166)-1),"")</f>
        <v/>
      </c>
      <c r="AC167" s="102" t="str">
        <f t="array" aca="1" ref="AC167" ca="1">IF(AA167&lt;&gt;"",PRODUCT(AB$3:AB167+1)-1,"")</f>
        <v/>
      </c>
      <c r="AD167" s="104" t="str">
        <f ca="1">IF(AA167&lt;&gt;"",POWER((AA167-MAX(AA$2:AA167))/(1+MAX(AA$2:AA167))*100,2),"")</f>
        <v/>
      </c>
    </row>
    <row r="168" spans="20:30" x14ac:dyDescent="0.25">
      <c r="T168" t="str">
        <f t="array" aca="1" ref="T168" ca="1">IF(ROWS($2:168)&lt;=COUNT('Trade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ROWS(U$2:$U168))),"")</f>
        <v/>
      </c>
      <c r="U168" s="93" t="str">
        <f ca="1">IFERROR(INDEX('Trade Journal'!P:P,MATCH(T168,'Trade Journal'!A:A,0)),"")</f>
        <v/>
      </c>
      <c r="V168" s="93" t="str">
        <f ca="1">IFERROR(INDEX('Trade Journal'!Q:Q,MATCH(T168,'Trade Journal'!A:A,0)),"")</f>
        <v/>
      </c>
      <c r="W168" s="93" t="str">
        <f ca="1">IFERROR(INDEX('Trade Journal'!R:R,MATCH(T168,'Trade Journal'!A:A,0)),"")</f>
        <v/>
      </c>
      <c r="X168" s="93" t="str">
        <f t="shared" ca="1" si="3"/>
        <v/>
      </c>
      <c r="Y168" s="93" t="str">
        <f ca="1">IF(X168&lt;&gt;"",SUM(X$2:X168),"")</f>
        <v/>
      </c>
      <c r="Z168" s="102" t="str">
        <f ca="1">IFERROR(INDEX('Trade Journal'!O:O,MATCH(T168,'Trade Journal'!A:A,0)),"")</f>
        <v/>
      </c>
      <c r="AA168" s="102" t="str">
        <f t="array" aca="1" ref="AA168" ca="1">IF(Z168&lt;&gt;"",PRODUCT(Z$2:Z168+1)-1,"")</f>
        <v/>
      </c>
      <c r="AB168" s="102" t="str">
        <f ca="1">IF(AA168&lt;&gt;"",IF(MAX(AA$2:AA168)=AA168,1/(1+AC167)-1,(1+AA168)/(1+AA167)-1),"")</f>
        <v/>
      </c>
      <c r="AC168" s="102" t="str">
        <f t="array" aca="1" ref="AC168" ca="1">IF(AA168&lt;&gt;"",PRODUCT(AB$3:AB168+1)-1,"")</f>
        <v/>
      </c>
      <c r="AD168" s="104" t="str">
        <f ca="1">IF(AA168&lt;&gt;"",POWER((AA168-MAX(AA$2:AA168))/(1+MAX(AA$2:AA168))*100,2),"")</f>
        <v/>
      </c>
    </row>
    <row r="169" spans="20:30" x14ac:dyDescent="0.25">
      <c r="T169" t="str">
        <f t="array" aca="1" ref="T169" ca="1">IF(ROWS($2:169)&lt;=COUNT('Trade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ROWS(U$2:$U169))),"")</f>
        <v/>
      </c>
      <c r="U169" s="93" t="str">
        <f ca="1">IFERROR(INDEX('Trade Journal'!P:P,MATCH(T169,'Trade Journal'!A:A,0)),"")</f>
        <v/>
      </c>
      <c r="V169" s="93" t="str">
        <f ca="1">IFERROR(INDEX('Trade Journal'!Q:Q,MATCH(T169,'Trade Journal'!A:A,0)),"")</f>
        <v/>
      </c>
      <c r="W169" s="93" t="str">
        <f ca="1">IFERROR(INDEX('Trade Journal'!R:R,MATCH(T169,'Trade Journal'!A:A,0)),"")</f>
        <v/>
      </c>
      <c r="X169" s="93" t="str">
        <f t="shared" ca="1" si="3"/>
        <v/>
      </c>
      <c r="Y169" s="93" t="str">
        <f ca="1">IF(X169&lt;&gt;"",SUM(X$2:X169),"")</f>
        <v/>
      </c>
      <c r="Z169" s="102" t="str">
        <f ca="1">IFERROR(INDEX('Trade Journal'!O:O,MATCH(T169,'Trade Journal'!A:A,0)),"")</f>
        <v/>
      </c>
      <c r="AA169" s="102" t="str">
        <f t="array" aca="1" ref="AA169" ca="1">IF(Z169&lt;&gt;"",PRODUCT(Z$2:Z169+1)-1,"")</f>
        <v/>
      </c>
      <c r="AB169" s="102" t="str">
        <f ca="1">IF(AA169&lt;&gt;"",IF(MAX(AA$2:AA169)=AA169,1/(1+AC168)-1,(1+AA169)/(1+AA168)-1),"")</f>
        <v/>
      </c>
      <c r="AC169" s="102" t="str">
        <f t="array" aca="1" ref="AC169" ca="1">IF(AA169&lt;&gt;"",PRODUCT(AB$3:AB169+1)-1,"")</f>
        <v/>
      </c>
      <c r="AD169" s="104" t="str">
        <f ca="1">IF(AA169&lt;&gt;"",POWER((AA169-MAX(AA$2:AA169))/(1+MAX(AA$2:AA169))*100,2),"")</f>
        <v/>
      </c>
    </row>
    <row r="170" spans="20:30" x14ac:dyDescent="0.25">
      <c r="T170" t="str">
        <f t="array" aca="1" ref="T170" ca="1">IF(ROWS($2:170)&lt;=COUNT('Trade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ROWS(U$2:$U170))),"")</f>
        <v/>
      </c>
      <c r="U170" s="93" t="str">
        <f ca="1">IFERROR(INDEX('Trade Journal'!P:P,MATCH(T170,'Trade Journal'!A:A,0)),"")</f>
        <v/>
      </c>
      <c r="V170" s="93" t="str">
        <f ca="1">IFERROR(INDEX('Trade Journal'!Q:Q,MATCH(T170,'Trade Journal'!A:A,0)),"")</f>
        <v/>
      </c>
      <c r="W170" s="93" t="str">
        <f ca="1">IFERROR(INDEX('Trade Journal'!R:R,MATCH(T170,'Trade Journal'!A:A,0)),"")</f>
        <v/>
      </c>
      <c r="X170" s="93" t="str">
        <f t="shared" ca="1" si="3"/>
        <v/>
      </c>
      <c r="Y170" s="93" t="str">
        <f ca="1">IF(X170&lt;&gt;"",SUM(X$2:X170),"")</f>
        <v/>
      </c>
      <c r="Z170" s="102" t="str">
        <f ca="1">IFERROR(INDEX('Trade Journal'!O:O,MATCH(T170,'Trade Journal'!A:A,0)),"")</f>
        <v/>
      </c>
      <c r="AA170" s="102" t="str">
        <f t="array" aca="1" ref="AA170" ca="1">IF(Z170&lt;&gt;"",PRODUCT(Z$2:Z170+1)-1,"")</f>
        <v/>
      </c>
      <c r="AB170" s="102" t="str">
        <f ca="1">IF(AA170&lt;&gt;"",IF(MAX(AA$2:AA170)=AA170,1/(1+AC169)-1,(1+AA170)/(1+AA169)-1),"")</f>
        <v/>
      </c>
      <c r="AC170" s="102" t="str">
        <f t="array" aca="1" ref="AC170" ca="1">IF(AA170&lt;&gt;"",PRODUCT(AB$3:AB170+1)-1,"")</f>
        <v/>
      </c>
      <c r="AD170" s="104" t="str">
        <f ca="1">IF(AA170&lt;&gt;"",POWER((AA170-MAX(AA$2:AA170))/(1+MAX(AA$2:AA170))*100,2),"")</f>
        <v/>
      </c>
    </row>
    <row r="171" spans="20:30" x14ac:dyDescent="0.25">
      <c r="T171" t="str">
        <f t="array" aca="1" ref="T171" ca="1">IF(ROWS($2:171)&lt;=COUNT('Trade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ROWS(U$2:$U171))),"")</f>
        <v/>
      </c>
      <c r="U171" s="93" t="str">
        <f ca="1">IFERROR(INDEX('Trade Journal'!P:P,MATCH(T171,'Trade Journal'!A:A,0)),"")</f>
        <v/>
      </c>
      <c r="V171" s="93" t="str">
        <f ca="1">IFERROR(INDEX('Trade Journal'!Q:Q,MATCH(T171,'Trade Journal'!A:A,0)),"")</f>
        <v/>
      </c>
      <c r="W171" s="93" t="str">
        <f ca="1">IFERROR(INDEX('Trade Journal'!R:R,MATCH(T171,'Trade Journal'!A:A,0)),"")</f>
        <v/>
      </c>
      <c r="X171" s="93" t="str">
        <f t="shared" ca="1" si="3"/>
        <v/>
      </c>
      <c r="Y171" s="93" t="str">
        <f ca="1">IF(X171&lt;&gt;"",SUM(X$2:X171),"")</f>
        <v/>
      </c>
      <c r="Z171" s="102" t="str">
        <f ca="1">IFERROR(INDEX('Trade Journal'!O:O,MATCH(T171,'Trade Journal'!A:A,0)),"")</f>
        <v/>
      </c>
      <c r="AA171" s="102" t="str">
        <f t="array" aca="1" ref="AA171" ca="1">IF(Z171&lt;&gt;"",PRODUCT(Z$2:Z171+1)-1,"")</f>
        <v/>
      </c>
      <c r="AB171" s="102" t="str">
        <f ca="1">IF(AA171&lt;&gt;"",IF(MAX(AA$2:AA171)=AA171,1/(1+AC170)-1,(1+AA171)/(1+AA170)-1),"")</f>
        <v/>
      </c>
      <c r="AC171" s="102" t="str">
        <f t="array" aca="1" ref="AC171" ca="1">IF(AA171&lt;&gt;"",PRODUCT(AB$3:AB171+1)-1,"")</f>
        <v/>
      </c>
      <c r="AD171" s="104" t="str">
        <f ca="1">IF(AA171&lt;&gt;"",POWER((AA171-MAX(AA$2:AA171))/(1+MAX(AA$2:AA171))*100,2),"")</f>
        <v/>
      </c>
    </row>
    <row r="172" spans="20:30" x14ac:dyDescent="0.25">
      <c r="T172" t="str">
        <f t="array" aca="1" ref="T172" ca="1">IF(ROWS($2:172)&lt;=COUNT('Trade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ROWS(U$2:$U172))),"")</f>
        <v/>
      </c>
      <c r="U172" s="93" t="str">
        <f ca="1">IFERROR(INDEX('Trade Journal'!P:P,MATCH(T172,'Trade Journal'!A:A,0)),"")</f>
        <v/>
      </c>
      <c r="V172" s="93" t="str">
        <f ca="1">IFERROR(INDEX('Trade Journal'!Q:Q,MATCH(T172,'Trade Journal'!A:A,0)),"")</f>
        <v/>
      </c>
      <c r="W172" s="93" t="str">
        <f ca="1">IFERROR(INDEX('Trade Journal'!R:R,MATCH(T172,'Trade Journal'!A:A,0)),"")</f>
        <v/>
      </c>
      <c r="X172" s="93" t="str">
        <f t="shared" ca="1" si="3"/>
        <v/>
      </c>
      <c r="Y172" s="93" t="str">
        <f ca="1">IF(X172&lt;&gt;"",SUM(X$2:X172),"")</f>
        <v/>
      </c>
      <c r="Z172" s="102" t="str">
        <f ca="1">IFERROR(INDEX('Trade Journal'!O:O,MATCH(T172,'Trade Journal'!A:A,0)),"")</f>
        <v/>
      </c>
      <c r="AA172" s="102" t="str">
        <f t="array" aca="1" ref="AA172" ca="1">IF(Z172&lt;&gt;"",PRODUCT(Z$2:Z172+1)-1,"")</f>
        <v/>
      </c>
      <c r="AB172" s="102" t="str">
        <f ca="1">IF(AA172&lt;&gt;"",IF(MAX(AA$2:AA172)=AA172,1/(1+AC171)-1,(1+AA172)/(1+AA171)-1),"")</f>
        <v/>
      </c>
      <c r="AC172" s="102" t="str">
        <f t="array" aca="1" ref="AC172" ca="1">IF(AA172&lt;&gt;"",PRODUCT(AB$3:AB172+1)-1,"")</f>
        <v/>
      </c>
      <c r="AD172" s="104" t="str">
        <f ca="1">IF(AA172&lt;&gt;"",POWER((AA172-MAX(AA$2:AA172))/(1+MAX(AA$2:AA172))*100,2),"")</f>
        <v/>
      </c>
    </row>
    <row r="173" spans="20:30" x14ac:dyDescent="0.25">
      <c r="T173" t="str">
        <f t="array" aca="1" ref="T173" ca="1">IF(ROWS($2:173)&lt;=COUNT('Trade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ROWS(U$2:$U173))),"")</f>
        <v/>
      </c>
      <c r="U173" s="93" t="str">
        <f ca="1">IFERROR(INDEX('Trade Journal'!P:P,MATCH(T173,'Trade Journal'!A:A,0)),"")</f>
        <v/>
      </c>
      <c r="V173" s="93" t="str">
        <f ca="1">IFERROR(INDEX('Trade Journal'!Q:Q,MATCH(T173,'Trade Journal'!A:A,0)),"")</f>
        <v/>
      </c>
      <c r="W173" s="93" t="str">
        <f ca="1">IFERROR(INDEX('Trade Journal'!R:R,MATCH(T173,'Trade Journal'!A:A,0)),"")</f>
        <v/>
      </c>
      <c r="X173" s="93" t="str">
        <f t="shared" ca="1" si="3"/>
        <v/>
      </c>
      <c r="Y173" s="93" t="str">
        <f ca="1">IF(X173&lt;&gt;"",SUM(X$2:X173),"")</f>
        <v/>
      </c>
      <c r="Z173" s="102" t="str">
        <f ca="1">IFERROR(INDEX('Trade Journal'!O:O,MATCH(T173,'Trade Journal'!A:A,0)),"")</f>
        <v/>
      </c>
      <c r="AA173" s="102" t="str">
        <f t="array" aca="1" ref="AA173" ca="1">IF(Z173&lt;&gt;"",PRODUCT(Z$2:Z173+1)-1,"")</f>
        <v/>
      </c>
      <c r="AB173" s="102" t="str">
        <f ca="1">IF(AA173&lt;&gt;"",IF(MAX(AA$2:AA173)=AA173,1/(1+AC172)-1,(1+AA173)/(1+AA172)-1),"")</f>
        <v/>
      </c>
      <c r="AC173" s="102" t="str">
        <f t="array" aca="1" ref="AC173" ca="1">IF(AA173&lt;&gt;"",PRODUCT(AB$3:AB173+1)-1,"")</f>
        <v/>
      </c>
      <c r="AD173" s="104" t="str">
        <f ca="1">IF(AA173&lt;&gt;"",POWER((AA173-MAX(AA$2:AA173))/(1+MAX(AA$2:AA173))*100,2),"")</f>
        <v/>
      </c>
    </row>
    <row r="174" spans="20:30" x14ac:dyDescent="0.25">
      <c r="T174" t="str">
        <f t="array" aca="1" ref="T174" ca="1">IF(ROWS($2:174)&lt;=COUNT('Trade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ROWS(U$2:$U174))),"")</f>
        <v/>
      </c>
      <c r="U174" s="93" t="str">
        <f ca="1">IFERROR(INDEX('Trade Journal'!P:P,MATCH(T174,'Trade Journal'!A:A,0)),"")</f>
        <v/>
      </c>
      <c r="V174" s="93" t="str">
        <f ca="1">IFERROR(INDEX('Trade Journal'!Q:Q,MATCH(T174,'Trade Journal'!A:A,0)),"")</f>
        <v/>
      </c>
      <c r="W174" s="93" t="str">
        <f ca="1">IFERROR(INDEX('Trade Journal'!R:R,MATCH(T174,'Trade Journal'!A:A,0)),"")</f>
        <v/>
      </c>
      <c r="X174" s="93" t="str">
        <f t="shared" ca="1" si="3"/>
        <v/>
      </c>
      <c r="Y174" s="93" t="str">
        <f ca="1">IF(X174&lt;&gt;"",SUM(X$2:X174),"")</f>
        <v/>
      </c>
      <c r="Z174" s="102" t="str">
        <f ca="1">IFERROR(INDEX('Trade Journal'!O:O,MATCH(T174,'Trade Journal'!A:A,0)),"")</f>
        <v/>
      </c>
      <c r="AA174" s="102" t="str">
        <f t="array" aca="1" ref="AA174" ca="1">IF(Z174&lt;&gt;"",PRODUCT(Z$2:Z174+1)-1,"")</f>
        <v/>
      </c>
      <c r="AB174" s="102" t="str">
        <f ca="1">IF(AA174&lt;&gt;"",IF(MAX(AA$2:AA174)=AA174,1/(1+AC173)-1,(1+AA174)/(1+AA173)-1),"")</f>
        <v/>
      </c>
      <c r="AC174" s="102" t="str">
        <f t="array" aca="1" ref="AC174" ca="1">IF(AA174&lt;&gt;"",PRODUCT(AB$3:AB174+1)-1,"")</f>
        <v/>
      </c>
      <c r="AD174" s="104" t="str">
        <f ca="1">IF(AA174&lt;&gt;"",POWER((AA174-MAX(AA$2:AA174))/(1+MAX(AA$2:AA174))*100,2),"")</f>
        <v/>
      </c>
    </row>
    <row r="175" spans="20:30" x14ac:dyDescent="0.25">
      <c r="T175" t="str">
        <f t="array" aca="1" ref="T175" ca="1">IF(ROWS($2:175)&lt;=COUNT('Trade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ROWS(U$2:$U175))),"")</f>
        <v/>
      </c>
      <c r="U175" s="93" t="str">
        <f ca="1">IFERROR(INDEX('Trade Journal'!P:P,MATCH(T175,'Trade Journal'!A:A,0)),"")</f>
        <v/>
      </c>
      <c r="V175" s="93" t="str">
        <f ca="1">IFERROR(INDEX('Trade Journal'!Q:Q,MATCH(T175,'Trade Journal'!A:A,0)),"")</f>
        <v/>
      </c>
      <c r="W175" s="93" t="str">
        <f ca="1">IFERROR(INDEX('Trade Journal'!R:R,MATCH(T175,'Trade Journal'!A:A,0)),"")</f>
        <v/>
      </c>
      <c r="X175" s="93" t="str">
        <f t="shared" ca="1" si="3"/>
        <v/>
      </c>
      <c r="Y175" s="93" t="str">
        <f ca="1">IF(X175&lt;&gt;"",SUM(X$2:X175),"")</f>
        <v/>
      </c>
      <c r="Z175" s="102" t="str">
        <f ca="1">IFERROR(INDEX('Trade Journal'!O:O,MATCH(T175,'Trade Journal'!A:A,0)),"")</f>
        <v/>
      </c>
      <c r="AA175" s="102" t="str">
        <f t="array" aca="1" ref="AA175" ca="1">IF(Z175&lt;&gt;"",PRODUCT(Z$2:Z175+1)-1,"")</f>
        <v/>
      </c>
      <c r="AB175" s="102" t="str">
        <f ca="1">IF(AA175&lt;&gt;"",IF(MAX(AA$2:AA175)=AA175,1/(1+AC174)-1,(1+AA175)/(1+AA174)-1),"")</f>
        <v/>
      </c>
      <c r="AC175" s="102" t="str">
        <f t="array" aca="1" ref="AC175" ca="1">IF(AA175&lt;&gt;"",PRODUCT(AB$3:AB175+1)-1,"")</f>
        <v/>
      </c>
      <c r="AD175" s="104" t="str">
        <f ca="1">IF(AA175&lt;&gt;"",POWER((AA175-MAX(AA$2:AA175))/(1+MAX(AA$2:AA175))*100,2),"")</f>
        <v/>
      </c>
    </row>
    <row r="176" spans="20:30" x14ac:dyDescent="0.25">
      <c r="T176" t="str">
        <f t="array" aca="1" ref="T176" ca="1">IF(ROWS($2:176)&lt;=COUNT('Trade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ROWS(U$2:$U176))),"")</f>
        <v/>
      </c>
      <c r="U176" s="93" t="str">
        <f ca="1">IFERROR(INDEX('Trade Journal'!P:P,MATCH(T176,'Trade Journal'!A:A,0)),"")</f>
        <v/>
      </c>
      <c r="V176" s="93" t="str">
        <f ca="1">IFERROR(INDEX('Trade Journal'!Q:Q,MATCH(T176,'Trade Journal'!A:A,0)),"")</f>
        <v/>
      </c>
      <c r="W176" s="93" t="str">
        <f ca="1">IFERROR(INDEX('Trade Journal'!R:R,MATCH(T176,'Trade Journal'!A:A,0)),"")</f>
        <v/>
      </c>
      <c r="X176" s="93" t="str">
        <f t="shared" ca="1" si="3"/>
        <v/>
      </c>
      <c r="Y176" s="93" t="str">
        <f ca="1">IF(X176&lt;&gt;"",SUM(X$2:X176),"")</f>
        <v/>
      </c>
      <c r="Z176" s="102" t="str">
        <f ca="1">IFERROR(INDEX('Trade Journal'!O:O,MATCH(T176,'Trade Journal'!A:A,0)),"")</f>
        <v/>
      </c>
      <c r="AA176" s="102" t="str">
        <f t="array" aca="1" ref="AA176" ca="1">IF(Z176&lt;&gt;"",PRODUCT(Z$2:Z176+1)-1,"")</f>
        <v/>
      </c>
      <c r="AB176" s="102" t="str">
        <f ca="1">IF(AA176&lt;&gt;"",IF(MAX(AA$2:AA176)=AA176,1/(1+AC175)-1,(1+AA176)/(1+AA175)-1),"")</f>
        <v/>
      </c>
      <c r="AC176" s="102" t="str">
        <f t="array" aca="1" ref="AC176" ca="1">IF(AA176&lt;&gt;"",PRODUCT(AB$3:AB176+1)-1,"")</f>
        <v/>
      </c>
      <c r="AD176" s="104" t="str">
        <f ca="1">IF(AA176&lt;&gt;"",POWER((AA176-MAX(AA$2:AA176))/(1+MAX(AA$2:AA176))*100,2),"")</f>
        <v/>
      </c>
    </row>
    <row r="177" spans="20:30" x14ac:dyDescent="0.25">
      <c r="T177" t="str">
        <f t="array" aca="1" ref="T177" ca="1">IF(ROWS($2:177)&lt;=COUNT('Trade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ROWS(U$2:$U177))),"")</f>
        <v/>
      </c>
      <c r="U177" s="93" t="str">
        <f ca="1">IFERROR(INDEX('Trade Journal'!P:P,MATCH(T177,'Trade Journal'!A:A,0)),"")</f>
        <v/>
      </c>
      <c r="V177" s="93" t="str">
        <f ca="1">IFERROR(INDEX('Trade Journal'!Q:Q,MATCH(T177,'Trade Journal'!A:A,0)),"")</f>
        <v/>
      </c>
      <c r="W177" s="93" t="str">
        <f ca="1">IFERROR(INDEX('Trade Journal'!R:R,MATCH(T177,'Trade Journal'!A:A,0)),"")</f>
        <v/>
      </c>
      <c r="X177" s="93" t="str">
        <f t="shared" ca="1" si="3"/>
        <v/>
      </c>
      <c r="Y177" s="93" t="str">
        <f ca="1">IF(X177&lt;&gt;"",SUM(X$2:X177),"")</f>
        <v/>
      </c>
      <c r="Z177" s="102" t="str">
        <f ca="1">IFERROR(INDEX('Trade Journal'!O:O,MATCH(T177,'Trade Journal'!A:A,0)),"")</f>
        <v/>
      </c>
      <c r="AA177" s="102" t="str">
        <f t="array" aca="1" ref="AA177" ca="1">IF(Z177&lt;&gt;"",PRODUCT(Z$2:Z177+1)-1,"")</f>
        <v/>
      </c>
      <c r="AB177" s="102" t="str">
        <f ca="1">IF(AA177&lt;&gt;"",IF(MAX(AA$2:AA177)=AA177,1/(1+AC176)-1,(1+AA177)/(1+AA176)-1),"")</f>
        <v/>
      </c>
      <c r="AC177" s="102" t="str">
        <f t="array" aca="1" ref="AC177" ca="1">IF(AA177&lt;&gt;"",PRODUCT(AB$3:AB177+1)-1,"")</f>
        <v/>
      </c>
      <c r="AD177" s="104" t="str">
        <f ca="1">IF(AA177&lt;&gt;"",POWER((AA177-MAX(AA$2:AA177))/(1+MAX(AA$2:AA177))*100,2),"")</f>
        <v/>
      </c>
    </row>
    <row r="178" spans="20:30" x14ac:dyDescent="0.25">
      <c r="T178" t="str">
        <f t="array" aca="1" ref="T178" ca="1">IF(ROWS($2:178)&lt;=COUNT('Trade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ROWS(U$2:$U178))),"")</f>
        <v/>
      </c>
      <c r="U178" s="93" t="str">
        <f ca="1">IFERROR(INDEX('Trade Journal'!P:P,MATCH(T178,'Trade Journal'!A:A,0)),"")</f>
        <v/>
      </c>
      <c r="V178" s="93" t="str">
        <f ca="1">IFERROR(INDEX('Trade Journal'!Q:Q,MATCH(T178,'Trade Journal'!A:A,0)),"")</f>
        <v/>
      </c>
      <c r="W178" s="93" t="str">
        <f ca="1">IFERROR(INDEX('Trade Journal'!R:R,MATCH(T178,'Trade Journal'!A:A,0)),"")</f>
        <v/>
      </c>
      <c r="X178" s="93" t="str">
        <f t="shared" ca="1" si="3"/>
        <v/>
      </c>
      <c r="Y178" s="93" t="str">
        <f ca="1">IF(X178&lt;&gt;"",SUM(X$2:X178),"")</f>
        <v/>
      </c>
      <c r="Z178" s="102" t="str">
        <f ca="1">IFERROR(INDEX('Trade Journal'!O:O,MATCH(T178,'Trade Journal'!A:A,0)),"")</f>
        <v/>
      </c>
      <c r="AA178" s="102" t="str">
        <f t="array" aca="1" ref="AA178" ca="1">IF(Z178&lt;&gt;"",PRODUCT(Z$2:Z178+1)-1,"")</f>
        <v/>
      </c>
      <c r="AB178" s="102" t="str">
        <f ca="1">IF(AA178&lt;&gt;"",IF(MAX(AA$2:AA178)=AA178,1/(1+AC177)-1,(1+AA178)/(1+AA177)-1),"")</f>
        <v/>
      </c>
      <c r="AC178" s="102" t="str">
        <f t="array" aca="1" ref="AC178" ca="1">IF(AA178&lt;&gt;"",PRODUCT(AB$3:AB178+1)-1,"")</f>
        <v/>
      </c>
      <c r="AD178" s="104" t="str">
        <f ca="1">IF(AA178&lt;&gt;"",POWER((AA178-MAX(AA$2:AA178))/(1+MAX(AA$2:AA178))*100,2),"")</f>
        <v/>
      </c>
    </row>
    <row r="179" spans="20:30" x14ac:dyDescent="0.25">
      <c r="T179" t="str">
        <f t="array" aca="1" ref="T179" ca="1">IF(ROWS($2:179)&lt;=COUNT('Trade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ROWS(U$2:$U179))),"")</f>
        <v/>
      </c>
      <c r="U179" s="93" t="str">
        <f ca="1">IFERROR(INDEX('Trade Journal'!P:P,MATCH(T179,'Trade Journal'!A:A,0)),"")</f>
        <v/>
      </c>
      <c r="V179" s="93" t="str">
        <f ca="1">IFERROR(INDEX('Trade Journal'!Q:Q,MATCH(T179,'Trade Journal'!A:A,0)),"")</f>
        <v/>
      </c>
      <c r="W179" s="93" t="str">
        <f ca="1">IFERROR(INDEX('Trade Journal'!R:R,MATCH(T179,'Trade Journal'!A:A,0)),"")</f>
        <v/>
      </c>
      <c r="X179" s="93" t="str">
        <f t="shared" ca="1" si="3"/>
        <v/>
      </c>
      <c r="Y179" s="93" t="str">
        <f ca="1">IF(X179&lt;&gt;"",SUM(X$2:X179),"")</f>
        <v/>
      </c>
      <c r="Z179" s="102" t="str">
        <f ca="1">IFERROR(INDEX('Trade Journal'!O:O,MATCH(T179,'Trade Journal'!A:A,0)),"")</f>
        <v/>
      </c>
      <c r="AA179" s="102" t="str">
        <f t="array" aca="1" ref="AA179" ca="1">IF(Z179&lt;&gt;"",PRODUCT(Z$2:Z179+1)-1,"")</f>
        <v/>
      </c>
      <c r="AB179" s="102" t="str">
        <f ca="1">IF(AA179&lt;&gt;"",IF(MAX(AA$2:AA179)=AA179,1/(1+AC178)-1,(1+AA179)/(1+AA178)-1),"")</f>
        <v/>
      </c>
      <c r="AC179" s="102" t="str">
        <f t="array" aca="1" ref="AC179" ca="1">IF(AA179&lt;&gt;"",PRODUCT(AB$3:AB179+1)-1,"")</f>
        <v/>
      </c>
      <c r="AD179" s="104" t="str">
        <f ca="1">IF(AA179&lt;&gt;"",POWER((AA179-MAX(AA$2:AA179))/(1+MAX(AA$2:AA179))*100,2),"")</f>
        <v/>
      </c>
    </row>
    <row r="180" spans="20:30" x14ac:dyDescent="0.25">
      <c r="T180" t="str">
        <f t="array" aca="1" ref="T180" ca="1">IF(ROWS($2:180)&lt;=COUNT('Trade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ROWS(U$2:$U180))),"")</f>
        <v/>
      </c>
      <c r="U180" s="93" t="str">
        <f ca="1">IFERROR(INDEX('Trade Journal'!P:P,MATCH(T180,'Trade Journal'!A:A,0)),"")</f>
        <v/>
      </c>
      <c r="V180" s="93" t="str">
        <f ca="1">IFERROR(INDEX('Trade Journal'!Q:Q,MATCH(T180,'Trade Journal'!A:A,0)),"")</f>
        <v/>
      </c>
      <c r="W180" s="93" t="str">
        <f ca="1">IFERROR(INDEX('Trade Journal'!R:R,MATCH(T180,'Trade Journal'!A:A,0)),"")</f>
        <v/>
      </c>
      <c r="X180" s="93" t="str">
        <f t="shared" ca="1" si="3"/>
        <v/>
      </c>
      <c r="Y180" s="93" t="str">
        <f ca="1">IF(X180&lt;&gt;"",SUM(X$2:X180),"")</f>
        <v/>
      </c>
      <c r="Z180" s="102" t="str">
        <f ca="1">IFERROR(INDEX('Trade Journal'!O:O,MATCH(T180,'Trade Journal'!A:A,0)),"")</f>
        <v/>
      </c>
      <c r="AA180" s="102" t="str">
        <f t="array" aca="1" ref="AA180" ca="1">IF(Z180&lt;&gt;"",PRODUCT(Z$2:Z180+1)-1,"")</f>
        <v/>
      </c>
      <c r="AB180" s="102" t="str">
        <f ca="1">IF(AA180&lt;&gt;"",IF(MAX(AA$2:AA180)=AA180,1/(1+AC179)-1,(1+AA180)/(1+AA179)-1),"")</f>
        <v/>
      </c>
      <c r="AC180" s="102" t="str">
        <f t="array" aca="1" ref="AC180" ca="1">IF(AA180&lt;&gt;"",PRODUCT(AB$3:AB180+1)-1,"")</f>
        <v/>
      </c>
      <c r="AD180" s="104" t="str">
        <f ca="1">IF(AA180&lt;&gt;"",POWER((AA180-MAX(AA$2:AA180))/(1+MAX(AA$2:AA180))*100,2),"")</f>
        <v/>
      </c>
    </row>
    <row r="181" spans="20:30" x14ac:dyDescent="0.25">
      <c r="T181" t="str">
        <f t="array" aca="1" ref="T181" ca="1">IF(ROWS($2:181)&lt;=COUNT('Trade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ROWS(U$2:$U181))),"")</f>
        <v/>
      </c>
      <c r="U181" s="93" t="str">
        <f ca="1">IFERROR(INDEX('Trade Journal'!P:P,MATCH(T181,'Trade Journal'!A:A,0)),"")</f>
        <v/>
      </c>
      <c r="V181" s="93" t="str">
        <f ca="1">IFERROR(INDEX('Trade Journal'!Q:Q,MATCH(T181,'Trade Journal'!A:A,0)),"")</f>
        <v/>
      </c>
      <c r="W181" s="93" t="str">
        <f ca="1">IFERROR(INDEX('Trade Journal'!R:R,MATCH(T181,'Trade Journal'!A:A,0)),"")</f>
        <v/>
      </c>
      <c r="X181" s="93" t="str">
        <f t="shared" ca="1" si="3"/>
        <v/>
      </c>
      <c r="Y181" s="93" t="str">
        <f ca="1">IF(X181&lt;&gt;"",SUM(X$2:X181),"")</f>
        <v/>
      </c>
      <c r="Z181" s="102" t="str">
        <f ca="1">IFERROR(INDEX('Trade Journal'!O:O,MATCH(T181,'Trade Journal'!A:A,0)),"")</f>
        <v/>
      </c>
      <c r="AA181" s="102" t="str">
        <f t="array" aca="1" ref="AA181" ca="1">IF(Z181&lt;&gt;"",PRODUCT(Z$2:Z181+1)-1,"")</f>
        <v/>
      </c>
      <c r="AB181" s="102" t="str">
        <f ca="1">IF(AA181&lt;&gt;"",IF(MAX(AA$2:AA181)=AA181,1/(1+AC180)-1,(1+AA181)/(1+AA180)-1),"")</f>
        <v/>
      </c>
      <c r="AC181" s="102" t="str">
        <f t="array" aca="1" ref="AC181" ca="1">IF(AA181&lt;&gt;"",PRODUCT(AB$3:AB181+1)-1,"")</f>
        <v/>
      </c>
      <c r="AD181" s="104" t="str">
        <f ca="1">IF(AA181&lt;&gt;"",POWER((AA181-MAX(AA$2:AA181))/(1+MAX(AA$2:AA181))*100,2),"")</f>
        <v/>
      </c>
    </row>
    <row r="182" spans="20:30" x14ac:dyDescent="0.25">
      <c r="T182" t="str">
        <f t="array" aca="1" ref="T182" ca="1">IF(ROWS($2:182)&lt;=COUNT('Trade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ROWS(U$2:$U182))),"")</f>
        <v/>
      </c>
      <c r="U182" s="93" t="str">
        <f ca="1">IFERROR(INDEX('Trade Journal'!P:P,MATCH(T182,'Trade Journal'!A:A,0)),"")</f>
        <v/>
      </c>
      <c r="V182" s="93" t="str">
        <f ca="1">IFERROR(INDEX('Trade Journal'!Q:Q,MATCH(T182,'Trade Journal'!A:A,0)),"")</f>
        <v/>
      </c>
      <c r="W182" s="93" t="str">
        <f ca="1">IFERROR(INDEX('Trade Journal'!R:R,MATCH(T182,'Trade Journal'!A:A,0)),"")</f>
        <v/>
      </c>
      <c r="X182" s="93" t="str">
        <f t="shared" ca="1" si="3"/>
        <v/>
      </c>
      <c r="Y182" s="93" t="str">
        <f ca="1">IF(X182&lt;&gt;"",SUM(X$2:X182),"")</f>
        <v/>
      </c>
      <c r="Z182" s="102" t="str">
        <f ca="1">IFERROR(INDEX('Trade Journal'!O:O,MATCH(T182,'Trade Journal'!A:A,0)),"")</f>
        <v/>
      </c>
      <c r="AA182" s="102" t="str">
        <f t="array" aca="1" ref="AA182" ca="1">IF(Z182&lt;&gt;"",PRODUCT(Z$2:Z182+1)-1,"")</f>
        <v/>
      </c>
      <c r="AB182" s="102" t="str">
        <f ca="1">IF(AA182&lt;&gt;"",IF(MAX(AA$2:AA182)=AA182,1/(1+AC181)-1,(1+AA182)/(1+AA181)-1),"")</f>
        <v/>
      </c>
      <c r="AC182" s="102" t="str">
        <f t="array" aca="1" ref="AC182" ca="1">IF(AA182&lt;&gt;"",PRODUCT(AB$3:AB182+1)-1,"")</f>
        <v/>
      </c>
      <c r="AD182" s="104" t="str">
        <f ca="1">IF(AA182&lt;&gt;"",POWER((AA182-MAX(AA$2:AA182))/(1+MAX(AA$2:AA182))*100,2),"")</f>
        <v/>
      </c>
    </row>
    <row r="183" spans="20:30" x14ac:dyDescent="0.25">
      <c r="T183" t="str">
        <f t="array" aca="1" ref="T183" ca="1">IF(ROWS($2:183)&lt;=COUNT('Trade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ROWS(U$2:$U183))),"")</f>
        <v/>
      </c>
      <c r="U183" s="93" t="str">
        <f ca="1">IFERROR(INDEX('Trade Journal'!P:P,MATCH(T183,'Trade Journal'!A:A,0)),"")</f>
        <v/>
      </c>
      <c r="V183" s="93" t="str">
        <f ca="1">IFERROR(INDEX('Trade Journal'!Q:Q,MATCH(T183,'Trade Journal'!A:A,0)),"")</f>
        <v/>
      </c>
      <c r="W183" s="93" t="str">
        <f ca="1">IFERROR(INDEX('Trade Journal'!R:R,MATCH(T183,'Trade Journal'!A:A,0)),"")</f>
        <v/>
      </c>
      <c r="X183" s="93" t="str">
        <f t="shared" ca="1" si="3"/>
        <v/>
      </c>
      <c r="Y183" s="93" t="str">
        <f ca="1">IF(X183&lt;&gt;"",SUM(X$2:X183),"")</f>
        <v/>
      </c>
      <c r="Z183" s="102" t="str">
        <f ca="1">IFERROR(INDEX('Trade Journal'!O:O,MATCH(T183,'Trade Journal'!A:A,0)),"")</f>
        <v/>
      </c>
      <c r="AA183" s="102" t="str">
        <f t="array" aca="1" ref="AA183" ca="1">IF(Z183&lt;&gt;"",PRODUCT(Z$2:Z183+1)-1,"")</f>
        <v/>
      </c>
      <c r="AB183" s="102" t="str">
        <f ca="1">IF(AA183&lt;&gt;"",IF(MAX(AA$2:AA183)=AA183,1/(1+AC182)-1,(1+AA183)/(1+AA182)-1),"")</f>
        <v/>
      </c>
      <c r="AC183" s="102" t="str">
        <f t="array" aca="1" ref="AC183" ca="1">IF(AA183&lt;&gt;"",PRODUCT(AB$3:AB183+1)-1,"")</f>
        <v/>
      </c>
      <c r="AD183" s="104" t="str">
        <f ca="1">IF(AA183&lt;&gt;"",POWER((AA183-MAX(AA$2:AA183))/(1+MAX(AA$2:AA183))*100,2),"")</f>
        <v/>
      </c>
    </row>
    <row r="184" spans="20:30" x14ac:dyDescent="0.25">
      <c r="T184" t="str">
        <f t="array" aca="1" ref="T184" ca="1">IF(ROWS($2:184)&lt;=COUNT('Trade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ROWS(U$2:$U184))),"")</f>
        <v/>
      </c>
      <c r="U184" s="93" t="str">
        <f ca="1">IFERROR(INDEX('Trade Journal'!P:P,MATCH(T184,'Trade Journal'!A:A,0)),"")</f>
        <v/>
      </c>
      <c r="V184" s="93" t="str">
        <f ca="1">IFERROR(INDEX('Trade Journal'!Q:Q,MATCH(T184,'Trade Journal'!A:A,0)),"")</f>
        <v/>
      </c>
      <c r="W184" s="93" t="str">
        <f ca="1">IFERROR(INDEX('Trade Journal'!R:R,MATCH(T184,'Trade Journal'!A:A,0)),"")</f>
        <v/>
      </c>
      <c r="X184" s="93" t="str">
        <f t="shared" ca="1" si="3"/>
        <v/>
      </c>
      <c r="Y184" s="93" t="str">
        <f ca="1">IF(X184&lt;&gt;"",SUM(X$2:X184),"")</f>
        <v/>
      </c>
      <c r="Z184" s="102" t="str">
        <f ca="1">IFERROR(INDEX('Trade Journal'!O:O,MATCH(T184,'Trade Journal'!A:A,0)),"")</f>
        <v/>
      </c>
      <c r="AA184" s="102" t="str">
        <f t="array" aca="1" ref="AA184" ca="1">IF(Z184&lt;&gt;"",PRODUCT(Z$2:Z184+1)-1,"")</f>
        <v/>
      </c>
      <c r="AB184" s="102" t="str">
        <f ca="1">IF(AA184&lt;&gt;"",IF(MAX(AA$2:AA184)=AA184,1/(1+AC183)-1,(1+AA184)/(1+AA183)-1),"")</f>
        <v/>
      </c>
      <c r="AC184" s="102" t="str">
        <f t="array" aca="1" ref="AC184" ca="1">IF(AA184&lt;&gt;"",PRODUCT(AB$3:AB184+1)-1,"")</f>
        <v/>
      </c>
      <c r="AD184" s="104" t="str">
        <f ca="1">IF(AA184&lt;&gt;"",POWER((AA184-MAX(AA$2:AA184))/(1+MAX(AA$2:AA184))*100,2),"")</f>
        <v/>
      </c>
    </row>
    <row r="185" spans="20:30" x14ac:dyDescent="0.25">
      <c r="T185" t="str">
        <f t="array" aca="1" ref="T185" ca="1">IF(ROWS($2:185)&lt;=COUNT('Trade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ROWS(U$2:$U185))),"")</f>
        <v/>
      </c>
      <c r="U185" s="93" t="str">
        <f ca="1">IFERROR(INDEX('Trade Journal'!P:P,MATCH(T185,'Trade Journal'!A:A,0)),"")</f>
        <v/>
      </c>
      <c r="V185" s="93" t="str">
        <f ca="1">IFERROR(INDEX('Trade Journal'!Q:Q,MATCH(T185,'Trade Journal'!A:A,0)),"")</f>
        <v/>
      </c>
      <c r="W185" s="93" t="str">
        <f ca="1">IFERROR(INDEX('Trade Journal'!R:R,MATCH(T185,'Trade Journal'!A:A,0)),"")</f>
        <v/>
      </c>
      <c r="X185" s="93" t="str">
        <f t="shared" ca="1" si="3"/>
        <v/>
      </c>
      <c r="Y185" s="93" t="str">
        <f ca="1">IF(X185&lt;&gt;"",SUM(X$2:X185),"")</f>
        <v/>
      </c>
      <c r="Z185" s="102" t="str">
        <f ca="1">IFERROR(INDEX('Trade Journal'!O:O,MATCH(T185,'Trade Journal'!A:A,0)),"")</f>
        <v/>
      </c>
      <c r="AA185" s="102" t="str">
        <f t="array" aca="1" ref="AA185" ca="1">IF(Z185&lt;&gt;"",PRODUCT(Z$2:Z185+1)-1,"")</f>
        <v/>
      </c>
      <c r="AB185" s="102" t="str">
        <f ca="1">IF(AA185&lt;&gt;"",IF(MAX(AA$2:AA185)=AA185,1/(1+AC184)-1,(1+AA185)/(1+AA184)-1),"")</f>
        <v/>
      </c>
      <c r="AC185" s="102" t="str">
        <f t="array" aca="1" ref="AC185" ca="1">IF(AA185&lt;&gt;"",PRODUCT(AB$3:AB185+1)-1,"")</f>
        <v/>
      </c>
      <c r="AD185" s="104" t="str">
        <f ca="1">IF(AA185&lt;&gt;"",POWER((AA185-MAX(AA$2:AA185))/(1+MAX(AA$2:AA185))*100,2),"")</f>
        <v/>
      </c>
    </row>
    <row r="186" spans="20:30" x14ac:dyDescent="0.25">
      <c r="T186" t="str">
        <f t="array" aca="1" ref="T186" ca="1">IF(ROWS($2:186)&lt;=COUNT('Trade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ROWS(U$2:$U186))),"")</f>
        <v/>
      </c>
      <c r="U186" s="93" t="str">
        <f ca="1">IFERROR(INDEX('Trade Journal'!P:P,MATCH(T186,'Trade Journal'!A:A,0)),"")</f>
        <v/>
      </c>
      <c r="V186" s="93" t="str">
        <f ca="1">IFERROR(INDEX('Trade Journal'!Q:Q,MATCH(T186,'Trade Journal'!A:A,0)),"")</f>
        <v/>
      </c>
      <c r="W186" s="93" t="str">
        <f ca="1">IFERROR(INDEX('Trade Journal'!R:R,MATCH(T186,'Trade Journal'!A:A,0)),"")</f>
        <v/>
      </c>
      <c r="X186" s="93" t="str">
        <f t="shared" ca="1" si="3"/>
        <v/>
      </c>
      <c r="Y186" s="93" t="str">
        <f ca="1">IF(X186&lt;&gt;"",SUM(X$2:X186),"")</f>
        <v/>
      </c>
      <c r="Z186" s="102" t="str">
        <f ca="1">IFERROR(INDEX('Trade Journal'!O:O,MATCH(T186,'Trade Journal'!A:A,0)),"")</f>
        <v/>
      </c>
      <c r="AA186" s="102" t="str">
        <f t="array" aca="1" ref="AA186" ca="1">IF(Z186&lt;&gt;"",PRODUCT(Z$2:Z186+1)-1,"")</f>
        <v/>
      </c>
      <c r="AB186" s="102" t="str">
        <f ca="1">IF(AA186&lt;&gt;"",IF(MAX(AA$2:AA186)=AA186,1/(1+AC185)-1,(1+AA186)/(1+AA185)-1),"")</f>
        <v/>
      </c>
      <c r="AC186" s="102" t="str">
        <f t="array" aca="1" ref="AC186" ca="1">IF(AA186&lt;&gt;"",PRODUCT(AB$3:AB186+1)-1,"")</f>
        <v/>
      </c>
      <c r="AD186" s="104" t="str">
        <f ca="1">IF(AA186&lt;&gt;"",POWER((AA186-MAX(AA$2:AA186))/(1+MAX(AA$2:AA186))*100,2),"")</f>
        <v/>
      </c>
    </row>
    <row r="187" spans="20:30" x14ac:dyDescent="0.25">
      <c r="T187" t="str">
        <f t="array" aca="1" ref="T187" ca="1">IF(ROWS($2:187)&lt;=COUNT('Trade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ROWS(U$2:$U187))),"")</f>
        <v/>
      </c>
      <c r="U187" s="93" t="str">
        <f ca="1">IFERROR(INDEX('Trade Journal'!P:P,MATCH(T187,'Trade Journal'!A:A,0)),"")</f>
        <v/>
      </c>
      <c r="V187" s="93" t="str">
        <f ca="1">IFERROR(INDEX('Trade Journal'!Q:Q,MATCH(T187,'Trade Journal'!A:A,0)),"")</f>
        <v/>
      </c>
      <c r="W187" s="93" t="str">
        <f ca="1">IFERROR(INDEX('Trade Journal'!R:R,MATCH(T187,'Trade Journal'!A:A,0)),"")</f>
        <v/>
      </c>
      <c r="X187" s="93" t="str">
        <f t="shared" ca="1" si="3"/>
        <v/>
      </c>
      <c r="Y187" s="93" t="str">
        <f ca="1">IF(X187&lt;&gt;"",SUM(X$2:X187),"")</f>
        <v/>
      </c>
      <c r="Z187" s="102" t="str">
        <f ca="1">IFERROR(INDEX('Trade Journal'!O:O,MATCH(T187,'Trade Journal'!A:A,0)),"")</f>
        <v/>
      </c>
      <c r="AA187" s="102" t="str">
        <f t="array" aca="1" ref="AA187" ca="1">IF(Z187&lt;&gt;"",PRODUCT(Z$2:Z187+1)-1,"")</f>
        <v/>
      </c>
      <c r="AB187" s="102" t="str">
        <f ca="1">IF(AA187&lt;&gt;"",IF(MAX(AA$2:AA187)=AA187,1/(1+AC186)-1,(1+AA187)/(1+AA186)-1),"")</f>
        <v/>
      </c>
      <c r="AC187" s="102" t="str">
        <f t="array" aca="1" ref="AC187" ca="1">IF(AA187&lt;&gt;"",PRODUCT(AB$3:AB187+1)-1,"")</f>
        <v/>
      </c>
      <c r="AD187" s="104" t="str">
        <f ca="1">IF(AA187&lt;&gt;"",POWER((AA187-MAX(AA$2:AA187))/(1+MAX(AA$2:AA187))*100,2),"")</f>
        <v/>
      </c>
    </row>
    <row r="188" spans="20:30" x14ac:dyDescent="0.25">
      <c r="T188" t="str">
        <f t="array" aca="1" ref="T188" ca="1">IF(ROWS($2:188)&lt;=COUNT('Trade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ROWS(U$2:$U188))),"")</f>
        <v/>
      </c>
      <c r="U188" s="93" t="str">
        <f ca="1">IFERROR(INDEX('Trade Journal'!P:P,MATCH(T188,'Trade Journal'!A:A,0)),"")</f>
        <v/>
      </c>
      <c r="V188" s="93" t="str">
        <f ca="1">IFERROR(INDEX('Trade Journal'!Q:Q,MATCH(T188,'Trade Journal'!A:A,0)),"")</f>
        <v/>
      </c>
      <c r="W188" s="93" t="str">
        <f ca="1">IFERROR(INDEX('Trade Journal'!R:R,MATCH(T188,'Trade Journal'!A:A,0)),"")</f>
        <v/>
      </c>
      <c r="X188" s="93" t="str">
        <f t="shared" ca="1" si="3"/>
        <v/>
      </c>
      <c r="Y188" s="93" t="str">
        <f ca="1">IF(X188&lt;&gt;"",SUM(X$2:X188),"")</f>
        <v/>
      </c>
      <c r="Z188" s="102" t="str">
        <f ca="1">IFERROR(INDEX('Trade Journal'!O:O,MATCH(T188,'Trade Journal'!A:A,0)),"")</f>
        <v/>
      </c>
      <c r="AA188" s="102" t="str">
        <f t="array" aca="1" ref="AA188" ca="1">IF(Z188&lt;&gt;"",PRODUCT(Z$2:Z188+1)-1,"")</f>
        <v/>
      </c>
      <c r="AB188" s="102" t="str">
        <f ca="1">IF(AA188&lt;&gt;"",IF(MAX(AA$2:AA188)=AA188,1/(1+AC187)-1,(1+AA188)/(1+AA187)-1),"")</f>
        <v/>
      </c>
      <c r="AC188" s="102" t="str">
        <f t="array" aca="1" ref="AC188" ca="1">IF(AA188&lt;&gt;"",PRODUCT(AB$3:AB188+1)-1,"")</f>
        <v/>
      </c>
      <c r="AD188" s="104" t="str">
        <f ca="1">IF(AA188&lt;&gt;"",POWER((AA188-MAX(AA$2:AA188))/(1+MAX(AA$2:AA188))*100,2),"")</f>
        <v/>
      </c>
    </row>
    <row r="189" spans="20:30" x14ac:dyDescent="0.25">
      <c r="T189" t="str">
        <f t="array" aca="1" ref="T189" ca="1">IF(ROWS($2:189)&lt;=COUNT('Trade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ROWS(U$2:$U189))),"")</f>
        <v/>
      </c>
      <c r="U189" s="93" t="str">
        <f ca="1">IFERROR(INDEX('Trade Journal'!P:P,MATCH(T189,'Trade Journal'!A:A,0)),"")</f>
        <v/>
      </c>
      <c r="V189" s="93" t="str">
        <f ca="1">IFERROR(INDEX('Trade Journal'!Q:Q,MATCH(T189,'Trade Journal'!A:A,0)),"")</f>
        <v/>
      </c>
      <c r="W189" s="93" t="str">
        <f ca="1">IFERROR(INDEX('Trade Journal'!R:R,MATCH(T189,'Trade Journal'!A:A,0)),"")</f>
        <v/>
      </c>
      <c r="X189" s="93" t="str">
        <f t="shared" ca="1" si="3"/>
        <v/>
      </c>
      <c r="Y189" s="93" t="str">
        <f ca="1">IF(X189&lt;&gt;"",SUM(X$2:X189),"")</f>
        <v/>
      </c>
      <c r="Z189" s="102" t="str">
        <f ca="1">IFERROR(INDEX('Trade Journal'!O:O,MATCH(T189,'Trade Journal'!A:A,0)),"")</f>
        <v/>
      </c>
      <c r="AA189" s="102" t="str">
        <f t="array" aca="1" ref="AA189" ca="1">IF(Z189&lt;&gt;"",PRODUCT(Z$2:Z189+1)-1,"")</f>
        <v/>
      </c>
      <c r="AB189" s="102" t="str">
        <f ca="1">IF(AA189&lt;&gt;"",IF(MAX(AA$2:AA189)=AA189,1/(1+AC188)-1,(1+AA189)/(1+AA188)-1),"")</f>
        <v/>
      </c>
      <c r="AC189" s="102" t="str">
        <f t="array" aca="1" ref="AC189" ca="1">IF(AA189&lt;&gt;"",PRODUCT(AB$3:AB189+1)-1,"")</f>
        <v/>
      </c>
      <c r="AD189" s="104" t="str">
        <f ca="1">IF(AA189&lt;&gt;"",POWER((AA189-MAX(AA$2:AA189))/(1+MAX(AA$2:AA189))*100,2),"")</f>
        <v/>
      </c>
    </row>
    <row r="190" spans="20:30" x14ac:dyDescent="0.25">
      <c r="T190" t="str">
        <f t="array" aca="1" ref="T190" ca="1">IF(ROWS($2:190)&lt;=COUNT('Trade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ROWS(U$2:$U190))),"")</f>
        <v/>
      </c>
      <c r="U190" s="93" t="str">
        <f ca="1">IFERROR(INDEX('Trade Journal'!P:P,MATCH(T190,'Trade Journal'!A:A,0)),"")</f>
        <v/>
      </c>
      <c r="V190" s="93" t="str">
        <f ca="1">IFERROR(INDEX('Trade Journal'!Q:Q,MATCH(T190,'Trade Journal'!A:A,0)),"")</f>
        <v/>
      </c>
      <c r="W190" s="93" t="str">
        <f ca="1">IFERROR(INDEX('Trade Journal'!R:R,MATCH(T190,'Trade Journal'!A:A,0)),"")</f>
        <v/>
      </c>
      <c r="X190" s="93" t="str">
        <f t="shared" ca="1" si="3"/>
        <v/>
      </c>
      <c r="Y190" s="93" t="str">
        <f ca="1">IF(X190&lt;&gt;"",SUM(X$2:X190),"")</f>
        <v/>
      </c>
      <c r="Z190" s="102" t="str">
        <f ca="1">IFERROR(INDEX('Trade Journal'!O:O,MATCH(T190,'Trade Journal'!A:A,0)),"")</f>
        <v/>
      </c>
      <c r="AA190" s="102" t="str">
        <f t="array" aca="1" ref="AA190" ca="1">IF(Z190&lt;&gt;"",PRODUCT(Z$2:Z190+1)-1,"")</f>
        <v/>
      </c>
      <c r="AB190" s="102" t="str">
        <f ca="1">IF(AA190&lt;&gt;"",IF(MAX(AA$2:AA190)=AA190,1/(1+AC189)-1,(1+AA190)/(1+AA189)-1),"")</f>
        <v/>
      </c>
      <c r="AC190" s="102" t="str">
        <f t="array" aca="1" ref="AC190" ca="1">IF(AA190&lt;&gt;"",PRODUCT(AB$3:AB190+1)-1,"")</f>
        <v/>
      </c>
      <c r="AD190" s="104" t="str">
        <f ca="1">IF(AA190&lt;&gt;"",POWER((AA190-MAX(AA$2:AA190))/(1+MAX(AA$2:AA190))*100,2),"")</f>
        <v/>
      </c>
    </row>
    <row r="191" spans="20:30" x14ac:dyDescent="0.25">
      <c r="T191" t="str">
        <f t="array" aca="1" ref="T191" ca="1">IF(ROWS($2:191)&lt;=COUNT('Trade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ROWS(U$2:$U191))),"")</f>
        <v/>
      </c>
      <c r="U191" s="93" t="str">
        <f ca="1">IFERROR(INDEX('Trade Journal'!P:P,MATCH(T191,'Trade Journal'!A:A,0)),"")</f>
        <v/>
      </c>
      <c r="V191" s="93" t="str">
        <f ca="1">IFERROR(INDEX('Trade Journal'!Q:Q,MATCH(T191,'Trade Journal'!A:A,0)),"")</f>
        <v/>
      </c>
      <c r="W191" s="93" t="str">
        <f ca="1">IFERROR(INDEX('Trade Journal'!R:R,MATCH(T191,'Trade Journal'!A:A,0)),"")</f>
        <v/>
      </c>
      <c r="X191" s="93" t="str">
        <f t="shared" ca="1" si="3"/>
        <v/>
      </c>
      <c r="Y191" s="93" t="str">
        <f ca="1">IF(X191&lt;&gt;"",SUM(X$2:X191),"")</f>
        <v/>
      </c>
      <c r="Z191" s="102" t="str">
        <f ca="1">IFERROR(INDEX('Trade Journal'!O:O,MATCH(T191,'Trade Journal'!A:A,0)),"")</f>
        <v/>
      </c>
      <c r="AA191" s="102" t="str">
        <f t="array" aca="1" ref="AA191" ca="1">IF(Z191&lt;&gt;"",PRODUCT(Z$2:Z191+1)-1,"")</f>
        <v/>
      </c>
      <c r="AB191" s="102" t="str">
        <f ca="1">IF(AA191&lt;&gt;"",IF(MAX(AA$2:AA191)=AA191,1/(1+AC190)-1,(1+AA191)/(1+AA190)-1),"")</f>
        <v/>
      </c>
      <c r="AC191" s="102" t="str">
        <f t="array" aca="1" ref="AC191" ca="1">IF(AA191&lt;&gt;"",PRODUCT(AB$3:AB191+1)-1,"")</f>
        <v/>
      </c>
      <c r="AD191" s="104" t="str">
        <f ca="1">IF(AA191&lt;&gt;"",POWER((AA191-MAX(AA$2:AA191))/(1+MAX(AA$2:AA191))*100,2),"")</f>
        <v/>
      </c>
    </row>
    <row r="192" spans="20:30" x14ac:dyDescent="0.25">
      <c r="T192" t="str">
        <f t="array" aca="1" ref="T192" ca="1">IF(ROWS($2:192)&lt;=COUNT('Trade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ROWS(U$2:$U192))),"")</f>
        <v/>
      </c>
      <c r="U192" s="93" t="str">
        <f ca="1">IFERROR(INDEX('Trade Journal'!P:P,MATCH(T192,'Trade Journal'!A:A,0)),"")</f>
        <v/>
      </c>
      <c r="V192" s="93" t="str">
        <f ca="1">IFERROR(INDEX('Trade Journal'!Q:Q,MATCH(T192,'Trade Journal'!A:A,0)),"")</f>
        <v/>
      </c>
      <c r="W192" s="93" t="str">
        <f ca="1">IFERROR(INDEX('Trade Journal'!R:R,MATCH(T192,'Trade Journal'!A:A,0)),"")</f>
        <v/>
      </c>
      <c r="X192" s="93" t="str">
        <f t="shared" ca="1" si="3"/>
        <v/>
      </c>
      <c r="Y192" s="93" t="str">
        <f ca="1">IF(X192&lt;&gt;"",SUM(X$2:X192),"")</f>
        <v/>
      </c>
      <c r="Z192" s="102" t="str">
        <f ca="1">IFERROR(INDEX('Trade Journal'!O:O,MATCH(T192,'Trade Journal'!A:A,0)),"")</f>
        <v/>
      </c>
      <c r="AA192" s="102" t="str">
        <f t="array" aca="1" ref="AA192" ca="1">IF(Z192&lt;&gt;"",PRODUCT(Z$2:Z192+1)-1,"")</f>
        <v/>
      </c>
      <c r="AB192" s="102" t="str">
        <f ca="1">IF(AA192&lt;&gt;"",IF(MAX(AA$2:AA192)=AA192,1/(1+AC191)-1,(1+AA192)/(1+AA191)-1),"")</f>
        <v/>
      </c>
      <c r="AC192" s="102" t="str">
        <f t="array" aca="1" ref="AC192" ca="1">IF(AA192&lt;&gt;"",PRODUCT(AB$3:AB192+1)-1,"")</f>
        <v/>
      </c>
      <c r="AD192" s="104" t="str">
        <f ca="1">IF(AA192&lt;&gt;"",POWER((AA192-MAX(AA$2:AA192))/(1+MAX(AA$2:AA192))*100,2),"")</f>
        <v/>
      </c>
    </row>
    <row r="193" spans="20:30" x14ac:dyDescent="0.25">
      <c r="T193" t="str">
        <f t="array" aca="1" ref="T193" ca="1">IF(ROWS($2:193)&lt;=COUNT('Trade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ROWS(U$2:$U193))),"")</f>
        <v/>
      </c>
      <c r="U193" s="93" t="str">
        <f ca="1">IFERROR(INDEX('Trade Journal'!P:P,MATCH(T193,'Trade Journal'!A:A,0)),"")</f>
        <v/>
      </c>
      <c r="V193" s="93" t="str">
        <f ca="1">IFERROR(INDEX('Trade Journal'!Q:Q,MATCH(T193,'Trade Journal'!A:A,0)),"")</f>
        <v/>
      </c>
      <c r="W193" s="93" t="str">
        <f ca="1">IFERROR(INDEX('Trade Journal'!R:R,MATCH(T193,'Trade Journal'!A:A,0)),"")</f>
        <v/>
      </c>
      <c r="X193" s="93" t="str">
        <f t="shared" ca="1" si="3"/>
        <v/>
      </c>
      <c r="Y193" s="93" t="str">
        <f ca="1">IF(X193&lt;&gt;"",SUM(X$2:X193),"")</f>
        <v/>
      </c>
      <c r="Z193" s="102" t="str">
        <f ca="1">IFERROR(INDEX('Trade Journal'!O:O,MATCH(T193,'Trade Journal'!A:A,0)),"")</f>
        <v/>
      </c>
      <c r="AA193" s="102" t="str">
        <f t="array" aca="1" ref="AA193" ca="1">IF(Z193&lt;&gt;"",PRODUCT(Z$2:Z193+1)-1,"")</f>
        <v/>
      </c>
      <c r="AB193" s="102" t="str">
        <f ca="1">IF(AA193&lt;&gt;"",IF(MAX(AA$2:AA193)=AA193,1/(1+AC192)-1,(1+AA193)/(1+AA192)-1),"")</f>
        <v/>
      </c>
      <c r="AC193" s="102" t="str">
        <f t="array" aca="1" ref="AC193" ca="1">IF(AA193&lt;&gt;"",PRODUCT(AB$3:AB193+1)-1,"")</f>
        <v/>
      </c>
      <c r="AD193" s="104" t="str">
        <f ca="1">IF(AA193&lt;&gt;"",POWER((AA193-MAX(AA$2:AA193))/(1+MAX(AA$2:AA193))*100,2),"")</f>
        <v/>
      </c>
    </row>
    <row r="194" spans="20:30" x14ac:dyDescent="0.25">
      <c r="T194" t="str">
        <f t="array" aca="1" ref="T194" ca="1">IF(ROWS($2:194)&lt;=COUNT('Trade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ROWS(U$2:$U194))),"")</f>
        <v/>
      </c>
      <c r="U194" s="93" t="str">
        <f ca="1">IFERROR(INDEX('Trade Journal'!P:P,MATCH(T194,'Trade Journal'!A:A,0)),"")</f>
        <v/>
      </c>
      <c r="V194" s="93" t="str">
        <f ca="1">IFERROR(INDEX('Trade Journal'!Q:Q,MATCH(T194,'Trade Journal'!A:A,0)),"")</f>
        <v/>
      </c>
      <c r="W194" s="93" t="str">
        <f ca="1">IFERROR(INDEX('Trade Journal'!R:R,MATCH(T194,'Trade Journal'!A:A,0)),"")</f>
        <v/>
      </c>
      <c r="X194" s="93" t="str">
        <f t="shared" ca="1" si="3"/>
        <v/>
      </c>
      <c r="Y194" s="93" t="str">
        <f ca="1">IF(X194&lt;&gt;"",SUM(X$2:X194),"")</f>
        <v/>
      </c>
      <c r="Z194" s="102" t="str">
        <f ca="1">IFERROR(INDEX('Trade Journal'!O:O,MATCH(T194,'Trade Journal'!A:A,0)),"")</f>
        <v/>
      </c>
      <c r="AA194" s="102" t="str">
        <f t="array" aca="1" ref="AA194" ca="1">IF(Z194&lt;&gt;"",PRODUCT(Z$2:Z194+1)-1,"")</f>
        <v/>
      </c>
      <c r="AB194" s="102" t="str">
        <f ca="1">IF(AA194&lt;&gt;"",IF(MAX(AA$2:AA194)=AA194,1/(1+AC193)-1,(1+AA194)/(1+AA193)-1),"")</f>
        <v/>
      </c>
      <c r="AC194" s="102" t="str">
        <f t="array" aca="1" ref="AC194" ca="1">IF(AA194&lt;&gt;"",PRODUCT(AB$3:AB194+1)-1,"")</f>
        <v/>
      </c>
      <c r="AD194" s="104" t="str">
        <f ca="1">IF(AA194&lt;&gt;"",POWER((AA194-MAX(AA$2:AA194))/(1+MAX(AA$2:AA194))*100,2),"")</f>
        <v/>
      </c>
    </row>
    <row r="195" spans="20:30" x14ac:dyDescent="0.25">
      <c r="T195" t="str">
        <f t="array" aca="1" ref="T195" ca="1">IF(ROWS($2:195)&lt;=COUNT('Trade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ROWS(U$2:$U195))),"")</f>
        <v/>
      </c>
      <c r="U195" s="93" t="str">
        <f ca="1">IFERROR(INDEX('Trade Journal'!P:P,MATCH(T195,'Trade Journal'!A:A,0)),"")</f>
        <v/>
      </c>
      <c r="V195" s="93" t="str">
        <f ca="1">IFERROR(INDEX('Trade Journal'!Q:Q,MATCH(T195,'Trade Journal'!A:A,0)),"")</f>
        <v/>
      </c>
      <c r="W195" s="93" t="str">
        <f ca="1">IFERROR(INDEX('Trade Journal'!R:R,MATCH(T195,'Trade Journal'!A:A,0)),"")</f>
        <v/>
      </c>
      <c r="X195" s="93" t="str">
        <f t="shared" ca="1" si="3"/>
        <v/>
      </c>
      <c r="Y195" s="93" t="str">
        <f ca="1">IF(X195&lt;&gt;"",SUM(X$2:X195),"")</f>
        <v/>
      </c>
      <c r="Z195" s="102" t="str">
        <f ca="1">IFERROR(INDEX('Trade Journal'!O:O,MATCH(T195,'Trade Journal'!A:A,0)),"")</f>
        <v/>
      </c>
      <c r="AA195" s="102" t="str">
        <f t="array" aca="1" ref="AA195" ca="1">IF(Z195&lt;&gt;"",PRODUCT(Z$2:Z195+1)-1,"")</f>
        <v/>
      </c>
      <c r="AB195" s="102" t="str">
        <f ca="1">IF(AA195&lt;&gt;"",IF(MAX(AA$2:AA195)=AA195,1/(1+AC194)-1,(1+AA195)/(1+AA194)-1),"")</f>
        <v/>
      </c>
      <c r="AC195" s="102" t="str">
        <f t="array" aca="1" ref="AC195" ca="1">IF(AA195&lt;&gt;"",PRODUCT(AB$3:AB195+1)-1,"")</f>
        <v/>
      </c>
      <c r="AD195" s="104" t="str">
        <f ca="1">IF(AA195&lt;&gt;"",POWER((AA195-MAX(AA$2:AA195))/(1+MAX(AA$2:AA195))*100,2),"")</f>
        <v/>
      </c>
    </row>
    <row r="196" spans="20:30" x14ac:dyDescent="0.25">
      <c r="T196" t="str">
        <f t="array" aca="1" ref="T196" ca="1">IF(ROWS($2:196)&lt;=COUNT('Trade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ROWS(U$2:$U196))),"")</f>
        <v/>
      </c>
      <c r="U196" s="93" t="str">
        <f ca="1">IFERROR(INDEX('Trade Journal'!P:P,MATCH(T196,'Trade Journal'!A:A,0)),"")</f>
        <v/>
      </c>
      <c r="V196" s="93" t="str">
        <f ca="1">IFERROR(INDEX('Trade Journal'!Q:Q,MATCH(T196,'Trade Journal'!A:A,0)),"")</f>
        <v/>
      </c>
      <c r="W196" s="93" t="str">
        <f ca="1">IFERROR(INDEX('Trade Journal'!R:R,MATCH(T196,'Trade Journal'!A:A,0)),"")</f>
        <v/>
      </c>
      <c r="X196" s="93" t="str">
        <f t="shared" ca="1" si="3"/>
        <v/>
      </c>
      <c r="Y196" s="93" t="str">
        <f ca="1">IF(X196&lt;&gt;"",SUM(X$2:X196),"")</f>
        <v/>
      </c>
      <c r="Z196" s="102" t="str">
        <f ca="1">IFERROR(INDEX('Trade Journal'!O:O,MATCH(T196,'Trade Journal'!A:A,0)),"")</f>
        <v/>
      </c>
      <c r="AA196" s="102" t="str">
        <f t="array" aca="1" ref="AA196" ca="1">IF(Z196&lt;&gt;"",PRODUCT(Z$2:Z196+1)-1,"")</f>
        <v/>
      </c>
      <c r="AB196" s="102" t="str">
        <f ca="1">IF(AA196&lt;&gt;"",IF(MAX(AA$2:AA196)=AA196,1/(1+AC195)-1,(1+AA196)/(1+AA195)-1),"")</f>
        <v/>
      </c>
      <c r="AC196" s="102" t="str">
        <f t="array" aca="1" ref="AC196" ca="1">IF(AA196&lt;&gt;"",PRODUCT(AB$3:AB196+1)-1,"")</f>
        <v/>
      </c>
      <c r="AD196" s="104" t="str">
        <f ca="1">IF(AA196&lt;&gt;"",POWER((AA196-MAX(AA$2:AA196))/(1+MAX(AA$2:AA196))*100,2),"")</f>
        <v/>
      </c>
    </row>
    <row r="197" spans="20:30" x14ac:dyDescent="0.25">
      <c r="T197" t="str">
        <f t="array" aca="1" ref="T197" ca="1">IF(ROWS($2:197)&lt;=COUNT('Trade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ROWS(U$2:$U197))),"")</f>
        <v/>
      </c>
      <c r="U197" s="93" t="str">
        <f ca="1">IFERROR(INDEX('Trade Journal'!P:P,MATCH(T197,'Trade Journal'!A:A,0)),"")</f>
        <v/>
      </c>
      <c r="V197" s="93" t="str">
        <f ca="1">IFERROR(INDEX('Trade Journal'!Q:Q,MATCH(T197,'Trade Journal'!A:A,0)),"")</f>
        <v/>
      </c>
      <c r="W197" s="93" t="str">
        <f ca="1">IFERROR(INDEX('Trade Journal'!R:R,MATCH(T197,'Trade Journal'!A:A,0)),"")</f>
        <v/>
      </c>
      <c r="X197" s="93" t="str">
        <f t="shared" ca="1" si="3"/>
        <v/>
      </c>
      <c r="Y197" s="93" t="str">
        <f ca="1">IF(X197&lt;&gt;"",SUM(X$2:X197),"")</f>
        <v/>
      </c>
      <c r="Z197" s="102" t="str">
        <f ca="1">IFERROR(INDEX('Trade Journal'!O:O,MATCH(T197,'Trade Journal'!A:A,0)),"")</f>
        <v/>
      </c>
      <c r="AA197" s="102" t="str">
        <f t="array" aca="1" ref="AA197" ca="1">IF(Z197&lt;&gt;"",PRODUCT(Z$2:Z197+1)-1,"")</f>
        <v/>
      </c>
      <c r="AB197" s="102" t="str">
        <f ca="1">IF(AA197&lt;&gt;"",IF(MAX(AA$2:AA197)=AA197,1/(1+AC196)-1,(1+AA197)/(1+AA196)-1),"")</f>
        <v/>
      </c>
      <c r="AC197" s="102" t="str">
        <f t="array" aca="1" ref="AC197" ca="1">IF(AA197&lt;&gt;"",PRODUCT(AB$3:AB197+1)-1,"")</f>
        <v/>
      </c>
      <c r="AD197" s="104" t="str">
        <f ca="1">IF(AA197&lt;&gt;"",POWER((AA197-MAX(AA$2:AA197))/(1+MAX(AA$2:AA197))*100,2),"")</f>
        <v/>
      </c>
    </row>
    <row r="198" spans="20:30" x14ac:dyDescent="0.25">
      <c r="T198" t="str">
        <f t="array" aca="1" ref="T198" ca="1">IF(ROWS($2:198)&lt;=COUNT('Trade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ROWS(U$2:$U198))),"")</f>
        <v/>
      </c>
      <c r="U198" s="93" t="str">
        <f ca="1">IFERROR(INDEX('Trade Journal'!P:P,MATCH(T198,'Trade Journal'!A:A,0)),"")</f>
        <v/>
      </c>
      <c r="V198" s="93" t="str">
        <f ca="1">IFERROR(INDEX('Trade Journal'!Q:Q,MATCH(T198,'Trade Journal'!A:A,0)),"")</f>
        <v/>
      </c>
      <c r="W198" s="93" t="str">
        <f ca="1">IFERROR(INDEX('Trade Journal'!R:R,MATCH(T198,'Trade Journal'!A:A,0)),"")</f>
        <v/>
      </c>
      <c r="X198" s="93" t="str">
        <f t="shared" ca="1" si="3"/>
        <v/>
      </c>
      <c r="Y198" s="93" t="str">
        <f ca="1">IF(X198&lt;&gt;"",SUM(X$2:X198),"")</f>
        <v/>
      </c>
      <c r="Z198" s="102" t="str">
        <f ca="1">IFERROR(INDEX('Trade Journal'!O:O,MATCH(T198,'Trade Journal'!A:A,0)),"")</f>
        <v/>
      </c>
      <c r="AA198" s="102" t="str">
        <f t="array" aca="1" ref="AA198" ca="1">IF(Z198&lt;&gt;"",PRODUCT(Z$2:Z198+1)-1,"")</f>
        <v/>
      </c>
      <c r="AB198" s="102" t="str">
        <f ca="1">IF(AA198&lt;&gt;"",IF(MAX(AA$2:AA198)=AA198,1/(1+AC197)-1,(1+AA198)/(1+AA197)-1),"")</f>
        <v/>
      </c>
      <c r="AC198" s="102" t="str">
        <f t="array" aca="1" ref="AC198" ca="1">IF(AA198&lt;&gt;"",PRODUCT(AB$3:AB198+1)-1,"")</f>
        <v/>
      </c>
      <c r="AD198" s="104" t="str">
        <f ca="1">IF(AA198&lt;&gt;"",POWER((AA198-MAX(AA$2:AA198))/(1+MAX(AA$2:AA198))*100,2),"")</f>
        <v/>
      </c>
    </row>
    <row r="199" spans="20:30" x14ac:dyDescent="0.25">
      <c r="T199" t="str">
        <f t="array" aca="1" ref="T199" ca="1">IF(ROWS($2:199)&lt;=COUNT('Trade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ROWS(U$2:$U199))),"")</f>
        <v/>
      </c>
      <c r="U199" s="93" t="str">
        <f ca="1">IFERROR(INDEX('Trade Journal'!P:P,MATCH(T199,'Trade Journal'!A:A,0)),"")</f>
        <v/>
      </c>
      <c r="V199" s="93" t="str">
        <f ca="1">IFERROR(INDEX('Trade Journal'!Q:Q,MATCH(T199,'Trade Journal'!A:A,0)),"")</f>
        <v/>
      </c>
      <c r="W199" s="93" t="str">
        <f ca="1">IFERROR(INDEX('Trade Journal'!R:R,MATCH(T199,'Trade Journal'!A:A,0)),"")</f>
        <v/>
      </c>
      <c r="X199" s="93" t="str">
        <f t="shared" ca="1" si="3"/>
        <v/>
      </c>
      <c r="Y199" s="93" t="str">
        <f ca="1">IF(X199&lt;&gt;"",SUM(X$2:X199),"")</f>
        <v/>
      </c>
      <c r="Z199" s="102" t="str">
        <f ca="1">IFERROR(INDEX('Trade Journal'!O:O,MATCH(T199,'Trade Journal'!A:A,0)),"")</f>
        <v/>
      </c>
      <c r="AA199" s="102" t="str">
        <f t="array" aca="1" ref="AA199" ca="1">IF(Z199&lt;&gt;"",PRODUCT(Z$2:Z199+1)-1,"")</f>
        <v/>
      </c>
      <c r="AB199" s="102" t="str">
        <f ca="1">IF(AA199&lt;&gt;"",IF(MAX(AA$2:AA199)=AA199,1/(1+AC198)-1,(1+AA199)/(1+AA198)-1),"")</f>
        <v/>
      </c>
      <c r="AC199" s="102" t="str">
        <f t="array" aca="1" ref="AC199" ca="1">IF(AA199&lt;&gt;"",PRODUCT(AB$3:AB199+1)-1,"")</f>
        <v/>
      </c>
      <c r="AD199" s="104" t="str">
        <f ca="1">IF(AA199&lt;&gt;"",POWER((AA199-MAX(AA$2:AA199))/(1+MAX(AA$2:AA199))*100,2),"")</f>
        <v/>
      </c>
    </row>
    <row r="200" spans="20:30" x14ac:dyDescent="0.25">
      <c r="T200" t="str">
        <f t="array" aca="1" ref="T200" ca="1">IF(ROWS($2:200)&lt;=COUNT('Trade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ROWS(U$2:$U200))),"")</f>
        <v/>
      </c>
      <c r="U200" s="93" t="str">
        <f ca="1">IFERROR(INDEX('Trade Journal'!P:P,MATCH(T200,'Trade Journal'!A:A,0)),"")</f>
        <v/>
      </c>
      <c r="V200" s="93" t="str">
        <f ca="1">IFERROR(INDEX('Trade Journal'!Q:Q,MATCH(T200,'Trade Journal'!A:A,0)),"")</f>
        <v/>
      </c>
      <c r="W200" s="93" t="str">
        <f ca="1">IFERROR(INDEX('Trade Journal'!R:R,MATCH(T200,'Trade Journal'!A:A,0)),"")</f>
        <v/>
      </c>
      <c r="X200" s="93" t="str">
        <f t="shared" ca="1" si="3"/>
        <v/>
      </c>
      <c r="Y200" s="93" t="str">
        <f ca="1">IF(X200&lt;&gt;"",SUM(X$2:X200),"")</f>
        <v/>
      </c>
      <c r="Z200" s="102" t="str">
        <f ca="1">IFERROR(INDEX('Trade Journal'!O:O,MATCH(T200,'Trade Journal'!A:A,0)),"")</f>
        <v/>
      </c>
      <c r="AA200" s="102" t="str">
        <f t="array" aca="1" ref="AA200" ca="1">IF(Z200&lt;&gt;"",PRODUCT(Z$2:Z200+1)-1,"")</f>
        <v/>
      </c>
      <c r="AB200" s="102" t="str">
        <f ca="1">IF(AA200&lt;&gt;"",IF(MAX(AA$2:AA200)=AA200,1/(1+AC199)-1,(1+AA200)/(1+AA199)-1),"")</f>
        <v/>
      </c>
      <c r="AC200" s="102" t="str">
        <f t="array" aca="1" ref="AC200" ca="1">IF(AA200&lt;&gt;"",PRODUCT(AB$3:AB200+1)-1,"")</f>
        <v/>
      </c>
      <c r="AD200" s="104" t="str">
        <f ca="1">IF(AA200&lt;&gt;"",POWER((AA200-MAX(AA$2:AA200))/(1+MAX(AA$2:AA200))*100,2),"")</f>
        <v/>
      </c>
    </row>
    <row r="201" spans="20:30" x14ac:dyDescent="0.25">
      <c r="T201" t="str">
        <f t="array" aca="1" ref="T201" ca="1">IF(ROWS($2:201)&lt;=COUNT('Trade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ROWS(U$2:$U201))),"")</f>
        <v/>
      </c>
      <c r="U201" s="93" t="str">
        <f ca="1">IFERROR(INDEX('Trade Journal'!P:P,MATCH(T201,'Trade Journal'!A:A,0)),"")</f>
        <v/>
      </c>
      <c r="V201" s="93" t="str">
        <f ca="1">IFERROR(INDEX('Trade Journal'!Q:Q,MATCH(T201,'Trade Journal'!A:A,0)),"")</f>
        <v/>
      </c>
      <c r="W201" s="93" t="str">
        <f ca="1">IFERROR(INDEX('Trade Journal'!R:R,MATCH(T201,'Trade Journal'!A:A,0)),"")</f>
        <v/>
      </c>
      <c r="X201" s="93" t="str">
        <f t="shared" ca="1" si="3"/>
        <v/>
      </c>
      <c r="Y201" s="93" t="str">
        <f ca="1">IF(X201&lt;&gt;"",SUM(X$2:X201),"")</f>
        <v/>
      </c>
      <c r="Z201" s="102" t="str">
        <f ca="1">IFERROR(INDEX('Trade Journal'!O:O,MATCH(T201,'Trade Journal'!A:A,0)),"")</f>
        <v/>
      </c>
      <c r="AA201" s="102" t="str">
        <f t="array" aca="1" ref="AA201" ca="1">IF(Z201&lt;&gt;"",PRODUCT(Z$2:Z201+1)-1,"")</f>
        <v/>
      </c>
      <c r="AB201" s="102" t="str">
        <f ca="1">IF(AA201&lt;&gt;"",IF(MAX(AA$2:AA201)=AA201,1/(1+AC200)-1,(1+AA201)/(1+AA200)-1),"")</f>
        <v/>
      </c>
      <c r="AC201" s="102" t="str">
        <f t="array" aca="1" ref="AC201" ca="1">IF(AA201&lt;&gt;"",PRODUCT(AB$3:AB201+1)-1,"")</f>
        <v/>
      </c>
      <c r="AD201" s="104" t="str">
        <f ca="1">IF(AA201&lt;&gt;"",POWER((AA201-MAX(AA$2:AA201))/(1+MAX(AA$2:AA201))*100,2),"")</f>
        <v/>
      </c>
    </row>
    <row r="202" spans="20:30" x14ac:dyDescent="0.25">
      <c r="T202" t="str">
        <f t="array" aca="1" ref="T202" ca="1">IF(ROWS($2:202)&lt;=COUNT('Trade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ROWS(U$2:$U202))),"")</f>
        <v/>
      </c>
      <c r="U202" s="93" t="str">
        <f ca="1">IFERROR(INDEX('Trade Journal'!P:P,MATCH(T202,'Trade Journal'!A:A,0)),"")</f>
        <v/>
      </c>
      <c r="V202" s="93" t="str">
        <f ca="1">IFERROR(INDEX('Trade Journal'!Q:Q,MATCH(T202,'Trade Journal'!A:A,0)),"")</f>
        <v/>
      </c>
      <c r="W202" s="93" t="str">
        <f ca="1">IFERROR(INDEX('Trade Journal'!R:R,MATCH(T202,'Trade Journal'!A:A,0)),"")</f>
        <v/>
      </c>
      <c r="X202" s="93" t="str">
        <f t="shared" ca="1" si="3"/>
        <v/>
      </c>
      <c r="Y202" s="93" t="str">
        <f ca="1">IF(X202&lt;&gt;"",SUM(X$2:X202),"")</f>
        <v/>
      </c>
      <c r="Z202" s="102" t="str">
        <f ca="1">IFERROR(INDEX('Trade Journal'!O:O,MATCH(T202,'Trade Journal'!A:A,0)),"")</f>
        <v/>
      </c>
      <c r="AA202" s="102" t="str">
        <f t="array" aca="1" ref="AA202" ca="1">IF(Z202&lt;&gt;"",PRODUCT(Z$2:Z202+1)-1,"")</f>
        <v/>
      </c>
      <c r="AB202" s="102" t="str">
        <f ca="1">IF(AA202&lt;&gt;"",IF(MAX(AA$2:AA202)=AA202,1/(1+AC201)-1,(1+AA202)/(1+AA201)-1),"")</f>
        <v/>
      </c>
      <c r="AC202" s="102" t="str">
        <f t="array" aca="1" ref="AC202" ca="1">IF(AA202&lt;&gt;"",PRODUCT(AB$3:AB202+1)-1,"")</f>
        <v/>
      </c>
      <c r="AD202" s="104" t="str">
        <f ca="1">IF(AA202&lt;&gt;"",POWER((AA202-MAX(AA$2:AA202))/(1+MAX(AA$2:AA202))*100,2),"")</f>
        <v/>
      </c>
    </row>
    <row r="203" spans="20:30" x14ac:dyDescent="0.25">
      <c r="T203" t="str">
        <f t="array" aca="1" ref="T203" ca="1">IF(ROWS($2:203)&lt;=COUNT('Trade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ROWS(U$2:$U203))),"")</f>
        <v/>
      </c>
      <c r="U203" s="93" t="str">
        <f ca="1">IFERROR(INDEX('Trade Journal'!P:P,MATCH(T203,'Trade Journal'!A:A,0)),"")</f>
        <v/>
      </c>
      <c r="V203" s="93" t="str">
        <f ca="1">IFERROR(INDEX('Trade Journal'!Q:Q,MATCH(T203,'Trade Journal'!A:A,0)),"")</f>
        <v/>
      </c>
      <c r="W203" s="93" t="str">
        <f ca="1">IFERROR(INDEX('Trade Journal'!R:R,MATCH(T203,'Trade Journal'!A:A,0)),"")</f>
        <v/>
      </c>
      <c r="X203" s="93" t="str">
        <f t="shared" ca="1" si="3"/>
        <v/>
      </c>
      <c r="Y203" s="93" t="str">
        <f ca="1">IF(X203&lt;&gt;"",SUM(X$2:X203),"")</f>
        <v/>
      </c>
      <c r="Z203" s="102" t="str">
        <f ca="1">IFERROR(INDEX('Trade Journal'!O:O,MATCH(T203,'Trade Journal'!A:A,0)),"")</f>
        <v/>
      </c>
      <c r="AA203" s="102" t="str">
        <f t="array" aca="1" ref="AA203" ca="1">IF(Z203&lt;&gt;"",PRODUCT(Z$2:Z203+1)-1,"")</f>
        <v/>
      </c>
      <c r="AB203" s="102" t="str">
        <f ca="1">IF(AA203&lt;&gt;"",IF(MAX(AA$2:AA203)=AA203,1/(1+AC202)-1,(1+AA203)/(1+AA202)-1),"")</f>
        <v/>
      </c>
      <c r="AC203" s="102" t="str">
        <f t="array" aca="1" ref="AC203" ca="1">IF(AA203&lt;&gt;"",PRODUCT(AB$3:AB203+1)-1,"")</f>
        <v/>
      </c>
      <c r="AD203" s="104" t="str">
        <f ca="1">IF(AA203&lt;&gt;"",POWER((AA203-MAX(AA$2:AA203))/(1+MAX(AA$2:AA203))*100,2),"")</f>
        <v/>
      </c>
    </row>
    <row r="204" spans="20:30" x14ac:dyDescent="0.25">
      <c r="T204" t="str">
        <f t="array" aca="1" ref="T204" ca="1">IF(ROWS($2:204)&lt;=COUNT('Trade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ROWS(U$2:$U204))),"")</f>
        <v/>
      </c>
      <c r="U204" s="93" t="str">
        <f ca="1">IFERROR(INDEX('Trade Journal'!P:P,MATCH(T204,'Trade Journal'!A:A,0)),"")</f>
        <v/>
      </c>
      <c r="V204" s="93" t="str">
        <f ca="1">IFERROR(INDEX('Trade Journal'!Q:Q,MATCH(T204,'Trade Journal'!A:A,0)),"")</f>
        <v/>
      </c>
      <c r="W204" s="93" t="str">
        <f ca="1">IFERROR(INDEX('Trade Journal'!R:R,MATCH(T204,'Trade Journal'!A:A,0)),"")</f>
        <v/>
      </c>
      <c r="X204" s="93" t="str">
        <f t="shared" ca="1" si="3"/>
        <v/>
      </c>
      <c r="Y204" s="93" t="str">
        <f ca="1">IF(X204&lt;&gt;"",SUM(X$2:X204),"")</f>
        <v/>
      </c>
      <c r="Z204" s="102" t="str">
        <f ca="1">IFERROR(INDEX('Trade Journal'!O:O,MATCH(T204,'Trade Journal'!A:A,0)),"")</f>
        <v/>
      </c>
      <c r="AA204" s="102" t="str">
        <f t="array" aca="1" ref="AA204" ca="1">IF(Z204&lt;&gt;"",PRODUCT(Z$2:Z204+1)-1,"")</f>
        <v/>
      </c>
      <c r="AB204" s="102" t="str">
        <f ca="1">IF(AA204&lt;&gt;"",IF(MAX(AA$2:AA204)=AA204,1/(1+AC203)-1,(1+AA204)/(1+AA203)-1),"")</f>
        <v/>
      </c>
      <c r="AC204" s="102" t="str">
        <f t="array" aca="1" ref="AC204" ca="1">IF(AA204&lt;&gt;"",PRODUCT(AB$3:AB204+1)-1,"")</f>
        <v/>
      </c>
      <c r="AD204" s="104" t="str">
        <f ca="1">IF(AA204&lt;&gt;"",POWER((AA204-MAX(AA$2:AA204))/(1+MAX(AA$2:AA204))*100,2),"")</f>
        <v/>
      </c>
    </row>
    <row r="205" spans="20:30" x14ac:dyDescent="0.25">
      <c r="T205" t="str">
        <f t="array" aca="1" ref="T205" ca="1">IF(ROWS($2:205)&lt;=COUNT('Trade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ROWS(U$2:$U205))),"")</f>
        <v/>
      </c>
      <c r="U205" s="93" t="str">
        <f ca="1">IFERROR(INDEX('Trade Journal'!P:P,MATCH(T205,'Trade Journal'!A:A,0)),"")</f>
        <v/>
      </c>
      <c r="V205" s="93" t="str">
        <f ca="1">IFERROR(INDEX('Trade Journal'!Q:Q,MATCH(T205,'Trade Journal'!A:A,0)),"")</f>
        <v/>
      </c>
      <c r="W205" s="93" t="str">
        <f ca="1">IFERROR(INDEX('Trade Journal'!R:R,MATCH(T205,'Trade Journal'!A:A,0)),"")</f>
        <v/>
      </c>
      <c r="X205" s="93" t="str">
        <f t="shared" ca="1" si="3"/>
        <v/>
      </c>
      <c r="Y205" s="93" t="str">
        <f ca="1">IF(X205&lt;&gt;"",SUM(X$2:X205),"")</f>
        <v/>
      </c>
      <c r="Z205" s="102" t="str">
        <f ca="1">IFERROR(INDEX('Trade Journal'!O:O,MATCH(T205,'Trade Journal'!A:A,0)),"")</f>
        <v/>
      </c>
      <c r="AA205" s="102" t="str">
        <f t="array" aca="1" ref="AA205" ca="1">IF(Z205&lt;&gt;"",PRODUCT(Z$2:Z205+1)-1,"")</f>
        <v/>
      </c>
      <c r="AB205" s="102" t="str">
        <f ca="1">IF(AA205&lt;&gt;"",IF(MAX(AA$2:AA205)=AA205,1/(1+AC204)-1,(1+AA205)/(1+AA204)-1),"")</f>
        <v/>
      </c>
      <c r="AC205" s="102" t="str">
        <f t="array" aca="1" ref="AC205" ca="1">IF(AA205&lt;&gt;"",PRODUCT(AB$3:AB205+1)-1,"")</f>
        <v/>
      </c>
      <c r="AD205" s="104" t="str">
        <f ca="1">IF(AA205&lt;&gt;"",POWER((AA205-MAX(AA$2:AA205))/(1+MAX(AA$2:AA205))*100,2),"")</f>
        <v/>
      </c>
    </row>
    <row r="206" spans="20:30" x14ac:dyDescent="0.25">
      <c r="T206" t="str">
        <f t="array" aca="1" ref="T206" ca="1">IF(ROWS($2:206)&lt;=COUNT('Trade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ROWS(U$2:$U206))),"")</f>
        <v/>
      </c>
      <c r="U206" s="93" t="str">
        <f ca="1">IFERROR(INDEX('Trade Journal'!P:P,MATCH(T206,'Trade Journal'!A:A,0)),"")</f>
        <v/>
      </c>
      <c r="V206" s="93" t="str">
        <f ca="1">IFERROR(INDEX('Trade Journal'!Q:Q,MATCH(T206,'Trade Journal'!A:A,0)),"")</f>
        <v/>
      </c>
      <c r="W206" s="93" t="str">
        <f ca="1">IFERROR(INDEX('Trade Journal'!R:R,MATCH(T206,'Trade Journal'!A:A,0)),"")</f>
        <v/>
      </c>
      <c r="X206" s="93" t="str">
        <f t="shared" ca="1" si="3"/>
        <v/>
      </c>
      <c r="Y206" s="93" t="str">
        <f ca="1">IF(X206&lt;&gt;"",SUM(X$2:X206),"")</f>
        <v/>
      </c>
      <c r="Z206" s="102" t="str">
        <f ca="1">IFERROR(INDEX('Trade Journal'!O:O,MATCH(T206,'Trade Journal'!A:A,0)),"")</f>
        <v/>
      </c>
      <c r="AA206" s="102" t="str">
        <f t="array" aca="1" ref="AA206" ca="1">IF(Z206&lt;&gt;"",PRODUCT(Z$2:Z206+1)-1,"")</f>
        <v/>
      </c>
      <c r="AB206" s="102" t="str">
        <f ca="1">IF(AA206&lt;&gt;"",IF(MAX(AA$2:AA206)=AA206,1/(1+AC205)-1,(1+AA206)/(1+AA205)-1),"")</f>
        <v/>
      </c>
      <c r="AC206" s="102" t="str">
        <f t="array" aca="1" ref="AC206" ca="1">IF(AA206&lt;&gt;"",PRODUCT(AB$3:AB206+1)-1,"")</f>
        <v/>
      </c>
      <c r="AD206" s="104" t="str">
        <f ca="1">IF(AA206&lt;&gt;"",POWER((AA206-MAX(AA$2:AA206))/(1+MAX(AA$2:AA206))*100,2),"")</f>
        <v/>
      </c>
    </row>
    <row r="207" spans="20:30" x14ac:dyDescent="0.25">
      <c r="T207" t="str">
        <f t="array" aca="1" ref="T207" ca="1">IF(ROWS($2:207)&lt;=COUNT('Trade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ROWS(U$2:$U207))),"")</f>
        <v/>
      </c>
      <c r="U207" s="93" t="str">
        <f ca="1">IFERROR(INDEX('Trade Journal'!P:P,MATCH(T207,'Trade Journal'!A:A,0)),"")</f>
        <v/>
      </c>
      <c r="V207" s="93" t="str">
        <f ca="1">IFERROR(INDEX('Trade Journal'!Q:Q,MATCH(T207,'Trade Journal'!A:A,0)),"")</f>
        <v/>
      </c>
      <c r="W207" s="93" t="str">
        <f ca="1">IFERROR(INDEX('Trade Journal'!R:R,MATCH(T207,'Trade Journal'!A:A,0)),"")</f>
        <v/>
      </c>
      <c r="X207" s="93" t="str">
        <f t="shared" ca="1" si="3"/>
        <v/>
      </c>
      <c r="Y207" s="93" t="str">
        <f ca="1">IF(X207&lt;&gt;"",SUM(X$2:X207),"")</f>
        <v/>
      </c>
      <c r="Z207" s="102" t="str">
        <f ca="1">IFERROR(INDEX('Trade Journal'!O:O,MATCH(T207,'Trade Journal'!A:A,0)),"")</f>
        <v/>
      </c>
      <c r="AA207" s="102" t="str">
        <f t="array" aca="1" ref="AA207" ca="1">IF(Z207&lt;&gt;"",PRODUCT(Z$2:Z207+1)-1,"")</f>
        <v/>
      </c>
      <c r="AB207" s="102" t="str">
        <f ca="1">IF(AA207&lt;&gt;"",IF(MAX(AA$2:AA207)=AA207,1/(1+AC206)-1,(1+AA207)/(1+AA206)-1),"")</f>
        <v/>
      </c>
      <c r="AC207" s="102" t="str">
        <f t="array" aca="1" ref="AC207" ca="1">IF(AA207&lt;&gt;"",PRODUCT(AB$3:AB207+1)-1,"")</f>
        <v/>
      </c>
      <c r="AD207" s="104" t="str">
        <f ca="1">IF(AA207&lt;&gt;"",POWER((AA207-MAX(AA$2:AA207))/(1+MAX(AA$2:AA207))*100,2),"")</f>
        <v/>
      </c>
    </row>
    <row r="208" spans="20:30" x14ac:dyDescent="0.25">
      <c r="T208" t="str">
        <f t="array" aca="1" ref="T208" ca="1">IF(ROWS($2:208)&lt;=COUNT('Trade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ROWS(U$2:$U208))),"")</f>
        <v/>
      </c>
      <c r="U208" s="93" t="str">
        <f ca="1">IFERROR(INDEX('Trade Journal'!P:P,MATCH(T208,'Trade Journal'!A:A,0)),"")</f>
        <v/>
      </c>
      <c r="V208" s="93" t="str">
        <f ca="1">IFERROR(INDEX('Trade Journal'!Q:Q,MATCH(T208,'Trade Journal'!A:A,0)),"")</f>
        <v/>
      </c>
      <c r="W208" s="93" t="str">
        <f ca="1">IFERROR(INDEX('Trade Journal'!R:R,MATCH(T208,'Trade Journal'!A:A,0)),"")</f>
        <v/>
      </c>
      <c r="X208" s="93" t="str">
        <f t="shared" ref="X208:X271" ca="1" si="4">IF(OR(U208&lt;&gt;"",V208&lt;&gt;"",W208&lt;&gt;""),SUM(U208:W208),"")</f>
        <v/>
      </c>
      <c r="Y208" s="93" t="str">
        <f ca="1">IF(X208&lt;&gt;"",SUM(X$2:X208),"")</f>
        <v/>
      </c>
      <c r="Z208" s="102" t="str">
        <f ca="1">IFERROR(INDEX('Trade Journal'!O:O,MATCH(T208,'Trade Journal'!A:A,0)),"")</f>
        <v/>
      </c>
      <c r="AA208" s="102" t="str">
        <f t="array" aca="1" ref="AA208" ca="1">IF(Z208&lt;&gt;"",PRODUCT(Z$2:Z208+1)-1,"")</f>
        <v/>
      </c>
      <c r="AB208" s="102" t="str">
        <f ca="1">IF(AA208&lt;&gt;"",IF(MAX(AA$2:AA208)=AA208,1/(1+AC207)-1,(1+AA208)/(1+AA207)-1),"")</f>
        <v/>
      </c>
      <c r="AC208" s="102" t="str">
        <f t="array" aca="1" ref="AC208" ca="1">IF(AA208&lt;&gt;"",PRODUCT(AB$3:AB208+1)-1,"")</f>
        <v/>
      </c>
      <c r="AD208" s="104" t="str">
        <f ca="1">IF(AA208&lt;&gt;"",POWER((AA208-MAX(AA$2:AA208))/(1+MAX(AA$2:AA208))*100,2),"")</f>
        <v/>
      </c>
    </row>
    <row r="209" spans="20:30" x14ac:dyDescent="0.25">
      <c r="T209" t="str">
        <f t="array" aca="1" ref="T209" ca="1">IF(ROWS($2:209)&lt;=COUNT('Trade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ROWS(U$2:$U209))),"")</f>
        <v/>
      </c>
      <c r="U209" s="93" t="str">
        <f ca="1">IFERROR(INDEX('Trade Journal'!P:P,MATCH(T209,'Trade Journal'!A:A,0)),"")</f>
        <v/>
      </c>
      <c r="V209" s="93" t="str">
        <f ca="1">IFERROR(INDEX('Trade Journal'!Q:Q,MATCH(T209,'Trade Journal'!A:A,0)),"")</f>
        <v/>
      </c>
      <c r="W209" s="93" t="str">
        <f ca="1">IFERROR(INDEX('Trade Journal'!R:R,MATCH(T209,'Trade Journal'!A:A,0)),"")</f>
        <v/>
      </c>
      <c r="X209" s="93" t="str">
        <f t="shared" ca="1" si="4"/>
        <v/>
      </c>
      <c r="Y209" s="93" t="str">
        <f ca="1">IF(X209&lt;&gt;"",SUM(X$2:X209),"")</f>
        <v/>
      </c>
      <c r="Z209" s="102" t="str">
        <f ca="1">IFERROR(INDEX('Trade Journal'!O:O,MATCH(T209,'Trade Journal'!A:A,0)),"")</f>
        <v/>
      </c>
      <c r="AA209" s="102" t="str">
        <f t="array" aca="1" ref="AA209" ca="1">IF(Z209&lt;&gt;"",PRODUCT(Z$2:Z209+1)-1,"")</f>
        <v/>
      </c>
      <c r="AB209" s="102" t="str">
        <f ca="1">IF(AA209&lt;&gt;"",IF(MAX(AA$2:AA209)=AA209,1/(1+AC208)-1,(1+AA209)/(1+AA208)-1),"")</f>
        <v/>
      </c>
      <c r="AC209" s="102" t="str">
        <f t="array" aca="1" ref="AC209" ca="1">IF(AA209&lt;&gt;"",PRODUCT(AB$3:AB209+1)-1,"")</f>
        <v/>
      </c>
      <c r="AD209" s="104" t="str">
        <f ca="1">IF(AA209&lt;&gt;"",POWER((AA209-MAX(AA$2:AA209))/(1+MAX(AA$2:AA209))*100,2),"")</f>
        <v/>
      </c>
    </row>
    <row r="210" spans="20:30" x14ac:dyDescent="0.25">
      <c r="T210" t="str">
        <f t="array" aca="1" ref="T210" ca="1">IF(ROWS($2:210)&lt;=COUNT('Trade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ROWS(U$2:$U210))),"")</f>
        <v/>
      </c>
      <c r="U210" s="93" t="str">
        <f ca="1">IFERROR(INDEX('Trade Journal'!P:P,MATCH(T210,'Trade Journal'!A:A,0)),"")</f>
        <v/>
      </c>
      <c r="V210" s="93" t="str">
        <f ca="1">IFERROR(INDEX('Trade Journal'!Q:Q,MATCH(T210,'Trade Journal'!A:A,0)),"")</f>
        <v/>
      </c>
      <c r="W210" s="93" t="str">
        <f ca="1">IFERROR(INDEX('Trade Journal'!R:R,MATCH(T210,'Trade Journal'!A:A,0)),"")</f>
        <v/>
      </c>
      <c r="X210" s="93" t="str">
        <f t="shared" ca="1" si="4"/>
        <v/>
      </c>
      <c r="Y210" s="93" t="str">
        <f ca="1">IF(X210&lt;&gt;"",SUM(X$2:X210),"")</f>
        <v/>
      </c>
      <c r="Z210" s="102" t="str">
        <f ca="1">IFERROR(INDEX('Trade Journal'!O:O,MATCH(T210,'Trade Journal'!A:A,0)),"")</f>
        <v/>
      </c>
      <c r="AA210" s="102" t="str">
        <f t="array" aca="1" ref="AA210" ca="1">IF(Z210&lt;&gt;"",PRODUCT(Z$2:Z210+1)-1,"")</f>
        <v/>
      </c>
      <c r="AB210" s="102" t="str">
        <f ca="1">IF(AA210&lt;&gt;"",IF(MAX(AA$2:AA210)=AA210,1/(1+AC209)-1,(1+AA210)/(1+AA209)-1),"")</f>
        <v/>
      </c>
      <c r="AC210" s="102" t="str">
        <f t="array" aca="1" ref="AC210" ca="1">IF(AA210&lt;&gt;"",PRODUCT(AB$3:AB210+1)-1,"")</f>
        <v/>
      </c>
      <c r="AD210" s="104" t="str">
        <f ca="1">IF(AA210&lt;&gt;"",POWER((AA210-MAX(AA$2:AA210))/(1+MAX(AA$2:AA210))*100,2),"")</f>
        <v/>
      </c>
    </row>
    <row r="211" spans="20:30" x14ac:dyDescent="0.25">
      <c r="T211" t="str">
        <f t="array" aca="1" ref="T211" ca="1">IF(ROWS($2:211)&lt;=COUNT('Trade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ROWS(U$2:$U211))),"")</f>
        <v/>
      </c>
      <c r="U211" s="93" t="str">
        <f ca="1">IFERROR(INDEX('Trade Journal'!P:P,MATCH(T211,'Trade Journal'!A:A,0)),"")</f>
        <v/>
      </c>
      <c r="V211" s="93" t="str">
        <f ca="1">IFERROR(INDEX('Trade Journal'!Q:Q,MATCH(T211,'Trade Journal'!A:A,0)),"")</f>
        <v/>
      </c>
      <c r="W211" s="93" t="str">
        <f ca="1">IFERROR(INDEX('Trade Journal'!R:R,MATCH(T211,'Trade Journal'!A:A,0)),"")</f>
        <v/>
      </c>
      <c r="X211" s="93" t="str">
        <f t="shared" ca="1" si="4"/>
        <v/>
      </c>
      <c r="Y211" s="93" t="str">
        <f ca="1">IF(X211&lt;&gt;"",SUM(X$2:X211),"")</f>
        <v/>
      </c>
      <c r="Z211" s="102" t="str">
        <f ca="1">IFERROR(INDEX('Trade Journal'!O:O,MATCH(T211,'Trade Journal'!A:A,0)),"")</f>
        <v/>
      </c>
      <c r="AA211" s="102" t="str">
        <f t="array" aca="1" ref="AA211" ca="1">IF(Z211&lt;&gt;"",PRODUCT(Z$2:Z211+1)-1,"")</f>
        <v/>
      </c>
      <c r="AB211" s="102" t="str">
        <f ca="1">IF(AA211&lt;&gt;"",IF(MAX(AA$2:AA211)=AA211,1/(1+AC210)-1,(1+AA211)/(1+AA210)-1),"")</f>
        <v/>
      </c>
      <c r="AC211" s="102" t="str">
        <f t="array" aca="1" ref="AC211" ca="1">IF(AA211&lt;&gt;"",PRODUCT(AB$3:AB211+1)-1,"")</f>
        <v/>
      </c>
      <c r="AD211" s="104" t="str">
        <f ca="1">IF(AA211&lt;&gt;"",POWER((AA211-MAX(AA$2:AA211))/(1+MAX(AA$2:AA211))*100,2),"")</f>
        <v/>
      </c>
    </row>
    <row r="212" spans="20:30" x14ac:dyDescent="0.25">
      <c r="T212" t="str">
        <f t="array" aca="1" ref="T212" ca="1">IF(ROWS($2:212)&lt;=COUNT('Trade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ROWS(U$2:$U212))),"")</f>
        <v/>
      </c>
      <c r="U212" s="93" t="str">
        <f ca="1">IFERROR(INDEX('Trade Journal'!P:P,MATCH(T212,'Trade Journal'!A:A,0)),"")</f>
        <v/>
      </c>
      <c r="V212" s="93" t="str">
        <f ca="1">IFERROR(INDEX('Trade Journal'!Q:Q,MATCH(T212,'Trade Journal'!A:A,0)),"")</f>
        <v/>
      </c>
      <c r="W212" s="93" t="str">
        <f ca="1">IFERROR(INDEX('Trade Journal'!R:R,MATCH(T212,'Trade Journal'!A:A,0)),"")</f>
        <v/>
      </c>
      <c r="X212" s="93" t="str">
        <f t="shared" ca="1" si="4"/>
        <v/>
      </c>
      <c r="Y212" s="93" t="str">
        <f ca="1">IF(X212&lt;&gt;"",SUM(X$2:X212),"")</f>
        <v/>
      </c>
      <c r="Z212" s="102" t="str">
        <f ca="1">IFERROR(INDEX('Trade Journal'!O:O,MATCH(T212,'Trade Journal'!A:A,0)),"")</f>
        <v/>
      </c>
      <c r="AA212" s="102" t="str">
        <f t="array" aca="1" ref="AA212" ca="1">IF(Z212&lt;&gt;"",PRODUCT(Z$2:Z212+1)-1,"")</f>
        <v/>
      </c>
      <c r="AB212" s="102" t="str">
        <f ca="1">IF(AA212&lt;&gt;"",IF(MAX(AA$2:AA212)=AA212,1/(1+AC211)-1,(1+AA212)/(1+AA211)-1),"")</f>
        <v/>
      </c>
      <c r="AC212" s="102" t="str">
        <f t="array" aca="1" ref="AC212" ca="1">IF(AA212&lt;&gt;"",PRODUCT(AB$3:AB212+1)-1,"")</f>
        <v/>
      </c>
      <c r="AD212" s="104" t="str">
        <f ca="1">IF(AA212&lt;&gt;"",POWER((AA212-MAX(AA$2:AA212))/(1+MAX(AA$2:AA212))*100,2),"")</f>
        <v/>
      </c>
    </row>
    <row r="213" spans="20:30" x14ac:dyDescent="0.25">
      <c r="T213" t="str">
        <f t="array" aca="1" ref="T213" ca="1">IF(ROWS($2:213)&lt;=COUNT('Trade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ROWS(U$2:$U213))),"")</f>
        <v/>
      </c>
      <c r="U213" s="93" t="str">
        <f ca="1">IFERROR(INDEX('Trade Journal'!P:P,MATCH(T213,'Trade Journal'!A:A,0)),"")</f>
        <v/>
      </c>
      <c r="V213" s="93" t="str">
        <f ca="1">IFERROR(INDEX('Trade Journal'!Q:Q,MATCH(T213,'Trade Journal'!A:A,0)),"")</f>
        <v/>
      </c>
      <c r="W213" s="93" t="str">
        <f ca="1">IFERROR(INDEX('Trade Journal'!R:R,MATCH(T213,'Trade Journal'!A:A,0)),"")</f>
        <v/>
      </c>
      <c r="X213" s="93" t="str">
        <f t="shared" ca="1" si="4"/>
        <v/>
      </c>
      <c r="Y213" s="93" t="str">
        <f ca="1">IF(X213&lt;&gt;"",SUM(X$2:X213),"")</f>
        <v/>
      </c>
      <c r="Z213" s="102" t="str">
        <f ca="1">IFERROR(INDEX('Trade Journal'!O:O,MATCH(T213,'Trade Journal'!A:A,0)),"")</f>
        <v/>
      </c>
      <c r="AA213" s="102" t="str">
        <f t="array" aca="1" ref="AA213" ca="1">IF(Z213&lt;&gt;"",PRODUCT(Z$2:Z213+1)-1,"")</f>
        <v/>
      </c>
      <c r="AB213" s="102" t="str">
        <f ca="1">IF(AA213&lt;&gt;"",IF(MAX(AA$2:AA213)=AA213,1/(1+AC212)-1,(1+AA213)/(1+AA212)-1),"")</f>
        <v/>
      </c>
      <c r="AC213" s="102" t="str">
        <f t="array" aca="1" ref="AC213" ca="1">IF(AA213&lt;&gt;"",PRODUCT(AB$3:AB213+1)-1,"")</f>
        <v/>
      </c>
      <c r="AD213" s="104" t="str">
        <f ca="1">IF(AA213&lt;&gt;"",POWER((AA213-MAX(AA$2:AA213))/(1+MAX(AA$2:AA213))*100,2),"")</f>
        <v/>
      </c>
    </row>
    <row r="214" spans="20:30" x14ac:dyDescent="0.25">
      <c r="T214" t="str">
        <f t="array" aca="1" ref="T214" ca="1">IF(ROWS($2:214)&lt;=COUNT('Trade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ROWS(U$2:$U214))),"")</f>
        <v/>
      </c>
      <c r="U214" s="93" t="str">
        <f ca="1">IFERROR(INDEX('Trade Journal'!P:P,MATCH(T214,'Trade Journal'!A:A,0)),"")</f>
        <v/>
      </c>
      <c r="V214" s="93" t="str">
        <f ca="1">IFERROR(INDEX('Trade Journal'!Q:Q,MATCH(T214,'Trade Journal'!A:A,0)),"")</f>
        <v/>
      </c>
      <c r="W214" s="93" t="str">
        <f ca="1">IFERROR(INDEX('Trade Journal'!R:R,MATCH(T214,'Trade Journal'!A:A,0)),"")</f>
        <v/>
      </c>
      <c r="X214" s="93" t="str">
        <f t="shared" ca="1" si="4"/>
        <v/>
      </c>
      <c r="Y214" s="93" t="str">
        <f ca="1">IF(X214&lt;&gt;"",SUM(X$2:X214),"")</f>
        <v/>
      </c>
      <c r="Z214" s="102" t="str">
        <f ca="1">IFERROR(INDEX('Trade Journal'!O:O,MATCH(T214,'Trade Journal'!A:A,0)),"")</f>
        <v/>
      </c>
      <c r="AA214" s="102" t="str">
        <f t="array" aca="1" ref="AA214" ca="1">IF(Z214&lt;&gt;"",PRODUCT(Z$2:Z214+1)-1,"")</f>
        <v/>
      </c>
      <c r="AB214" s="102" t="str">
        <f ca="1">IF(AA214&lt;&gt;"",IF(MAX(AA$2:AA214)=AA214,1/(1+AC213)-1,(1+AA214)/(1+AA213)-1),"")</f>
        <v/>
      </c>
      <c r="AC214" s="102" t="str">
        <f t="array" aca="1" ref="AC214" ca="1">IF(AA214&lt;&gt;"",PRODUCT(AB$3:AB214+1)-1,"")</f>
        <v/>
      </c>
      <c r="AD214" s="104" t="str">
        <f ca="1">IF(AA214&lt;&gt;"",POWER((AA214-MAX(AA$2:AA214))/(1+MAX(AA$2:AA214))*100,2),"")</f>
        <v/>
      </c>
    </row>
    <row r="215" spans="20:30" x14ac:dyDescent="0.25">
      <c r="T215" t="str">
        <f t="array" aca="1" ref="T215" ca="1">IF(ROWS($2:215)&lt;=COUNT('Trade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ROWS(U$2:$U215))),"")</f>
        <v/>
      </c>
      <c r="U215" s="93" t="str">
        <f ca="1">IFERROR(INDEX('Trade Journal'!P:P,MATCH(T215,'Trade Journal'!A:A,0)),"")</f>
        <v/>
      </c>
      <c r="V215" s="93" t="str">
        <f ca="1">IFERROR(INDEX('Trade Journal'!Q:Q,MATCH(T215,'Trade Journal'!A:A,0)),"")</f>
        <v/>
      </c>
      <c r="W215" s="93" t="str">
        <f ca="1">IFERROR(INDEX('Trade Journal'!R:R,MATCH(T215,'Trade Journal'!A:A,0)),"")</f>
        <v/>
      </c>
      <c r="X215" s="93" t="str">
        <f t="shared" ca="1" si="4"/>
        <v/>
      </c>
      <c r="Y215" s="93" t="str">
        <f ca="1">IF(X215&lt;&gt;"",SUM(X$2:X215),"")</f>
        <v/>
      </c>
      <c r="Z215" s="102" t="str">
        <f ca="1">IFERROR(INDEX('Trade Journal'!O:O,MATCH(T215,'Trade Journal'!A:A,0)),"")</f>
        <v/>
      </c>
      <c r="AA215" s="102" t="str">
        <f t="array" aca="1" ref="AA215" ca="1">IF(Z215&lt;&gt;"",PRODUCT(Z$2:Z215+1)-1,"")</f>
        <v/>
      </c>
      <c r="AB215" s="102" t="str">
        <f ca="1">IF(AA215&lt;&gt;"",IF(MAX(AA$2:AA215)=AA215,1/(1+AC214)-1,(1+AA215)/(1+AA214)-1),"")</f>
        <v/>
      </c>
      <c r="AC215" s="102" t="str">
        <f t="array" aca="1" ref="AC215" ca="1">IF(AA215&lt;&gt;"",PRODUCT(AB$3:AB215+1)-1,"")</f>
        <v/>
      </c>
      <c r="AD215" s="104" t="str">
        <f ca="1">IF(AA215&lt;&gt;"",POWER((AA215-MAX(AA$2:AA215))/(1+MAX(AA$2:AA215))*100,2),"")</f>
        <v/>
      </c>
    </row>
    <row r="216" spans="20:30" x14ac:dyDescent="0.25">
      <c r="T216" t="str">
        <f t="array" aca="1" ref="T216" ca="1">IF(ROWS($2:216)&lt;=COUNT('Trade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ROWS(U$2:$U216))),"")</f>
        <v/>
      </c>
      <c r="U216" s="93" t="str">
        <f ca="1">IFERROR(INDEX('Trade Journal'!P:P,MATCH(T216,'Trade Journal'!A:A,0)),"")</f>
        <v/>
      </c>
      <c r="V216" s="93" t="str">
        <f ca="1">IFERROR(INDEX('Trade Journal'!Q:Q,MATCH(T216,'Trade Journal'!A:A,0)),"")</f>
        <v/>
      </c>
      <c r="W216" s="93" t="str">
        <f ca="1">IFERROR(INDEX('Trade Journal'!R:R,MATCH(T216,'Trade Journal'!A:A,0)),"")</f>
        <v/>
      </c>
      <c r="X216" s="93" t="str">
        <f t="shared" ca="1" si="4"/>
        <v/>
      </c>
      <c r="Y216" s="93" t="str">
        <f ca="1">IF(X216&lt;&gt;"",SUM(X$2:X216),"")</f>
        <v/>
      </c>
      <c r="Z216" s="102" t="str">
        <f ca="1">IFERROR(INDEX('Trade Journal'!O:O,MATCH(T216,'Trade Journal'!A:A,0)),"")</f>
        <v/>
      </c>
      <c r="AA216" s="102" t="str">
        <f t="array" aca="1" ref="AA216" ca="1">IF(Z216&lt;&gt;"",PRODUCT(Z$2:Z216+1)-1,"")</f>
        <v/>
      </c>
      <c r="AB216" s="102" t="str">
        <f ca="1">IF(AA216&lt;&gt;"",IF(MAX(AA$2:AA216)=AA216,1/(1+AC215)-1,(1+AA216)/(1+AA215)-1),"")</f>
        <v/>
      </c>
      <c r="AC216" s="102" t="str">
        <f t="array" aca="1" ref="AC216" ca="1">IF(AA216&lt;&gt;"",PRODUCT(AB$3:AB216+1)-1,"")</f>
        <v/>
      </c>
      <c r="AD216" s="104" t="str">
        <f ca="1">IF(AA216&lt;&gt;"",POWER((AA216-MAX(AA$2:AA216))/(1+MAX(AA$2:AA216))*100,2),"")</f>
        <v/>
      </c>
    </row>
    <row r="217" spans="20:30" x14ac:dyDescent="0.25">
      <c r="T217" t="str">
        <f t="array" aca="1" ref="T217" ca="1">IF(ROWS($2:217)&lt;=COUNT('Trade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ROWS(U$2:$U217))),"")</f>
        <v/>
      </c>
      <c r="U217" s="93" t="str">
        <f ca="1">IFERROR(INDEX('Trade Journal'!P:P,MATCH(T217,'Trade Journal'!A:A,0)),"")</f>
        <v/>
      </c>
      <c r="V217" s="93" t="str">
        <f ca="1">IFERROR(INDEX('Trade Journal'!Q:Q,MATCH(T217,'Trade Journal'!A:A,0)),"")</f>
        <v/>
      </c>
      <c r="W217" s="93" t="str">
        <f ca="1">IFERROR(INDEX('Trade Journal'!R:R,MATCH(T217,'Trade Journal'!A:A,0)),"")</f>
        <v/>
      </c>
      <c r="X217" s="93" t="str">
        <f t="shared" ca="1" si="4"/>
        <v/>
      </c>
      <c r="Y217" s="93" t="str">
        <f ca="1">IF(X217&lt;&gt;"",SUM(X$2:X217),"")</f>
        <v/>
      </c>
      <c r="Z217" s="102" t="str">
        <f ca="1">IFERROR(INDEX('Trade Journal'!O:O,MATCH(T217,'Trade Journal'!A:A,0)),"")</f>
        <v/>
      </c>
      <c r="AA217" s="102" t="str">
        <f t="array" aca="1" ref="AA217" ca="1">IF(Z217&lt;&gt;"",PRODUCT(Z$2:Z217+1)-1,"")</f>
        <v/>
      </c>
      <c r="AB217" s="102" t="str">
        <f ca="1">IF(AA217&lt;&gt;"",IF(MAX(AA$2:AA217)=AA217,1/(1+AC216)-1,(1+AA217)/(1+AA216)-1),"")</f>
        <v/>
      </c>
      <c r="AC217" s="102" t="str">
        <f t="array" aca="1" ref="AC217" ca="1">IF(AA217&lt;&gt;"",PRODUCT(AB$3:AB217+1)-1,"")</f>
        <v/>
      </c>
      <c r="AD217" s="104" t="str">
        <f ca="1">IF(AA217&lt;&gt;"",POWER((AA217-MAX(AA$2:AA217))/(1+MAX(AA$2:AA217))*100,2),"")</f>
        <v/>
      </c>
    </row>
    <row r="218" spans="20:30" x14ac:dyDescent="0.25">
      <c r="T218" t="str">
        <f t="array" aca="1" ref="T218" ca="1">IF(ROWS($2:218)&lt;=COUNT('Trade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ROWS(U$2:$U218))),"")</f>
        <v/>
      </c>
      <c r="U218" s="93" t="str">
        <f ca="1">IFERROR(INDEX('Trade Journal'!P:P,MATCH(T218,'Trade Journal'!A:A,0)),"")</f>
        <v/>
      </c>
      <c r="V218" s="93" t="str">
        <f ca="1">IFERROR(INDEX('Trade Journal'!Q:Q,MATCH(T218,'Trade Journal'!A:A,0)),"")</f>
        <v/>
      </c>
      <c r="W218" s="93" t="str">
        <f ca="1">IFERROR(INDEX('Trade Journal'!R:R,MATCH(T218,'Trade Journal'!A:A,0)),"")</f>
        <v/>
      </c>
      <c r="X218" s="93" t="str">
        <f t="shared" ca="1" si="4"/>
        <v/>
      </c>
      <c r="Y218" s="93" t="str">
        <f ca="1">IF(X218&lt;&gt;"",SUM(X$2:X218),"")</f>
        <v/>
      </c>
      <c r="Z218" s="102" t="str">
        <f ca="1">IFERROR(INDEX('Trade Journal'!O:O,MATCH(T218,'Trade Journal'!A:A,0)),"")</f>
        <v/>
      </c>
      <c r="AA218" s="102" t="str">
        <f t="array" aca="1" ref="AA218" ca="1">IF(Z218&lt;&gt;"",PRODUCT(Z$2:Z218+1)-1,"")</f>
        <v/>
      </c>
      <c r="AB218" s="102" t="str">
        <f ca="1">IF(AA218&lt;&gt;"",IF(MAX(AA$2:AA218)=AA218,1/(1+AC217)-1,(1+AA218)/(1+AA217)-1),"")</f>
        <v/>
      </c>
      <c r="AC218" s="102" t="str">
        <f t="array" aca="1" ref="AC218" ca="1">IF(AA218&lt;&gt;"",PRODUCT(AB$3:AB218+1)-1,"")</f>
        <v/>
      </c>
      <c r="AD218" s="104" t="str">
        <f ca="1">IF(AA218&lt;&gt;"",POWER((AA218-MAX(AA$2:AA218))/(1+MAX(AA$2:AA218))*100,2),"")</f>
        <v/>
      </c>
    </row>
    <row r="219" spans="20:30" x14ac:dyDescent="0.25">
      <c r="T219" t="str">
        <f t="array" aca="1" ref="T219" ca="1">IF(ROWS($2:219)&lt;=COUNT('Trade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ROWS(U$2:$U219))),"")</f>
        <v/>
      </c>
      <c r="U219" s="93" t="str">
        <f ca="1">IFERROR(INDEX('Trade Journal'!P:P,MATCH(T219,'Trade Journal'!A:A,0)),"")</f>
        <v/>
      </c>
      <c r="V219" s="93" t="str">
        <f ca="1">IFERROR(INDEX('Trade Journal'!Q:Q,MATCH(T219,'Trade Journal'!A:A,0)),"")</f>
        <v/>
      </c>
      <c r="W219" s="93" t="str">
        <f ca="1">IFERROR(INDEX('Trade Journal'!R:R,MATCH(T219,'Trade Journal'!A:A,0)),"")</f>
        <v/>
      </c>
      <c r="X219" s="93" t="str">
        <f t="shared" ca="1" si="4"/>
        <v/>
      </c>
      <c r="Y219" s="93" t="str">
        <f ca="1">IF(X219&lt;&gt;"",SUM(X$2:X219),"")</f>
        <v/>
      </c>
      <c r="Z219" s="102" t="str">
        <f ca="1">IFERROR(INDEX('Trade Journal'!O:O,MATCH(T219,'Trade Journal'!A:A,0)),"")</f>
        <v/>
      </c>
      <c r="AA219" s="102" t="str">
        <f t="array" aca="1" ref="AA219" ca="1">IF(Z219&lt;&gt;"",PRODUCT(Z$2:Z219+1)-1,"")</f>
        <v/>
      </c>
      <c r="AB219" s="102" t="str">
        <f ca="1">IF(AA219&lt;&gt;"",IF(MAX(AA$2:AA219)=AA219,1/(1+AC218)-1,(1+AA219)/(1+AA218)-1),"")</f>
        <v/>
      </c>
      <c r="AC219" s="102" t="str">
        <f t="array" aca="1" ref="AC219" ca="1">IF(AA219&lt;&gt;"",PRODUCT(AB$3:AB219+1)-1,"")</f>
        <v/>
      </c>
      <c r="AD219" s="104" t="str">
        <f ca="1">IF(AA219&lt;&gt;"",POWER((AA219-MAX(AA$2:AA219))/(1+MAX(AA$2:AA219))*100,2),"")</f>
        <v/>
      </c>
    </row>
    <row r="220" spans="20:30" x14ac:dyDescent="0.25">
      <c r="T220" t="str">
        <f t="array" aca="1" ref="T220" ca="1">IF(ROWS($2:220)&lt;=COUNT('Trade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ROWS(U$2:$U220))),"")</f>
        <v/>
      </c>
      <c r="U220" s="93" t="str">
        <f ca="1">IFERROR(INDEX('Trade Journal'!P:P,MATCH(T220,'Trade Journal'!A:A,0)),"")</f>
        <v/>
      </c>
      <c r="V220" s="93" t="str">
        <f ca="1">IFERROR(INDEX('Trade Journal'!Q:Q,MATCH(T220,'Trade Journal'!A:A,0)),"")</f>
        <v/>
      </c>
      <c r="W220" s="93" t="str">
        <f ca="1">IFERROR(INDEX('Trade Journal'!R:R,MATCH(T220,'Trade Journal'!A:A,0)),"")</f>
        <v/>
      </c>
      <c r="X220" s="93" t="str">
        <f t="shared" ca="1" si="4"/>
        <v/>
      </c>
      <c r="Y220" s="93" t="str">
        <f ca="1">IF(X220&lt;&gt;"",SUM(X$2:X220),"")</f>
        <v/>
      </c>
      <c r="Z220" s="102" t="str">
        <f ca="1">IFERROR(INDEX('Trade Journal'!O:O,MATCH(T220,'Trade Journal'!A:A,0)),"")</f>
        <v/>
      </c>
      <c r="AA220" s="102" t="str">
        <f t="array" aca="1" ref="AA220" ca="1">IF(Z220&lt;&gt;"",PRODUCT(Z$2:Z220+1)-1,"")</f>
        <v/>
      </c>
      <c r="AB220" s="102" t="str">
        <f ca="1">IF(AA220&lt;&gt;"",IF(MAX(AA$2:AA220)=AA220,1/(1+AC219)-1,(1+AA220)/(1+AA219)-1),"")</f>
        <v/>
      </c>
      <c r="AC220" s="102" t="str">
        <f t="array" aca="1" ref="AC220" ca="1">IF(AA220&lt;&gt;"",PRODUCT(AB$3:AB220+1)-1,"")</f>
        <v/>
      </c>
      <c r="AD220" s="104" t="str">
        <f ca="1">IF(AA220&lt;&gt;"",POWER((AA220-MAX(AA$2:AA220))/(1+MAX(AA$2:AA220))*100,2),"")</f>
        <v/>
      </c>
    </row>
    <row r="221" spans="20:30" x14ac:dyDescent="0.25">
      <c r="T221" t="str">
        <f t="array" aca="1" ref="T221" ca="1">IF(ROWS($2:221)&lt;=COUNT('Trade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ROWS(U$2:$U221))),"")</f>
        <v/>
      </c>
      <c r="U221" s="93" t="str">
        <f ca="1">IFERROR(INDEX('Trade Journal'!P:P,MATCH(T221,'Trade Journal'!A:A,0)),"")</f>
        <v/>
      </c>
      <c r="V221" s="93" t="str">
        <f ca="1">IFERROR(INDEX('Trade Journal'!Q:Q,MATCH(T221,'Trade Journal'!A:A,0)),"")</f>
        <v/>
      </c>
      <c r="W221" s="93" t="str">
        <f ca="1">IFERROR(INDEX('Trade Journal'!R:R,MATCH(T221,'Trade Journal'!A:A,0)),"")</f>
        <v/>
      </c>
      <c r="X221" s="93" t="str">
        <f t="shared" ca="1" si="4"/>
        <v/>
      </c>
      <c r="Y221" s="93" t="str">
        <f ca="1">IF(X221&lt;&gt;"",SUM(X$2:X221),"")</f>
        <v/>
      </c>
      <c r="Z221" s="102" t="str">
        <f ca="1">IFERROR(INDEX('Trade Journal'!O:O,MATCH(T221,'Trade Journal'!A:A,0)),"")</f>
        <v/>
      </c>
      <c r="AA221" s="102" t="str">
        <f t="array" aca="1" ref="AA221" ca="1">IF(Z221&lt;&gt;"",PRODUCT(Z$2:Z221+1)-1,"")</f>
        <v/>
      </c>
      <c r="AB221" s="102" t="str">
        <f ca="1">IF(AA221&lt;&gt;"",IF(MAX(AA$2:AA221)=AA221,1/(1+AC220)-1,(1+AA221)/(1+AA220)-1),"")</f>
        <v/>
      </c>
      <c r="AC221" s="102" t="str">
        <f t="array" aca="1" ref="AC221" ca="1">IF(AA221&lt;&gt;"",PRODUCT(AB$3:AB221+1)-1,"")</f>
        <v/>
      </c>
      <c r="AD221" s="104" t="str">
        <f ca="1">IF(AA221&lt;&gt;"",POWER((AA221-MAX(AA$2:AA221))/(1+MAX(AA$2:AA221))*100,2),"")</f>
        <v/>
      </c>
    </row>
    <row r="222" spans="20:30" x14ac:dyDescent="0.25">
      <c r="T222" t="str">
        <f t="array" aca="1" ref="T222" ca="1">IF(ROWS($2:222)&lt;=COUNT('Trade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ROWS(U$2:$U222))),"")</f>
        <v/>
      </c>
      <c r="U222" s="93" t="str">
        <f ca="1">IFERROR(INDEX('Trade Journal'!P:P,MATCH(T222,'Trade Journal'!A:A,0)),"")</f>
        <v/>
      </c>
      <c r="V222" s="93" t="str">
        <f ca="1">IFERROR(INDEX('Trade Journal'!Q:Q,MATCH(T222,'Trade Journal'!A:A,0)),"")</f>
        <v/>
      </c>
      <c r="W222" s="93" t="str">
        <f ca="1">IFERROR(INDEX('Trade Journal'!R:R,MATCH(T222,'Trade Journal'!A:A,0)),"")</f>
        <v/>
      </c>
      <c r="X222" s="93" t="str">
        <f t="shared" ca="1" si="4"/>
        <v/>
      </c>
      <c r="Y222" s="93" t="str">
        <f ca="1">IF(X222&lt;&gt;"",SUM(X$2:X222),"")</f>
        <v/>
      </c>
      <c r="Z222" s="102" t="str">
        <f ca="1">IFERROR(INDEX('Trade Journal'!O:O,MATCH(T222,'Trade Journal'!A:A,0)),"")</f>
        <v/>
      </c>
      <c r="AA222" s="102" t="str">
        <f t="array" aca="1" ref="AA222" ca="1">IF(Z222&lt;&gt;"",PRODUCT(Z$2:Z222+1)-1,"")</f>
        <v/>
      </c>
      <c r="AB222" s="102" t="str">
        <f ca="1">IF(AA222&lt;&gt;"",IF(MAX(AA$2:AA222)=AA222,1/(1+AC221)-1,(1+AA222)/(1+AA221)-1),"")</f>
        <v/>
      </c>
      <c r="AC222" s="102" t="str">
        <f t="array" aca="1" ref="AC222" ca="1">IF(AA222&lt;&gt;"",PRODUCT(AB$3:AB222+1)-1,"")</f>
        <v/>
      </c>
      <c r="AD222" s="104" t="str">
        <f ca="1">IF(AA222&lt;&gt;"",POWER((AA222-MAX(AA$2:AA222))/(1+MAX(AA$2:AA222))*100,2),"")</f>
        <v/>
      </c>
    </row>
    <row r="223" spans="20:30" x14ac:dyDescent="0.25">
      <c r="T223" t="str">
        <f t="array" aca="1" ref="T223" ca="1">IF(ROWS($2:223)&lt;=COUNT('Trade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ROWS(U$2:$U223))),"")</f>
        <v/>
      </c>
      <c r="U223" s="93" t="str">
        <f ca="1">IFERROR(INDEX('Trade Journal'!P:P,MATCH(T223,'Trade Journal'!A:A,0)),"")</f>
        <v/>
      </c>
      <c r="V223" s="93" t="str">
        <f ca="1">IFERROR(INDEX('Trade Journal'!Q:Q,MATCH(T223,'Trade Journal'!A:A,0)),"")</f>
        <v/>
      </c>
      <c r="W223" s="93" t="str">
        <f ca="1">IFERROR(INDEX('Trade Journal'!R:R,MATCH(T223,'Trade Journal'!A:A,0)),"")</f>
        <v/>
      </c>
      <c r="X223" s="93" t="str">
        <f t="shared" ca="1" si="4"/>
        <v/>
      </c>
      <c r="Y223" s="93" t="str">
        <f ca="1">IF(X223&lt;&gt;"",SUM(X$2:X223),"")</f>
        <v/>
      </c>
      <c r="Z223" s="102" t="str">
        <f ca="1">IFERROR(INDEX('Trade Journal'!O:O,MATCH(T223,'Trade Journal'!A:A,0)),"")</f>
        <v/>
      </c>
      <c r="AA223" s="102" t="str">
        <f t="array" aca="1" ref="AA223" ca="1">IF(Z223&lt;&gt;"",PRODUCT(Z$2:Z223+1)-1,"")</f>
        <v/>
      </c>
      <c r="AB223" s="102" t="str">
        <f ca="1">IF(AA223&lt;&gt;"",IF(MAX(AA$2:AA223)=AA223,1/(1+AC222)-1,(1+AA223)/(1+AA222)-1),"")</f>
        <v/>
      </c>
      <c r="AC223" s="102" t="str">
        <f t="array" aca="1" ref="AC223" ca="1">IF(AA223&lt;&gt;"",PRODUCT(AB$3:AB223+1)-1,"")</f>
        <v/>
      </c>
      <c r="AD223" s="104" t="str">
        <f ca="1">IF(AA223&lt;&gt;"",POWER((AA223-MAX(AA$2:AA223))/(1+MAX(AA$2:AA223))*100,2),"")</f>
        <v/>
      </c>
    </row>
    <row r="224" spans="20:30" x14ac:dyDescent="0.25">
      <c r="T224" t="str">
        <f t="array" aca="1" ref="T224" ca="1">IF(ROWS($2:224)&lt;=COUNT('Trade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ROWS(U$2:$U224))),"")</f>
        <v/>
      </c>
      <c r="U224" s="93" t="str">
        <f ca="1">IFERROR(INDEX('Trade Journal'!P:P,MATCH(T224,'Trade Journal'!A:A,0)),"")</f>
        <v/>
      </c>
      <c r="V224" s="93" t="str">
        <f ca="1">IFERROR(INDEX('Trade Journal'!Q:Q,MATCH(T224,'Trade Journal'!A:A,0)),"")</f>
        <v/>
      </c>
      <c r="W224" s="93" t="str">
        <f ca="1">IFERROR(INDEX('Trade Journal'!R:R,MATCH(T224,'Trade Journal'!A:A,0)),"")</f>
        <v/>
      </c>
      <c r="X224" s="93" t="str">
        <f t="shared" ca="1" si="4"/>
        <v/>
      </c>
      <c r="Y224" s="93" t="str">
        <f ca="1">IF(X224&lt;&gt;"",SUM(X$2:X224),"")</f>
        <v/>
      </c>
      <c r="Z224" s="102" t="str">
        <f ca="1">IFERROR(INDEX('Trade Journal'!O:O,MATCH(T224,'Trade Journal'!A:A,0)),"")</f>
        <v/>
      </c>
      <c r="AA224" s="102" t="str">
        <f t="array" aca="1" ref="AA224" ca="1">IF(Z224&lt;&gt;"",PRODUCT(Z$2:Z224+1)-1,"")</f>
        <v/>
      </c>
      <c r="AB224" s="102" t="str">
        <f ca="1">IF(AA224&lt;&gt;"",IF(MAX(AA$2:AA224)=AA224,1/(1+AC223)-1,(1+AA224)/(1+AA223)-1),"")</f>
        <v/>
      </c>
      <c r="AC224" s="102" t="str">
        <f t="array" aca="1" ref="AC224" ca="1">IF(AA224&lt;&gt;"",PRODUCT(AB$3:AB224+1)-1,"")</f>
        <v/>
      </c>
      <c r="AD224" s="104" t="str">
        <f ca="1">IF(AA224&lt;&gt;"",POWER((AA224-MAX(AA$2:AA224))/(1+MAX(AA$2:AA224))*100,2),"")</f>
        <v/>
      </c>
    </row>
    <row r="225" spans="20:30" x14ac:dyDescent="0.25">
      <c r="T225" t="str">
        <f t="array" aca="1" ref="T225" ca="1">IF(ROWS($2:225)&lt;=COUNT('Trade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ROWS(U$2:$U225))),"")</f>
        <v/>
      </c>
      <c r="U225" s="93" t="str">
        <f ca="1">IFERROR(INDEX('Trade Journal'!P:P,MATCH(T225,'Trade Journal'!A:A,0)),"")</f>
        <v/>
      </c>
      <c r="V225" s="93" t="str">
        <f ca="1">IFERROR(INDEX('Trade Journal'!Q:Q,MATCH(T225,'Trade Journal'!A:A,0)),"")</f>
        <v/>
      </c>
      <c r="W225" s="93" t="str">
        <f ca="1">IFERROR(INDEX('Trade Journal'!R:R,MATCH(T225,'Trade Journal'!A:A,0)),"")</f>
        <v/>
      </c>
      <c r="X225" s="93" t="str">
        <f t="shared" ca="1" si="4"/>
        <v/>
      </c>
      <c r="Y225" s="93" t="str">
        <f ca="1">IF(X225&lt;&gt;"",SUM(X$2:X225),"")</f>
        <v/>
      </c>
      <c r="Z225" s="102" t="str">
        <f ca="1">IFERROR(INDEX('Trade Journal'!O:O,MATCH(T225,'Trade Journal'!A:A,0)),"")</f>
        <v/>
      </c>
      <c r="AA225" s="102" t="str">
        <f t="array" aca="1" ref="AA225" ca="1">IF(Z225&lt;&gt;"",PRODUCT(Z$2:Z225+1)-1,"")</f>
        <v/>
      </c>
      <c r="AB225" s="102" t="str">
        <f ca="1">IF(AA225&lt;&gt;"",IF(MAX(AA$2:AA225)=AA225,1/(1+AC224)-1,(1+AA225)/(1+AA224)-1),"")</f>
        <v/>
      </c>
      <c r="AC225" s="102" t="str">
        <f t="array" aca="1" ref="AC225" ca="1">IF(AA225&lt;&gt;"",PRODUCT(AB$3:AB225+1)-1,"")</f>
        <v/>
      </c>
      <c r="AD225" s="104" t="str">
        <f ca="1">IF(AA225&lt;&gt;"",POWER((AA225-MAX(AA$2:AA225))/(1+MAX(AA$2:AA225))*100,2),"")</f>
        <v/>
      </c>
    </row>
    <row r="226" spans="20:30" x14ac:dyDescent="0.25">
      <c r="T226" t="str">
        <f t="array" aca="1" ref="T226" ca="1">IF(ROWS($2:226)&lt;=COUNT('Trade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ROWS(U$2:$U226))),"")</f>
        <v/>
      </c>
      <c r="U226" s="93" t="str">
        <f ca="1">IFERROR(INDEX('Trade Journal'!P:P,MATCH(T226,'Trade Journal'!A:A,0)),"")</f>
        <v/>
      </c>
      <c r="V226" s="93" t="str">
        <f ca="1">IFERROR(INDEX('Trade Journal'!Q:Q,MATCH(T226,'Trade Journal'!A:A,0)),"")</f>
        <v/>
      </c>
      <c r="W226" s="93" t="str">
        <f ca="1">IFERROR(INDEX('Trade Journal'!R:R,MATCH(T226,'Trade Journal'!A:A,0)),"")</f>
        <v/>
      </c>
      <c r="X226" s="93" t="str">
        <f t="shared" ca="1" si="4"/>
        <v/>
      </c>
      <c r="Y226" s="93" t="str">
        <f ca="1">IF(X226&lt;&gt;"",SUM(X$2:X226),"")</f>
        <v/>
      </c>
      <c r="Z226" s="102" t="str">
        <f ca="1">IFERROR(INDEX('Trade Journal'!O:O,MATCH(T226,'Trade Journal'!A:A,0)),"")</f>
        <v/>
      </c>
      <c r="AA226" s="102" t="str">
        <f t="array" aca="1" ref="AA226" ca="1">IF(Z226&lt;&gt;"",PRODUCT(Z$2:Z226+1)-1,"")</f>
        <v/>
      </c>
      <c r="AB226" s="102" t="str">
        <f ca="1">IF(AA226&lt;&gt;"",IF(MAX(AA$2:AA226)=AA226,1/(1+AC225)-1,(1+AA226)/(1+AA225)-1),"")</f>
        <v/>
      </c>
      <c r="AC226" s="102" t="str">
        <f t="array" aca="1" ref="AC226" ca="1">IF(AA226&lt;&gt;"",PRODUCT(AB$3:AB226+1)-1,"")</f>
        <v/>
      </c>
      <c r="AD226" s="104" t="str">
        <f ca="1">IF(AA226&lt;&gt;"",POWER((AA226-MAX(AA$2:AA226))/(1+MAX(AA$2:AA226))*100,2),"")</f>
        <v/>
      </c>
    </row>
    <row r="227" spans="20:30" x14ac:dyDescent="0.25">
      <c r="T227" t="str">
        <f t="array" aca="1" ref="T227" ca="1">IF(ROWS($2:227)&lt;=COUNT('Trade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ROWS(U$2:$U227))),"")</f>
        <v/>
      </c>
      <c r="U227" s="93" t="str">
        <f ca="1">IFERROR(INDEX('Trade Journal'!P:P,MATCH(T227,'Trade Journal'!A:A,0)),"")</f>
        <v/>
      </c>
      <c r="V227" s="93" t="str">
        <f ca="1">IFERROR(INDEX('Trade Journal'!Q:Q,MATCH(T227,'Trade Journal'!A:A,0)),"")</f>
        <v/>
      </c>
      <c r="W227" s="93" t="str">
        <f ca="1">IFERROR(INDEX('Trade Journal'!R:R,MATCH(T227,'Trade Journal'!A:A,0)),"")</f>
        <v/>
      </c>
      <c r="X227" s="93" t="str">
        <f t="shared" ca="1" si="4"/>
        <v/>
      </c>
      <c r="Y227" s="93" t="str">
        <f ca="1">IF(X227&lt;&gt;"",SUM(X$2:X227),"")</f>
        <v/>
      </c>
      <c r="Z227" s="102" t="str">
        <f ca="1">IFERROR(INDEX('Trade Journal'!O:O,MATCH(T227,'Trade Journal'!A:A,0)),"")</f>
        <v/>
      </c>
      <c r="AA227" s="102" t="str">
        <f t="array" aca="1" ref="AA227" ca="1">IF(Z227&lt;&gt;"",PRODUCT(Z$2:Z227+1)-1,"")</f>
        <v/>
      </c>
      <c r="AB227" s="102" t="str">
        <f ca="1">IF(AA227&lt;&gt;"",IF(MAX(AA$2:AA227)=AA227,1/(1+AC226)-1,(1+AA227)/(1+AA226)-1),"")</f>
        <v/>
      </c>
      <c r="AC227" s="102" t="str">
        <f t="array" aca="1" ref="AC227" ca="1">IF(AA227&lt;&gt;"",PRODUCT(AB$3:AB227+1)-1,"")</f>
        <v/>
      </c>
      <c r="AD227" s="104" t="str">
        <f ca="1">IF(AA227&lt;&gt;"",POWER((AA227-MAX(AA$2:AA227))/(1+MAX(AA$2:AA227))*100,2),"")</f>
        <v/>
      </c>
    </row>
    <row r="228" spans="20:30" x14ac:dyDescent="0.25">
      <c r="T228" t="str">
        <f t="array" aca="1" ref="T228" ca="1">IF(ROWS($2:228)&lt;=COUNT('Trade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ROWS(U$2:$U228))),"")</f>
        <v/>
      </c>
      <c r="U228" s="93" t="str">
        <f ca="1">IFERROR(INDEX('Trade Journal'!P:P,MATCH(T228,'Trade Journal'!A:A,0)),"")</f>
        <v/>
      </c>
      <c r="V228" s="93" t="str">
        <f ca="1">IFERROR(INDEX('Trade Journal'!Q:Q,MATCH(T228,'Trade Journal'!A:A,0)),"")</f>
        <v/>
      </c>
      <c r="W228" s="93" t="str">
        <f ca="1">IFERROR(INDEX('Trade Journal'!R:R,MATCH(T228,'Trade Journal'!A:A,0)),"")</f>
        <v/>
      </c>
      <c r="X228" s="93" t="str">
        <f t="shared" ca="1" si="4"/>
        <v/>
      </c>
      <c r="Y228" s="93" t="str">
        <f ca="1">IF(X228&lt;&gt;"",SUM(X$2:X228),"")</f>
        <v/>
      </c>
      <c r="Z228" s="102" t="str">
        <f ca="1">IFERROR(INDEX('Trade Journal'!O:O,MATCH(T228,'Trade Journal'!A:A,0)),"")</f>
        <v/>
      </c>
      <c r="AA228" s="102" t="str">
        <f t="array" aca="1" ref="AA228" ca="1">IF(Z228&lt;&gt;"",PRODUCT(Z$2:Z228+1)-1,"")</f>
        <v/>
      </c>
      <c r="AB228" s="102" t="str">
        <f ca="1">IF(AA228&lt;&gt;"",IF(MAX(AA$2:AA228)=AA228,1/(1+AC227)-1,(1+AA228)/(1+AA227)-1),"")</f>
        <v/>
      </c>
      <c r="AC228" s="102" t="str">
        <f t="array" aca="1" ref="AC228" ca="1">IF(AA228&lt;&gt;"",PRODUCT(AB$3:AB228+1)-1,"")</f>
        <v/>
      </c>
      <c r="AD228" s="104" t="str">
        <f ca="1">IF(AA228&lt;&gt;"",POWER((AA228-MAX(AA$2:AA228))/(1+MAX(AA$2:AA228))*100,2),"")</f>
        <v/>
      </c>
    </row>
    <row r="229" spans="20:30" x14ac:dyDescent="0.25">
      <c r="T229" t="str">
        <f t="array" aca="1" ref="T229" ca="1">IF(ROWS($2:229)&lt;=COUNT('Trade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ROWS(U$2:$U229))),"")</f>
        <v/>
      </c>
      <c r="U229" s="93" t="str">
        <f ca="1">IFERROR(INDEX('Trade Journal'!P:P,MATCH(T229,'Trade Journal'!A:A,0)),"")</f>
        <v/>
      </c>
      <c r="V229" s="93" t="str">
        <f ca="1">IFERROR(INDEX('Trade Journal'!Q:Q,MATCH(T229,'Trade Journal'!A:A,0)),"")</f>
        <v/>
      </c>
      <c r="W229" s="93" t="str">
        <f ca="1">IFERROR(INDEX('Trade Journal'!R:R,MATCH(T229,'Trade Journal'!A:A,0)),"")</f>
        <v/>
      </c>
      <c r="X229" s="93" t="str">
        <f t="shared" ca="1" si="4"/>
        <v/>
      </c>
      <c r="Y229" s="93" t="str">
        <f ca="1">IF(X229&lt;&gt;"",SUM(X$2:X229),"")</f>
        <v/>
      </c>
      <c r="Z229" s="102" t="str">
        <f ca="1">IFERROR(INDEX('Trade Journal'!O:O,MATCH(T229,'Trade Journal'!A:A,0)),"")</f>
        <v/>
      </c>
      <c r="AA229" s="102" t="str">
        <f t="array" aca="1" ref="AA229" ca="1">IF(Z229&lt;&gt;"",PRODUCT(Z$2:Z229+1)-1,"")</f>
        <v/>
      </c>
      <c r="AB229" s="102" t="str">
        <f ca="1">IF(AA229&lt;&gt;"",IF(MAX(AA$2:AA229)=AA229,1/(1+AC228)-1,(1+AA229)/(1+AA228)-1),"")</f>
        <v/>
      </c>
      <c r="AC229" s="102" t="str">
        <f t="array" aca="1" ref="AC229" ca="1">IF(AA229&lt;&gt;"",PRODUCT(AB$3:AB229+1)-1,"")</f>
        <v/>
      </c>
      <c r="AD229" s="104" t="str">
        <f ca="1">IF(AA229&lt;&gt;"",POWER((AA229-MAX(AA$2:AA229))/(1+MAX(AA$2:AA229))*100,2),"")</f>
        <v/>
      </c>
    </row>
    <row r="230" spans="20:30" x14ac:dyDescent="0.25">
      <c r="T230" t="str">
        <f t="array" aca="1" ref="T230" ca="1">IF(ROWS($2:230)&lt;=COUNT('Trade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ROWS(U$2:$U230))),"")</f>
        <v/>
      </c>
      <c r="U230" s="93" t="str">
        <f ca="1">IFERROR(INDEX('Trade Journal'!P:P,MATCH(T230,'Trade Journal'!A:A,0)),"")</f>
        <v/>
      </c>
      <c r="V230" s="93" t="str">
        <f ca="1">IFERROR(INDEX('Trade Journal'!Q:Q,MATCH(T230,'Trade Journal'!A:A,0)),"")</f>
        <v/>
      </c>
      <c r="W230" s="93" t="str">
        <f ca="1">IFERROR(INDEX('Trade Journal'!R:R,MATCH(T230,'Trade Journal'!A:A,0)),"")</f>
        <v/>
      </c>
      <c r="X230" s="93" t="str">
        <f t="shared" ca="1" si="4"/>
        <v/>
      </c>
      <c r="Y230" s="93" t="str">
        <f ca="1">IF(X230&lt;&gt;"",SUM(X$2:X230),"")</f>
        <v/>
      </c>
      <c r="Z230" s="102" t="str">
        <f ca="1">IFERROR(INDEX('Trade Journal'!O:O,MATCH(T230,'Trade Journal'!A:A,0)),"")</f>
        <v/>
      </c>
      <c r="AA230" s="102" t="str">
        <f t="array" aca="1" ref="AA230" ca="1">IF(Z230&lt;&gt;"",PRODUCT(Z$2:Z230+1)-1,"")</f>
        <v/>
      </c>
      <c r="AB230" s="102" t="str">
        <f ca="1">IF(AA230&lt;&gt;"",IF(MAX(AA$2:AA230)=AA230,1/(1+AC229)-1,(1+AA230)/(1+AA229)-1),"")</f>
        <v/>
      </c>
      <c r="AC230" s="102" t="str">
        <f t="array" aca="1" ref="AC230" ca="1">IF(AA230&lt;&gt;"",PRODUCT(AB$3:AB230+1)-1,"")</f>
        <v/>
      </c>
      <c r="AD230" s="104" t="str">
        <f ca="1">IF(AA230&lt;&gt;"",POWER((AA230-MAX(AA$2:AA230))/(1+MAX(AA$2:AA230))*100,2),"")</f>
        <v/>
      </c>
    </row>
    <row r="231" spans="20:30" x14ac:dyDescent="0.25">
      <c r="T231" t="str">
        <f t="array" aca="1" ref="T231" ca="1">IF(ROWS($2:231)&lt;=COUNT('Trade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ROWS(U$2:$U231))),"")</f>
        <v/>
      </c>
      <c r="U231" s="93" t="str">
        <f ca="1">IFERROR(INDEX('Trade Journal'!P:P,MATCH(T231,'Trade Journal'!A:A,0)),"")</f>
        <v/>
      </c>
      <c r="V231" s="93" t="str">
        <f ca="1">IFERROR(INDEX('Trade Journal'!Q:Q,MATCH(T231,'Trade Journal'!A:A,0)),"")</f>
        <v/>
      </c>
      <c r="W231" s="93" t="str">
        <f ca="1">IFERROR(INDEX('Trade Journal'!R:R,MATCH(T231,'Trade Journal'!A:A,0)),"")</f>
        <v/>
      </c>
      <c r="X231" s="93" t="str">
        <f t="shared" ca="1" si="4"/>
        <v/>
      </c>
      <c r="Y231" s="93" t="str">
        <f ca="1">IF(X231&lt;&gt;"",SUM(X$2:X231),"")</f>
        <v/>
      </c>
      <c r="Z231" s="102" t="str">
        <f ca="1">IFERROR(INDEX('Trade Journal'!O:O,MATCH(T231,'Trade Journal'!A:A,0)),"")</f>
        <v/>
      </c>
      <c r="AA231" s="102" t="str">
        <f t="array" aca="1" ref="AA231" ca="1">IF(Z231&lt;&gt;"",PRODUCT(Z$2:Z231+1)-1,"")</f>
        <v/>
      </c>
      <c r="AB231" s="102" t="str">
        <f ca="1">IF(AA231&lt;&gt;"",IF(MAX(AA$2:AA231)=AA231,1/(1+AC230)-1,(1+AA231)/(1+AA230)-1),"")</f>
        <v/>
      </c>
      <c r="AC231" s="102" t="str">
        <f t="array" aca="1" ref="AC231" ca="1">IF(AA231&lt;&gt;"",PRODUCT(AB$3:AB231+1)-1,"")</f>
        <v/>
      </c>
      <c r="AD231" s="104" t="str">
        <f ca="1">IF(AA231&lt;&gt;"",POWER((AA231-MAX(AA$2:AA231))/(1+MAX(AA$2:AA231))*100,2),"")</f>
        <v/>
      </c>
    </row>
    <row r="232" spans="20:30" x14ac:dyDescent="0.25">
      <c r="T232" t="str">
        <f t="array" aca="1" ref="T232" ca="1">IF(ROWS($2:232)&lt;=COUNT('Trade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ROWS(U$2:$U232))),"")</f>
        <v/>
      </c>
      <c r="U232" s="93" t="str">
        <f ca="1">IFERROR(INDEX('Trade Journal'!P:P,MATCH(T232,'Trade Journal'!A:A,0)),"")</f>
        <v/>
      </c>
      <c r="V232" s="93" t="str">
        <f ca="1">IFERROR(INDEX('Trade Journal'!Q:Q,MATCH(T232,'Trade Journal'!A:A,0)),"")</f>
        <v/>
      </c>
      <c r="W232" s="93" t="str">
        <f ca="1">IFERROR(INDEX('Trade Journal'!R:R,MATCH(T232,'Trade Journal'!A:A,0)),"")</f>
        <v/>
      </c>
      <c r="X232" s="93" t="str">
        <f t="shared" ca="1" si="4"/>
        <v/>
      </c>
      <c r="Y232" s="93" t="str">
        <f ca="1">IF(X232&lt;&gt;"",SUM(X$2:X232),"")</f>
        <v/>
      </c>
      <c r="Z232" s="102" t="str">
        <f ca="1">IFERROR(INDEX('Trade Journal'!O:O,MATCH(T232,'Trade Journal'!A:A,0)),"")</f>
        <v/>
      </c>
      <c r="AA232" s="102" t="str">
        <f t="array" aca="1" ref="AA232" ca="1">IF(Z232&lt;&gt;"",PRODUCT(Z$2:Z232+1)-1,"")</f>
        <v/>
      </c>
      <c r="AB232" s="102" t="str">
        <f ca="1">IF(AA232&lt;&gt;"",IF(MAX(AA$2:AA232)=AA232,1/(1+AC231)-1,(1+AA232)/(1+AA231)-1),"")</f>
        <v/>
      </c>
      <c r="AC232" s="102" t="str">
        <f t="array" aca="1" ref="AC232" ca="1">IF(AA232&lt;&gt;"",PRODUCT(AB$3:AB232+1)-1,"")</f>
        <v/>
      </c>
      <c r="AD232" s="104" t="str">
        <f ca="1">IF(AA232&lt;&gt;"",POWER((AA232-MAX(AA$2:AA232))/(1+MAX(AA$2:AA232))*100,2),"")</f>
        <v/>
      </c>
    </row>
    <row r="233" spans="20:30" x14ac:dyDescent="0.25">
      <c r="T233" t="str">
        <f t="array" aca="1" ref="T233" ca="1">IF(ROWS($2:233)&lt;=COUNT('Trade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ROWS(U$2:$U233))),"")</f>
        <v/>
      </c>
      <c r="U233" s="93" t="str">
        <f ca="1">IFERROR(INDEX('Trade Journal'!P:P,MATCH(T233,'Trade Journal'!A:A,0)),"")</f>
        <v/>
      </c>
      <c r="V233" s="93" t="str">
        <f ca="1">IFERROR(INDEX('Trade Journal'!Q:Q,MATCH(T233,'Trade Journal'!A:A,0)),"")</f>
        <v/>
      </c>
      <c r="W233" s="93" t="str">
        <f ca="1">IFERROR(INDEX('Trade Journal'!R:R,MATCH(T233,'Trade Journal'!A:A,0)),"")</f>
        <v/>
      </c>
      <c r="X233" s="93" t="str">
        <f t="shared" ca="1" si="4"/>
        <v/>
      </c>
      <c r="Y233" s="93" t="str">
        <f ca="1">IF(X233&lt;&gt;"",SUM(X$2:X233),"")</f>
        <v/>
      </c>
      <c r="Z233" s="102" t="str">
        <f ca="1">IFERROR(INDEX('Trade Journal'!O:O,MATCH(T233,'Trade Journal'!A:A,0)),"")</f>
        <v/>
      </c>
      <c r="AA233" s="102" t="str">
        <f t="array" aca="1" ref="AA233" ca="1">IF(Z233&lt;&gt;"",PRODUCT(Z$2:Z233+1)-1,"")</f>
        <v/>
      </c>
      <c r="AB233" s="102" t="str">
        <f ca="1">IF(AA233&lt;&gt;"",IF(MAX(AA$2:AA233)=AA233,1/(1+AC232)-1,(1+AA233)/(1+AA232)-1),"")</f>
        <v/>
      </c>
      <c r="AC233" s="102" t="str">
        <f t="array" aca="1" ref="AC233" ca="1">IF(AA233&lt;&gt;"",PRODUCT(AB$3:AB233+1)-1,"")</f>
        <v/>
      </c>
      <c r="AD233" s="104" t="str">
        <f ca="1">IF(AA233&lt;&gt;"",POWER((AA233-MAX(AA$2:AA233))/(1+MAX(AA$2:AA233))*100,2),"")</f>
        <v/>
      </c>
    </row>
    <row r="234" spans="20:30" x14ac:dyDescent="0.25">
      <c r="T234" t="str">
        <f t="array" aca="1" ref="T234" ca="1">IF(ROWS($2:234)&lt;=COUNT('Trade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ROWS(U$2:$U234))),"")</f>
        <v/>
      </c>
      <c r="U234" s="93" t="str">
        <f ca="1">IFERROR(INDEX('Trade Journal'!P:P,MATCH(T234,'Trade Journal'!A:A,0)),"")</f>
        <v/>
      </c>
      <c r="V234" s="93" t="str">
        <f ca="1">IFERROR(INDEX('Trade Journal'!Q:Q,MATCH(T234,'Trade Journal'!A:A,0)),"")</f>
        <v/>
      </c>
      <c r="W234" s="93" t="str">
        <f ca="1">IFERROR(INDEX('Trade Journal'!R:R,MATCH(T234,'Trade Journal'!A:A,0)),"")</f>
        <v/>
      </c>
      <c r="X234" s="93" t="str">
        <f t="shared" ca="1" si="4"/>
        <v/>
      </c>
      <c r="Y234" s="93" t="str">
        <f ca="1">IF(X234&lt;&gt;"",SUM(X$2:X234),"")</f>
        <v/>
      </c>
      <c r="Z234" s="102" t="str">
        <f ca="1">IFERROR(INDEX('Trade Journal'!O:O,MATCH(T234,'Trade Journal'!A:A,0)),"")</f>
        <v/>
      </c>
      <c r="AA234" s="102" t="str">
        <f t="array" aca="1" ref="AA234" ca="1">IF(Z234&lt;&gt;"",PRODUCT(Z$2:Z234+1)-1,"")</f>
        <v/>
      </c>
      <c r="AB234" s="102" t="str">
        <f ca="1">IF(AA234&lt;&gt;"",IF(MAX(AA$2:AA234)=AA234,1/(1+AC233)-1,(1+AA234)/(1+AA233)-1),"")</f>
        <v/>
      </c>
      <c r="AC234" s="102" t="str">
        <f t="array" aca="1" ref="AC234" ca="1">IF(AA234&lt;&gt;"",PRODUCT(AB$3:AB234+1)-1,"")</f>
        <v/>
      </c>
      <c r="AD234" s="104" t="str">
        <f ca="1">IF(AA234&lt;&gt;"",POWER((AA234-MAX(AA$2:AA234))/(1+MAX(AA$2:AA234))*100,2),"")</f>
        <v/>
      </c>
    </row>
    <row r="235" spans="20:30" x14ac:dyDescent="0.25">
      <c r="T235" t="str">
        <f t="array" aca="1" ref="T235" ca="1">IF(ROWS($2:235)&lt;=COUNT('Trade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ROWS(U$2:$U235))),"")</f>
        <v/>
      </c>
      <c r="U235" s="93" t="str">
        <f ca="1">IFERROR(INDEX('Trade Journal'!P:P,MATCH(T235,'Trade Journal'!A:A,0)),"")</f>
        <v/>
      </c>
      <c r="V235" s="93" t="str">
        <f ca="1">IFERROR(INDEX('Trade Journal'!Q:Q,MATCH(T235,'Trade Journal'!A:A,0)),"")</f>
        <v/>
      </c>
      <c r="W235" s="93" t="str">
        <f ca="1">IFERROR(INDEX('Trade Journal'!R:R,MATCH(T235,'Trade Journal'!A:A,0)),"")</f>
        <v/>
      </c>
      <c r="X235" s="93" t="str">
        <f t="shared" ca="1" si="4"/>
        <v/>
      </c>
      <c r="Y235" s="93" t="str">
        <f ca="1">IF(X235&lt;&gt;"",SUM(X$2:X235),"")</f>
        <v/>
      </c>
      <c r="Z235" s="102" t="str">
        <f ca="1">IFERROR(INDEX('Trade Journal'!O:O,MATCH(T235,'Trade Journal'!A:A,0)),"")</f>
        <v/>
      </c>
      <c r="AA235" s="102" t="str">
        <f t="array" aca="1" ref="AA235" ca="1">IF(Z235&lt;&gt;"",PRODUCT(Z$2:Z235+1)-1,"")</f>
        <v/>
      </c>
      <c r="AB235" s="102" t="str">
        <f ca="1">IF(AA235&lt;&gt;"",IF(MAX(AA$2:AA235)=AA235,1/(1+AC234)-1,(1+AA235)/(1+AA234)-1),"")</f>
        <v/>
      </c>
      <c r="AC235" s="102" t="str">
        <f t="array" aca="1" ref="AC235" ca="1">IF(AA235&lt;&gt;"",PRODUCT(AB$3:AB235+1)-1,"")</f>
        <v/>
      </c>
      <c r="AD235" s="104" t="str">
        <f ca="1">IF(AA235&lt;&gt;"",POWER((AA235-MAX(AA$2:AA235))/(1+MAX(AA$2:AA235))*100,2),"")</f>
        <v/>
      </c>
    </row>
    <row r="236" spans="20:30" x14ac:dyDescent="0.25">
      <c r="T236" t="str">
        <f t="array" aca="1" ref="T236" ca="1">IF(ROWS($2:236)&lt;=COUNT('Trade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ROWS(U$2:$U236))),"")</f>
        <v/>
      </c>
      <c r="U236" s="93" t="str">
        <f ca="1">IFERROR(INDEX('Trade Journal'!P:P,MATCH(T236,'Trade Journal'!A:A,0)),"")</f>
        <v/>
      </c>
      <c r="V236" s="93" t="str">
        <f ca="1">IFERROR(INDEX('Trade Journal'!Q:Q,MATCH(T236,'Trade Journal'!A:A,0)),"")</f>
        <v/>
      </c>
      <c r="W236" s="93" t="str">
        <f ca="1">IFERROR(INDEX('Trade Journal'!R:R,MATCH(T236,'Trade Journal'!A:A,0)),"")</f>
        <v/>
      </c>
      <c r="X236" s="93" t="str">
        <f t="shared" ca="1" si="4"/>
        <v/>
      </c>
      <c r="Y236" s="93" t="str">
        <f ca="1">IF(X236&lt;&gt;"",SUM(X$2:X236),"")</f>
        <v/>
      </c>
      <c r="Z236" s="102" t="str">
        <f ca="1">IFERROR(INDEX('Trade Journal'!O:O,MATCH(T236,'Trade Journal'!A:A,0)),"")</f>
        <v/>
      </c>
      <c r="AA236" s="102" t="str">
        <f t="array" aca="1" ref="AA236" ca="1">IF(Z236&lt;&gt;"",PRODUCT(Z$2:Z236+1)-1,"")</f>
        <v/>
      </c>
      <c r="AB236" s="102" t="str">
        <f ca="1">IF(AA236&lt;&gt;"",IF(MAX(AA$2:AA236)=AA236,1/(1+AC235)-1,(1+AA236)/(1+AA235)-1),"")</f>
        <v/>
      </c>
      <c r="AC236" s="102" t="str">
        <f t="array" aca="1" ref="AC236" ca="1">IF(AA236&lt;&gt;"",PRODUCT(AB$3:AB236+1)-1,"")</f>
        <v/>
      </c>
      <c r="AD236" s="104" t="str">
        <f ca="1">IF(AA236&lt;&gt;"",POWER((AA236-MAX(AA$2:AA236))/(1+MAX(AA$2:AA236))*100,2),"")</f>
        <v/>
      </c>
    </row>
    <row r="237" spans="20:30" x14ac:dyDescent="0.25">
      <c r="T237" t="str">
        <f t="array" aca="1" ref="T237" ca="1">IF(ROWS($2:237)&lt;=COUNT('Trade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ROWS(U$2:$U237))),"")</f>
        <v/>
      </c>
      <c r="U237" s="93" t="str">
        <f ca="1">IFERROR(INDEX('Trade Journal'!P:P,MATCH(T237,'Trade Journal'!A:A,0)),"")</f>
        <v/>
      </c>
      <c r="V237" s="93" t="str">
        <f ca="1">IFERROR(INDEX('Trade Journal'!Q:Q,MATCH(T237,'Trade Journal'!A:A,0)),"")</f>
        <v/>
      </c>
      <c r="W237" s="93" t="str">
        <f ca="1">IFERROR(INDEX('Trade Journal'!R:R,MATCH(T237,'Trade Journal'!A:A,0)),"")</f>
        <v/>
      </c>
      <c r="X237" s="93" t="str">
        <f t="shared" ca="1" si="4"/>
        <v/>
      </c>
      <c r="Y237" s="93" t="str">
        <f ca="1">IF(X237&lt;&gt;"",SUM(X$2:X237),"")</f>
        <v/>
      </c>
      <c r="Z237" s="102" t="str">
        <f ca="1">IFERROR(INDEX('Trade Journal'!O:O,MATCH(T237,'Trade Journal'!A:A,0)),"")</f>
        <v/>
      </c>
      <c r="AA237" s="102" t="str">
        <f t="array" aca="1" ref="AA237" ca="1">IF(Z237&lt;&gt;"",PRODUCT(Z$2:Z237+1)-1,"")</f>
        <v/>
      </c>
      <c r="AB237" s="102" t="str">
        <f ca="1">IF(AA237&lt;&gt;"",IF(MAX(AA$2:AA237)=AA237,1/(1+AC236)-1,(1+AA237)/(1+AA236)-1),"")</f>
        <v/>
      </c>
      <c r="AC237" s="102" t="str">
        <f t="array" aca="1" ref="AC237" ca="1">IF(AA237&lt;&gt;"",PRODUCT(AB$3:AB237+1)-1,"")</f>
        <v/>
      </c>
      <c r="AD237" s="104" t="str">
        <f ca="1">IF(AA237&lt;&gt;"",POWER((AA237-MAX(AA$2:AA237))/(1+MAX(AA$2:AA237))*100,2),"")</f>
        <v/>
      </c>
    </row>
    <row r="238" spans="20:30" x14ac:dyDescent="0.25">
      <c r="T238" t="str">
        <f t="array" aca="1" ref="T238" ca="1">IF(ROWS($2:238)&lt;=COUNT('Trade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ROWS(U$2:$U238))),"")</f>
        <v/>
      </c>
      <c r="U238" s="93" t="str">
        <f ca="1">IFERROR(INDEX('Trade Journal'!P:P,MATCH(T238,'Trade Journal'!A:A,0)),"")</f>
        <v/>
      </c>
      <c r="V238" s="93" t="str">
        <f ca="1">IFERROR(INDEX('Trade Journal'!Q:Q,MATCH(T238,'Trade Journal'!A:A,0)),"")</f>
        <v/>
      </c>
      <c r="W238" s="93" t="str">
        <f ca="1">IFERROR(INDEX('Trade Journal'!R:R,MATCH(T238,'Trade Journal'!A:A,0)),"")</f>
        <v/>
      </c>
      <c r="X238" s="93" t="str">
        <f t="shared" ca="1" si="4"/>
        <v/>
      </c>
      <c r="Y238" s="93" t="str">
        <f ca="1">IF(X238&lt;&gt;"",SUM(X$2:X238),"")</f>
        <v/>
      </c>
      <c r="Z238" s="102" t="str">
        <f ca="1">IFERROR(INDEX('Trade Journal'!O:O,MATCH(T238,'Trade Journal'!A:A,0)),"")</f>
        <v/>
      </c>
      <c r="AA238" s="102" t="str">
        <f t="array" aca="1" ref="AA238" ca="1">IF(Z238&lt;&gt;"",PRODUCT(Z$2:Z238+1)-1,"")</f>
        <v/>
      </c>
      <c r="AB238" s="102" t="str">
        <f ca="1">IF(AA238&lt;&gt;"",IF(MAX(AA$2:AA238)=AA238,1/(1+AC237)-1,(1+AA238)/(1+AA237)-1),"")</f>
        <v/>
      </c>
      <c r="AC238" s="102" t="str">
        <f t="array" aca="1" ref="AC238" ca="1">IF(AA238&lt;&gt;"",PRODUCT(AB$3:AB238+1)-1,"")</f>
        <v/>
      </c>
      <c r="AD238" s="104" t="str">
        <f ca="1">IF(AA238&lt;&gt;"",POWER((AA238-MAX(AA$2:AA238))/(1+MAX(AA$2:AA238))*100,2),"")</f>
        <v/>
      </c>
    </row>
    <row r="239" spans="20:30" x14ac:dyDescent="0.25">
      <c r="T239" t="str">
        <f t="array" aca="1" ref="T239" ca="1">IF(ROWS($2:239)&lt;=COUNT('Trade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ROWS(U$2:$U239))),"")</f>
        <v/>
      </c>
      <c r="U239" s="93" t="str">
        <f ca="1">IFERROR(INDEX('Trade Journal'!P:P,MATCH(T239,'Trade Journal'!A:A,0)),"")</f>
        <v/>
      </c>
      <c r="V239" s="93" t="str">
        <f ca="1">IFERROR(INDEX('Trade Journal'!Q:Q,MATCH(T239,'Trade Journal'!A:A,0)),"")</f>
        <v/>
      </c>
      <c r="W239" s="93" t="str">
        <f ca="1">IFERROR(INDEX('Trade Journal'!R:R,MATCH(T239,'Trade Journal'!A:A,0)),"")</f>
        <v/>
      </c>
      <c r="X239" s="93" t="str">
        <f t="shared" ca="1" si="4"/>
        <v/>
      </c>
      <c r="Y239" s="93" t="str">
        <f ca="1">IF(X239&lt;&gt;"",SUM(X$2:X239),"")</f>
        <v/>
      </c>
      <c r="Z239" s="102" t="str">
        <f ca="1">IFERROR(INDEX('Trade Journal'!O:O,MATCH(T239,'Trade Journal'!A:A,0)),"")</f>
        <v/>
      </c>
      <c r="AA239" s="102" t="str">
        <f t="array" aca="1" ref="AA239" ca="1">IF(Z239&lt;&gt;"",PRODUCT(Z$2:Z239+1)-1,"")</f>
        <v/>
      </c>
      <c r="AB239" s="102" t="str">
        <f ca="1">IF(AA239&lt;&gt;"",IF(MAX(AA$2:AA239)=AA239,1/(1+AC238)-1,(1+AA239)/(1+AA238)-1),"")</f>
        <v/>
      </c>
      <c r="AC239" s="102" t="str">
        <f t="array" aca="1" ref="AC239" ca="1">IF(AA239&lt;&gt;"",PRODUCT(AB$3:AB239+1)-1,"")</f>
        <v/>
      </c>
      <c r="AD239" s="104" t="str">
        <f ca="1">IF(AA239&lt;&gt;"",POWER((AA239-MAX(AA$2:AA239))/(1+MAX(AA$2:AA239))*100,2),"")</f>
        <v/>
      </c>
    </row>
    <row r="240" spans="20:30" x14ac:dyDescent="0.25">
      <c r="T240" t="str">
        <f t="array" aca="1" ref="T240" ca="1">IF(ROWS($2:240)&lt;=COUNT('Trade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ROWS(U$2:$U240))),"")</f>
        <v/>
      </c>
      <c r="U240" s="93" t="str">
        <f ca="1">IFERROR(INDEX('Trade Journal'!P:P,MATCH(T240,'Trade Journal'!A:A,0)),"")</f>
        <v/>
      </c>
      <c r="V240" s="93" t="str">
        <f ca="1">IFERROR(INDEX('Trade Journal'!Q:Q,MATCH(T240,'Trade Journal'!A:A,0)),"")</f>
        <v/>
      </c>
      <c r="W240" s="93" t="str">
        <f ca="1">IFERROR(INDEX('Trade Journal'!R:R,MATCH(T240,'Trade Journal'!A:A,0)),"")</f>
        <v/>
      </c>
      <c r="X240" s="93" t="str">
        <f t="shared" ca="1" si="4"/>
        <v/>
      </c>
      <c r="Y240" s="93" t="str">
        <f ca="1">IF(X240&lt;&gt;"",SUM(X$2:X240),"")</f>
        <v/>
      </c>
      <c r="Z240" s="102" t="str">
        <f ca="1">IFERROR(INDEX('Trade Journal'!O:O,MATCH(T240,'Trade Journal'!A:A,0)),"")</f>
        <v/>
      </c>
      <c r="AA240" s="102" t="str">
        <f t="array" aca="1" ref="AA240" ca="1">IF(Z240&lt;&gt;"",PRODUCT(Z$2:Z240+1)-1,"")</f>
        <v/>
      </c>
      <c r="AB240" s="102" t="str">
        <f ca="1">IF(AA240&lt;&gt;"",IF(MAX(AA$2:AA240)=AA240,1/(1+AC239)-1,(1+AA240)/(1+AA239)-1),"")</f>
        <v/>
      </c>
      <c r="AC240" s="102" t="str">
        <f t="array" aca="1" ref="AC240" ca="1">IF(AA240&lt;&gt;"",PRODUCT(AB$3:AB240+1)-1,"")</f>
        <v/>
      </c>
      <c r="AD240" s="104" t="str">
        <f ca="1">IF(AA240&lt;&gt;"",POWER((AA240-MAX(AA$2:AA240))/(1+MAX(AA$2:AA240))*100,2),"")</f>
        <v/>
      </c>
    </row>
    <row r="241" spans="20:30" x14ac:dyDescent="0.25">
      <c r="T241" t="str">
        <f t="array" aca="1" ref="T241" ca="1">IF(ROWS($2:241)&lt;=COUNT('Trade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ROWS(U$2:$U241))),"")</f>
        <v/>
      </c>
      <c r="U241" s="93" t="str">
        <f ca="1">IFERROR(INDEX('Trade Journal'!P:P,MATCH(T241,'Trade Journal'!A:A,0)),"")</f>
        <v/>
      </c>
      <c r="V241" s="93" t="str">
        <f ca="1">IFERROR(INDEX('Trade Journal'!Q:Q,MATCH(T241,'Trade Journal'!A:A,0)),"")</f>
        <v/>
      </c>
      <c r="W241" s="93" t="str">
        <f ca="1">IFERROR(INDEX('Trade Journal'!R:R,MATCH(T241,'Trade Journal'!A:A,0)),"")</f>
        <v/>
      </c>
      <c r="X241" s="93" t="str">
        <f t="shared" ca="1" si="4"/>
        <v/>
      </c>
      <c r="Y241" s="93" t="str">
        <f ca="1">IF(X241&lt;&gt;"",SUM(X$2:X241),"")</f>
        <v/>
      </c>
      <c r="Z241" s="102" t="str">
        <f ca="1">IFERROR(INDEX('Trade Journal'!O:O,MATCH(T241,'Trade Journal'!A:A,0)),"")</f>
        <v/>
      </c>
      <c r="AA241" s="102" t="str">
        <f t="array" aca="1" ref="AA241" ca="1">IF(Z241&lt;&gt;"",PRODUCT(Z$2:Z241+1)-1,"")</f>
        <v/>
      </c>
      <c r="AB241" s="102" t="str">
        <f ca="1">IF(AA241&lt;&gt;"",IF(MAX(AA$2:AA241)=AA241,1/(1+AC240)-1,(1+AA241)/(1+AA240)-1),"")</f>
        <v/>
      </c>
      <c r="AC241" s="102" t="str">
        <f t="array" aca="1" ref="AC241" ca="1">IF(AA241&lt;&gt;"",PRODUCT(AB$3:AB241+1)-1,"")</f>
        <v/>
      </c>
      <c r="AD241" s="104" t="str">
        <f ca="1">IF(AA241&lt;&gt;"",POWER((AA241-MAX(AA$2:AA241))/(1+MAX(AA$2:AA241))*100,2),"")</f>
        <v/>
      </c>
    </row>
    <row r="242" spans="20:30" x14ac:dyDescent="0.25">
      <c r="T242" t="str">
        <f t="array" aca="1" ref="T242" ca="1">IF(ROWS($2:242)&lt;=COUNT('Trade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ROWS(U$2:$U242))),"")</f>
        <v/>
      </c>
      <c r="U242" s="93" t="str">
        <f ca="1">IFERROR(INDEX('Trade Journal'!P:P,MATCH(T242,'Trade Journal'!A:A,0)),"")</f>
        <v/>
      </c>
      <c r="V242" s="93" t="str">
        <f ca="1">IFERROR(INDEX('Trade Journal'!Q:Q,MATCH(T242,'Trade Journal'!A:A,0)),"")</f>
        <v/>
      </c>
      <c r="W242" s="93" t="str">
        <f ca="1">IFERROR(INDEX('Trade Journal'!R:R,MATCH(T242,'Trade Journal'!A:A,0)),"")</f>
        <v/>
      </c>
      <c r="X242" s="93" t="str">
        <f t="shared" ca="1" si="4"/>
        <v/>
      </c>
      <c r="Y242" s="93" t="str">
        <f ca="1">IF(X242&lt;&gt;"",SUM(X$2:X242),"")</f>
        <v/>
      </c>
      <c r="Z242" s="102" t="str">
        <f ca="1">IFERROR(INDEX('Trade Journal'!O:O,MATCH(T242,'Trade Journal'!A:A,0)),"")</f>
        <v/>
      </c>
      <c r="AA242" s="102" t="str">
        <f t="array" aca="1" ref="AA242" ca="1">IF(Z242&lt;&gt;"",PRODUCT(Z$2:Z242+1)-1,"")</f>
        <v/>
      </c>
      <c r="AB242" s="102" t="str">
        <f ca="1">IF(AA242&lt;&gt;"",IF(MAX(AA$2:AA242)=AA242,1/(1+AC241)-1,(1+AA242)/(1+AA241)-1),"")</f>
        <v/>
      </c>
      <c r="AC242" s="102" t="str">
        <f t="array" aca="1" ref="AC242" ca="1">IF(AA242&lt;&gt;"",PRODUCT(AB$3:AB242+1)-1,"")</f>
        <v/>
      </c>
      <c r="AD242" s="104" t="str">
        <f ca="1">IF(AA242&lt;&gt;"",POWER((AA242-MAX(AA$2:AA242))/(1+MAX(AA$2:AA242))*100,2),"")</f>
        <v/>
      </c>
    </row>
    <row r="243" spans="20:30" x14ac:dyDescent="0.25">
      <c r="T243" t="str">
        <f t="array" aca="1" ref="T243" ca="1">IF(ROWS($2:243)&lt;=COUNT('Trade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ROWS(U$2:$U243))),"")</f>
        <v/>
      </c>
      <c r="U243" s="93" t="str">
        <f ca="1">IFERROR(INDEX('Trade Journal'!P:P,MATCH(T243,'Trade Journal'!A:A,0)),"")</f>
        <v/>
      </c>
      <c r="V243" s="93" t="str">
        <f ca="1">IFERROR(INDEX('Trade Journal'!Q:Q,MATCH(T243,'Trade Journal'!A:A,0)),"")</f>
        <v/>
      </c>
      <c r="W243" s="93" t="str">
        <f ca="1">IFERROR(INDEX('Trade Journal'!R:R,MATCH(T243,'Trade Journal'!A:A,0)),"")</f>
        <v/>
      </c>
      <c r="X243" s="93" t="str">
        <f t="shared" ca="1" si="4"/>
        <v/>
      </c>
      <c r="Y243" s="93" t="str">
        <f ca="1">IF(X243&lt;&gt;"",SUM(X$2:X243),"")</f>
        <v/>
      </c>
      <c r="Z243" s="102" t="str">
        <f ca="1">IFERROR(INDEX('Trade Journal'!O:O,MATCH(T243,'Trade Journal'!A:A,0)),"")</f>
        <v/>
      </c>
      <c r="AA243" s="102" t="str">
        <f t="array" aca="1" ref="AA243" ca="1">IF(Z243&lt;&gt;"",PRODUCT(Z$2:Z243+1)-1,"")</f>
        <v/>
      </c>
      <c r="AB243" s="102" t="str">
        <f ca="1">IF(AA243&lt;&gt;"",IF(MAX(AA$2:AA243)=AA243,1/(1+AC242)-1,(1+AA243)/(1+AA242)-1),"")</f>
        <v/>
      </c>
      <c r="AC243" s="102" t="str">
        <f t="array" aca="1" ref="AC243" ca="1">IF(AA243&lt;&gt;"",PRODUCT(AB$3:AB243+1)-1,"")</f>
        <v/>
      </c>
      <c r="AD243" s="104" t="str">
        <f ca="1">IF(AA243&lt;&gt;"",POWER((AA243-MAX(AA$2:AA243))/(1+MAX(AA$2:AA243))*100,2),"")</f>
        <v/>
      </c>
    </row>
    <row r="244" spans="20:30" x14ac:dyDescent="0.25">
      <c r="T244" t="str">
        <f t="array" aca="1" ref="T244" ca="1">IF(ROWS($2:244)&lt;=COUNT('Trade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ROWS(U$2:$U244))),"")</f>
        <v/>
      </c>
      <c r="U244" s="93" t="str">
        <f ca="1">IFERROR(INDEX('Trade Journal'!P:P,MATCH(T244,'Trade Journal'!A:A,0)),"")</f>
        <v/>
      </c>
      <c r="V244" s="93" t="str">
        <f ca="1">IFERROR(INDEX('Trade Journal'!Q:Q,MATCH(T244,'Trade Journal'!A:A,0)),"")</f>
        <v/>
      </c>
      <c r="W244" s="93" t="str">
        <f ca="1">IFERROR(INDEX('Trade Journal'!R:R,MATCH(T244,'Trade Journal'!A:A,0)),"")</f>
        <v/>
      </c>
      <c r="X244" s="93" t="str">
        <f t="shared" ca="1" si="4"/>
        <v/>
      </c>
      <c r="Y244" s="93" t="str">
        <f ca="1">IF(X244&lt;&gt;"",SUM(X$2:X244),"")</f>
        <v/>
      </c>
      <c r="Z244" s="102" t="str">
        <f ca="1">IFERROR(INDEX('Trade Journal'!O:O,MATCH(T244,'Trade Journal'!A:A,0)),"")</f>
        <v/>
      </c>
      <c r="AA244" s="102" t="str">
        <f t="array" aca="1" ref="AA244" ca="1">IF(Z244&lt;&gt;"",PRODUCT(Z$2:Z244+1)-1,"")</f>
        <v/>
      </c>
      <c r="AB244" s="102" t="str">
        <f ca="1">IF(AA244&lt;&gt;"",IF(MAX(AA$2:AA244)=AA244,1/(1+AC243)-1,(1+AA244)/(1+AA243)-1),"")</f>
        <v/>
      </c>
      <c r="AC244" s="102" t="str">
        <f t="array" aca="1" ref="AC244" ca="1">IF(AA244&lt;&gt;"",PRODUCT(AB$3:AB244+1)-1,"")</f>
        <v/>
      </c>
      <c r="AD244" s="104" t="str">
        <f ca="1">IF(AA244&lt;&gt;"",POWER((AA244-MAX(AA$2:AA244))/(1+MAX(AA$2:AA244))*100,2),"")</f>
        <v/>
      </c>
    </row>
    <row r="245" spans="20:30" x14ac:dyDescent="0.25">
      <c r="T245" t="str">
        <f t="array" aca="1" ref="T245" ca="1">IF(ROWS($2:245)&lt;=COUNT('Trade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ROWS(U$2:$U245))),"")</f>
        <v/>
      </c>
      <c r="U245" s="93" t="str">
        <f ca="1">IFERROR(INDEX('Trade Journal'!P:P,MATCH(T245,'Trade Journal'!A:A,0)),"")</f>
        <v/>
      </c>
      <c r="V245" s="93" t="str">
        <f ca="1">IFERROR(INDEX('Trade Journal'!Q:Q,MATCH(T245,'Trade Journal'!A:A,0)),"")</f>
        <v/>
      </c>
      <c r="W245" s="93" t="str">
        <f ca="1">IFERROR(INDEX('Trade Journal'!R:R,MATCH(T245,'Trade Journal'!A:A,0)),"")</f>
        <v/>
      </c>
      <c r="X245" s="93" t="str">
        <f t="shared" ca="1" si="4"/>
        <v/>
      </c>
      <c r="Y245" s="93" t="str">
        <f ca="1">IF(X245&lt;&gt;"",SUM(X$2:X245),"")</f>
        <v/>
      </c>
      <c r="Z245" s="102" t="str">
        <f ca="1">IFERROR(INDEX('Trade Journal'!O:O,MATCH(T245,'Trade Journal'!A:A,0)),"")</f>
        <v/>
      </c>
      <c r="AA245" s="102" t="str">
        <f t="array" aca="1" ref="AA245" ca="1">IF(Z245&lt;&gt;"",PRODUCT(Z$2:Z245+1)-1,"")</f>
        <v/>
      </c>
      <c r="AB245" s="102" t="str">
        <f ca="1">IF(AA245&lt;&gt;"",IF(MAX(AA$2:AA245)=AA245,1/(1+AC244)-1,(1+AA245)/(1+AA244)-1),"")</f>
        <v/>
      </c>
      <c r="AC245" s="102" t="str">
        <f t="array" aca="1" ref="AC245" ca="1">IF(AA245&lt;&gt;"",PRODUCT(AB$3:AB245+1)-1,"")</f>
        <v/>
      </c>
      <c r="AD245" s="104" t="str">
        <f ca="1">IF(AA245&lt;&gt;"",POWER((AA245-MAX(AA$2:AA245))/(1+MAX(AA$2:AA245))*100,2),"")</f>
        <v/>
      </c>
    </row>
    <row r="246" spans="20:30" x14ac:dyDescent="0.25">
      <c r="T246" t="str">
        <f t="array" aca="1" ref="T246" ca="1">IF(ROWS($2:246)&lt;=COUNT('Trade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ROWS(U$2:$U246))),"")</f>
        <v/>
      </c>
      <c r="U246" s="93" t="str">
        <f ca="1">IFERROR(INDEX('Trade Journal'!P:P,MATCH(T246,'Trade Journal'!A:A,0)),"")</f>
        <v/>
      </c>
      <c r="V246" s="93" t="str">
        <f ca="1">IFERROR(INDEX('Trade Journal'!Q:Q,MATCH(T246,'Trade Journal'!A:A,0)),"")</f>
        <v/>
      </c>
      <c r="W246" s="93" t="str">
        <f ca="1">IFERROR(INDEX('Trade Journal'!R:R,MATCH(T246,'Trade Journal'!A:A,0)),"")</f>
        <v/>
      </c>
      <c r="X246" s="93" t="str">
        <f t="shared" ca="1" si="4"/>
        <v/>
      </c>
      <c r="Y246" s="93" t="str">
        <f ca="1">IF(X246&lt;&gt;"",SUM(X$2:X246),"")</f>
        <v/>
      </c>
      <c r="Z246" s="102" t="str">
        <f ca="1">IFERROR(INDEX('Trade Journal'!O:O,MATCH(T246,'Trade Journal'!A:A,0)),"")</f>
        <v/>
      </c>
      <c r="AA246" s="102" t="str">
        <f t="array" aca="1" ref="AA246" ca="1">IF(Z246&lt;&gt;"",PRODUCT(Z$2:Z246+1)-1,"")</f>
        <v/>
      </c>
      <c r="AB246" s="102" t="str">
        <f ca="1">IF(AA246&lt;&gt;"",IF(MAX(AA$2:AA246)=AA246,1/(1+AC245)-1,(1+AA246)/(1+AA245)-1),"")</f>
        <v/>
      </c>
      <c r="AC246" s="102" t="str">
        <f t="array" aca="1" ref="AC246" ca="1">IF(AA246&lt;&gt;"",PRODUCT(AB$3:AB246+1)-1,"")</f>
        <v/>
      </c>
      <c r="AD246" s="104" t="str">
        <f ca="1">IF(AA246&lt;&gt;"",POWER((AA246-MAX(AA$2:AA246))/(1+MAX(AA$2:AA246))*100,2),"")</f>
        <v/>
      </c>
    </row>
    <row r="247" spans="20:30" x14ac:dyDescent="0.25">
      <c r="T247" t="str">
        <f t="array" aca="1" ref="T247" ca="1">IF(ROWS($2:247)&lt;=COUNT('Trade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ROWS(U$2:$U247))),"")</f>
        <v/>
      </c>
      <c r="U247" s="93" t="str">
        <f ca="1">IFERROR(INDEX('Trade Journal'!P:P,MATCH(T247,'Trade Journal'!A:A,0)),"")</f>
        <v/>
      </c>
      <c r="V247" s="93" t="str">
        <f ca="1">IFERROR(INDEX('Trade Journal'!Q:Q,MATCH(T247,'Trade Journal'!A:A,0)),"")</f>
        <v/>
      </c>
      <c r="W247" s="93" t="str">
        <f ca="1">IFERROR(INDEX('Trade Journal'!R:R,MATCH(T247,'Trade Journal'!A:A,0)),"")</f>
        <v/>
      </c>
      <c r="X247" s="93" t="str">
        <f t="shared" ca="1" si="4"/>
        <v/>
      </c>
      <c r="Y247" s="93" t="str">
        <f ca="1">IF(X247&lt;&gt;"",SUM(X$2:X247),"")</f>
        <v/>
      </c>
      <c r="Z247" s="102" t="str">
        <f ca="1">IFERROR(INDEX('Trade Journal'!O:O,MATCH(T247,'Trade Journal'!A:A,0)),"")</f>
        <v/>
      </c>
      <c r="AA247" s="102" t="str">
        <f t="array" aca="1" ref="AA247" ca="1">IF(Z247&lt;&gt;"",PRODUCT(Z$2:Z247+1)-1,"")</f>
        <v/>
      </c>
      <c r="AB247" s="102" t="str">
        <f ca="1">IF(AA247&lt;&gt;"",IF(MAX(AA$2:AA247)=AA247,1/(1+AC246)-1,(1+AA247)/(1+AA246)-1),"")</f>
        <v/>
      </c>
      <c r="AC247" s="102" t="str">
        <f t="array" aca="1" ref="AC247" ca="1">IF(AA247&lt;&gt;"",PRODUCT(AB$3:AB247+1)-1,"")</f>
        <v/>
      </c>
      <c r="AD247" s="104" t="str">
        <f ca="1">IF(AA247&lt;&gt;"",POWER((AA247-MAX(AA$2:AA247))/(1+MAX(AA$2:AA247))*100,2),"")</f>
        <v/>
      </c>
    </row>
    <row r="248" spans="20:30" x14ac:dyDescent="0.25">
      <c r="T248" t="str">
        <f t="array" aca="1" ref="T248" ca="1">IF(ROWS($2:248)&lt;=COUNT('Trade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ROWS(U$2:$U248))),"")</f>
        <v/>
      </c>
      <c r="U248" s="93" t="str">
        <f ca="1">IFERROR(INDEX('Trade Journal'!P:P,MATCH(T248,'Trade Journal'!A:A,0)),"")</f>
        <v/>
      </c>
      <c r="V248" s="93" t="str">
        <f ca="1">IFERROR(INDEX('Trade Journal'!Q:Q,MATCH(T248,'Trade Journal'!A:A,0)),"")</f>
        <v/>
      </c>
      <c r="W248" s="93" t="str">
        <f ca="1">IFERROR(INDEX('Trade Journal'!R:R,MATCH(T248,'Trade Journal'!A:A,0)),"")</f>
        <v/>
      </c>
      <c r="X248" s="93" t="str">
        <f t="shared" ca="1" si="4"/>
        <v/>
      </c>
      <c r="Y248" s="93" t="str">
        <f ca="1">IF(X248&lt;&gt;"",SUM(X$2:X248),"")</f>
        <v/>
      </c>
      <c r="Z248" s="102" t="str">
        <f ca="1">IFERROR(INDEX('Trade Journal'!O:O,MATCH(T248,'Trade Journal'!A:A,0)),"")</f>
        <v/>
      </c>
      <c r="AA248" s="102" t="str">
        <f t="array" aca="1" ref="AA248" ca="1">IF(Z248&lt;&gt;"",PRODUCT(Z$2:Z248+1)-1,"")</f>
        <v/>
      </c>
      <c r="AB248" s="102" t="str">
        <f ca="1">IF(AA248&lt;&gt;"",IF(MAX(AA$2:AA248)=AA248,1/(1+AC247)-1,(1+AA248)/(1+AA247)-1),"")</f>
        <v/>
      </c>
      <c r="AC248" s="102" t="str">
        <f t="array" aca="1" ref="AC248" ca="1">IF(AA248&lt;&gt;"",PRODUCT(AB$3:AB248+1)-1,"")</f>
        <v/>
      </c>
      <c r="AD248" s="104" t="str">
        <f ca="1">IF(AA248&lt;&gt;"",POWER((AA248-MAX(AA$2:AA248))/(1+MAX(AA$2:AA248))*100,2),"")</f>
        <v/>
      </c>
    </row>
    <row r="249" spans="20:30" x14ac:dyDescent="0.25">
      <c r="T249" t="str">
        <f t="array" aca="1" ref="T249" ca="1">IF(ROWS($2:249)&lt;=COUNT('Trade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ROWS(U$2:$U249))),"")</f>
        <v/>
      </c>
      <c r="U249" s="93" t="str">
        <f ca="1">IFERROR(INDEX('Trade Journal'!P:P,MATCH(T249,'Trade Journal'!A:A,0)),"")</f>
        <v/>
      </c>
      <c r="V249" s="93" t="str">
        <f ca="1">IFERROR(INDEX('Trade Journal'!Q:Q,MATCH(T249,'Trade Journal'!A:A,0)),"")</f>
        <v/>
      </c>
      <c r="W249" s="93" t="str">
        <f ca="1">IFERROR(INDEX('Trade Journal'!R:R,MATCH(T249,'Trade Journal'!A:A,0)),"")</f>
        <v/>
      </c>
      <c r="X249" s="93" t="str">
        <f t="shared" ca="1" si="4"/>
        <v/>
      </c>
      <c r="Y249" s="93" t="str">
        <f ca="1">IF(X249&lt;&gt;"",SUM(X$2:X249),"")</f>
        <v/>
      </c>
      <c r="Z249" s="102" t="str">
        <f ca="1">IFERROR(INDEX('Trade Journal'!O:O,MATCH(T249,'Trade Journal'!A:A,0)),"")</f>
        <v/>
      </c>
      <c r="AA249" s="102" t="str">
        <f t="array" aca="1" ref="AA249" ca="1">IF(Z249&lt;&gt;"",PRODUCT(Z$2:Z249+1)-1,"")</f>
        <v/>
      </c>
      <c r="AB249" s="102" t="str">
        <f ca="1">IF(AA249&lt;&gt;"",IF(MAX(AA$2:AA249)=AA249,1/(1+AC248)-1,(1+AA249)/(1+AA248)-1),"")</f>
        <v/>
      </c>
      <c r="AC249" s="102" t="str">
        <f t="array" aca="1" ref="AC249" ca="1">IF(AA249&lt;&gt;"",PRODUCT(AB$3:AB249+1)-1,"")</f>
        <v/>
      </c>
      <c r="AD249" s="104" t="str">
        <f ca="1">IF(AA249&lt;&gt;"",POWER((AA249-MAX(AA$2:AA249))/(1+MAX(AA$2:AA249))*100,2),"")</f>
        <v/>
      </c>
    </row>
    <row r="250" spans="20:30" x14ac:dyDescent="0.25">
      <c r="T250" t="str">
        <f t="array" aca="1" ref="T250" ca="1">IF(ROWS($2:250)&lt;=COUNT('Trade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ROWS(U$2:$U250))),"")</f>
        <v/>
      </c>
      <c r="U250" s="93" t="str">
        <f ca="1">IFERROR(INDEX('Trade Journal'!P:P,MATCH(T250,'Trade Journal'!A:A,0)),"")</f>
        <v/>
      </c>
      <c r="V250" s="93" t="str">
        <f ca="1">IFERROR(INDEX('Trade Journal'!Q:Q,MATCH(T250,'Trade Journal'!A:A,0)),"")</f>
        <v/>
      </c>
      <c r="W250" s="93" t="str">
        <f ca="1">IFERROR(INDEX('Trade Journal'!R:R,MATCH(T250,'Trade Journal'!A:A,0)),"")</f>
        <v/>
      </c>
      <c r="X250" s="93" t="str">
        <f t="shared" ca="1" si="4"/>
        <v/>
      </c>
      <c r="Y250" s="93" t="str">
        <f ca="1">IF(X250&lt;&gt;"",SUM(X$2:X250),"")</f>
        <v/>
      </c>
      <c r="Z250" s="102" t="str">
        <f ca="1">IFERROR(INDEX('Trade Journal'!O:O,MATCH(T250,'Trade Journal'!A:A,0)),"")</f>
        <v/>
      </c>
      <c r="AA250" s="102" t="str">
        <f t="array" aca="1" ref="AA250" ca="1">IF(Z250&lt;&gt;"",PRODUCT(Z$2:Z250+1)-1,"")</f>
        <v/>
      </c>
      <c r="AB250" s="102" t="str">
        <f ca="1">IF(AA250&lt;&gt;"",IF(MAX(AA$2:AA250)=AA250,1/(1+AC249)-1,(1+AA250)/(1+AA249)-1),"")</f>
        <v/>
      </c>
      <c r="AC250" s="102" t="str">
        <f t="array" aca="1" ref="AC250" ca="1">IF(AA250&lt;&gt;"",PRODUCT(AB$3:AB250+1)-1,"")</f>
        <v/>
      </c>
      <c r="AD250" s="104" t="str">
        <f ca="1">IF(AA250&lt;&gt;"",POWER((AA250-MAX(AA$2:AA250))/(1+MAX(AA$2:AA250))*100,2),"")</f>
        <v/>
      </c>
    </row>
    <row r="251" spans="20:30" x14ac:dyDescent="0.25">
      <c r="T251" t="str">
        <f t="array" aca="1" ref="T251" ca="1">IF(ROWS($2:251)&lt;=COUNT('Trade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ROWS(U$2:$U251))),"")</f>
        <v/>
      </c>
      <c r="U251" s="93" t="str">
        <f ca="1">IFERROR(INDEX('Trade Journal'!P:P,MATCH(T251,'Trade Journal'!A:A,0)),"")</f>
        <v/>
      </c>
      <c r="V251" s="93" t="str">
        <f ca="1">IFERROR(INDEX('Trade Journal'!Q:Q,MATCH(T251,'Trade Journal'!A:A,0)),"")</f>
        <v/>
      </c>
      <c r="W251" s="93" t="str">
        <f ca="1">IFERROR(INDEX('Trade Journal'!R:R,MATCH(T251,'Trade Journal'!A:A,0)),"")</f>
        <v/>
      </c>
      <c r="X251" s="93" t="str">
        <f t="shared" ca="1" si="4"/>
        <v/>
      </c>
      <c r="Y251" s="93" t="str">
        <f ca="1">IF(X251&lt;&gt;"",SUM(X$2:X251),"")</f>
        <v/>
      </c>
      <c r="Z251" s="102" t="str">
        <f ca="1">IFERROR(INDEX('Trade Journal'!O:O,MATCH(T251,'Trade Journal'!A:A,0)),"")</f>
        <v/>
      </c>
      <c r="AA251" s="102" t="str">
        <f t="array" aca="1" ref="AA251" ca="1">IF(Z251&lt;&gt;"",PRODUCT(Z$2:Z251+1)-1,"")</f>
        <v/>
      </c>
      <c r="AB251" s="102" t="str">
        <f ca="1">IF(AA251&lt;&gt;"",IF(MAX(AA$2:AA251)=AA251,1/(1+AC250)-1,(1+AA251)/(1+AA250)-1),"")</f>
        <v/>
      </c>
      <c r="AC251" s="102" t="str">
        <f t="array" aca="1" ref="AC251" ca="1">IF(AA251&lt;&gt;"",PRODUCT(AB$3:AB251+1)-1,"")</f>
        <v/>
      </c>
      <c r="AD251" s="104" t="str">
        <f ca="1">IF(AA251&lt;&gt;"",POWER((AA251-MAX(AA$2:AA251))/(1+MAX(AA$2:AA251))*100,2),"")</f>
        <v/>
      </c>
    </row>
    <row r="252" spans="20:30" x14ac:dyDescent="0.25">
      <c r="T252" t="str">
        <f t="array" aca="1" ref="T252" ca="1">IF(ROWS($2:252)&lt;=COUNT('Trade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ROWS(U$2:$U252))),"")</f>
        <v/>
      </c>
      <c r="U252" s="93" t="str">
        <f ca="1">IFERROR(INDEX('Trade Journal'!P:P,MATCH(T252,'Trade Journal'!A:A,0)),"")</f>
        <v/>
      </c>
      <c r="V252" s="93" t="str">
        <f ca="1">IFERROR(INDEX('Trade Journal'!Q:Q,MATCH(T252,'Trade Journal'!A:A,0)),"")</f>
        <v/>
      </c>
      <c r="W252" s="93" t="str">
        <f ca="1">IFERROR(INDEX('Trade Journal'!R:R,MATCH(T252,'Trade Journal'!A:A,0)),"")</f>
        <v/>
      </c>
      <c r="X252" s="93" t="str">
        <f t="shared" ca="1" si="4"/>
        <v/>
      </c>
      <c r="Y252" s="93" t="str">
        <f ca="1">IF(X252&lt;&gt;"",SUM(X$2:X252),"")</f>
        <v/>
      </c>
      <c r="Z252" s="102" t="str">
        <f ca="1">IFERROR(INDEX('Trade Journal'!O:O,MATCH(T252,'Trade Journal'!A:A,0)),"")</f>
        <v/>
      </c>
      <c r="AA252" s="102" t="str">
        <f t="array" aca="1" ref="AA252" ca="1">IF(Z252&lt;&gt;"",PRODUCT(Z$2:Z252+1)-1,"")</f>
        <v/>
      </c>
      <c r="AB252" s="102" t="str">
        <f ca="1">IF(AA252&lt;&gt;"",IF(MAX(AA$2:AA252)=AA252,1/(1+AC251)-1,(1+AA252)/(1+AA251)-1),"")</f>
        <v/>
      </c>
      <c r="AC252" s="102" t="str">
        <f t="array" aca="1" ref="AC252" ca="1">IF(AA252&lt;&gt;"",PRODUCT(AB$3:AB252+1)-1,"")</f>
        <v/>
      </c>
      <c r="AD252" s="104" t="str">
        <f ca="1">IF(AA252&lt;&gt;"",POWER((AA252-MAX(AA$2:AA252))/(1+MAX(AA$2:AA252))*100,2),"")</f>
        <v/>
      </c>
    </row>
    <row r="253" spans="20:30" x14ac:dyDescent="0.25">
      <c r="T253" t="str">
        <f t="array" aca="1" ref="T253" ca="1">IF(ROWS($2:253)&lt;=COUNT('Trade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ROWS(U$2:$U253))),"")</f>
        <v/>
      </c>
      <c r="U253" s="93" t="str">
        <f ca="1">IFERROR(INDEX('Trade Journal'!P:P,MATCH(T253,'Trade Journal'!A:A,0)),"")</f>
        <v/>
      </c>
      <c r="V253" s="93" t="str">
        <f ca="1">IFERROR(INDEX('Trade Journal'!Q:Q,MATCH(T253,'Trade Journal'!A:A,0)),"")</f>
        <v/>
      </c>
      <c r="W253" s="93" t="str">
        <f ca="1">IFERROR(INDEX('Trade Journal'!R:R,MATCH(T253,'Trade Journal'!A:A,0)),"")</f>
        <v/>
      </c>
      <c r="X253" s="93" t="str">
        <f t="shared" ca="1" si="4"/>
        <v/>
      </c>
      <c r="Y253" s="93" t="str">
        <f ca="1">IF(X253&lt;&gt;"",SUM(X$2:X253),"")</f>
        <v/>
      </c>
      <c r="Z253" s="102" t="str">
        <f ca="1">IFERROR(INDEX('Trade Journal'!O:O,MATCH(T253,'Trade Journal'!A:A,0)),"")</f>
        <v/>
      </c>
      <c r="AA253" s="102" t="str">
        <f t="array" aca="1" ref="AA253" ca="1">IF(Z253&lt;&gt;"",PRODUCT(Z$2:Z253+1)-1,"")</f>
        <v/>
      </c>
      <c r="AB253" s="102" t="str">
        <f ca="1">IF(AA253&lt;&gt;"",IF(MAX(AA$2:AA253)=AA253,1/(1+AC252)-1,(1+AA253)/(1+AA252)-1),"")</f>
        <v/>
      </c>
      <c r="AC253" s="102" t="str">
        <f t="array" aca="1" ref="AC253" ca="1">IF(AA253&lt;&gt;"",PRODUCT(AB$3:AB253+1)-1,"")</f>
        <v/>
      </c>
      <c r="AD253" s="104" t="str">
        <f ca="1">IF(AA253&lt;&gt;"",POWER((AA253-MAX(AA$2:AA253))/(1+MAX(AA$2:AA253))*100,2),"")</f>
        <v/>
      </c>
    </row>
    <row r="254" spans="20:30" x14ac:dyDescent="0.25">
      <c r="T254" t="str">
        <f t="array" aca="1" ref="T254" ca="1">IF(ROWS($2:254)&lt;=COUNT('Trade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ROWS(U$2:$U254))),"")</f>
        <v/>
      </c>
      <c r="U254" s="93" t="str">
        <f ca="1">IFERROR(INDEX('Trade Journal'!P:P,MATCH(T254,'Trade Journal'!A:A,0)),"")</f>
        <v/>
      </c>
      <c r="V254" s="93" t="str">
        <f ca="1">IFERROR(INDEX('Trade Journal'!Q:Q,MATCH(T254,'Trade Journal'!A:A,0)),"")</f>
        <v/>
      </c>
      <c r="W254" s="93" t="str">
        <f ca="1">IFERROR(INDEX('Trade Journal'!R:R,MATCH(T254,'Trade Journal'!A:A,0)),"")</f>
        <v/>
      </c>
      <c r="X254" s="93" t="str">
        <f t="shared" ca="1" si="4"/>
        <v/>
      </c>
      <c r="Y254" s="93" t="str">
        <f ca="1">IF(X254&lt;&gt;"",SUM(X$2:X254),"")</f>
        <v/>
      </c>
      <c r="Z254" s="102" t="str">
        <f ca="1">IFERROR(INDEX('Trade Journal'!O:O,MATCH(T254,'Trade Journal'!A:A,0)),"")</f>
        <v/>
      </c>
      <c r="AA254" s="102" t="str">
        <f t="array" aca="1" ref="AA254" ca="1">IF(Z254&lt;&gt;"",PRODUCT(Z$2:Z254+1)-1,"")</f>
        <v/>
      </c>
      <c r="AB254" s="102" t="str">
        <f ca="1">IF(AA254&lt;&gt;"",IF(MAX(AA$2:AA254)=AA254,1/(1+AC253)-1,(1+AA254)/(1+AA253)-1),"")</f>
        <v/>
      </c>
      <c r="AC254" s="102" t="str">
        <f t="array" aca="1" ref="AC254" ca="1">IF(AA254&lt;&gt;"",PRODUCT(AB$3:AB254+1)-1,"")</f>
        <v/>
      </c>
      <c r="AD254" s="104" t="str">
        <f ca="1">IF(AA254&lt;&gt;"",POWER((AA254-MAX(AA$2:AA254))/(1+MAX(AA$2:AA254))*100,2),"")</f>
        <v/>
      </c>
    </row>
    <row r="255" spans="20:30" x14ac:dyDescent="0.25">
      <c r="T255" t="str">
        <f t="array" aca="1" ref="T255" ca="1">IF(ROWS($2:255)&lt;=COUNT('Trade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ROWS(U$2:$U255))),"")</f>
        <v/>
      </c>
      <c r="U255" s="93" t="str">
        <f ca="1">IFERROR(INDEX('Trade Journal'!P:P,MATCH(T255,'Trade Journal'!A:A,0)),"")</f>
        <v/>
      </c>
      <c r="V255" s="93" t="str">
        <f ca="1">IFERROR(INDEX('Trade Journal'!Q:Q,MATCH(T255,'Trade Journal'!A:A,0)),"")</f>
        <v/>
      </c>
      <c r="W255" s="93" t="str">
        <f ca="1">IFERROR(INDEX('Trade Journal'!R:R,MATCH(T255,'Trade Journal'!A:A,0)),"")</f>
        <v/>
      </c>
      <c r="X255" s="93" t="str">
        <f t="shared" ca="1" si="4"/>
        <v/>
      </c>
      <c r="Y255" s="93" t="str">
        <f ca="1">IF(X255&lt;&gt;"",SUM(X$2:X255),"")</f>
        <v/>
      </c>
      <c r="Z255" s="102" t="str">
        <f ca="1">IFERROR(INDEX('Trade Journal'!O:O,MATCH(T255,'Trade Journal'!A:A,0)),"")</f>
        <v/>
      </c>
      <c r="AA255" s="102" t="str">
        <f t="array" aca="1" ref="AA255" ca="1">IF(Z255&lt;&gt;"",PRODUCT(Z$2:Z255+1)-1,"")</f>
        <v/>
      </c>
      <c r="AB255" s="102" t="str">
        <f ca="1">IF(AA255&lt;&gt;"",IF(MAX(AA$2:AA255)=AA255,1/(1+AC254)-1,(1+AA255)/(1+AA254)-1),"")</f>
        <v/>
      </c>
      <c r="AC255" s="102" t="str">
        <f t="array" aca="1" ref="AC255" ca="1">IF(AA255&lt;&gt;"",PRODUCT(AB$3:AB255+1)-1,"")</f>
        <v/>
      </c>
      <c r="AD255" s="104" t="str">
        <f ca="1">IF(AA255&lt;&gt;"",POWER((AA255-MAX(AA$2:AA255))/(1+MAX(AA$2:AA255))*100,2),"")</f>
        <v/>
      </c>
    </row>
    <row r="256" spans="20:30" x14ac:dyDescent="0.25">
      <c r="T256" t="str">
        <f t="array" aca="1" ref="T256" ca="1">IF(ROWS($2:256)&lt;=COUNT('Trade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ROWS(U$2:$U256))),"")</f>
        <v/>
      </c>
      <c r="U256" s="93" t="str">
        <f ca="1">IFERROR(INDEX('Trade Journal'!P:P,MATCH(T256,'Trade Journal'!A:A,0)),"")</f>
        <v/>
      </c>
      <c r="V256" s="93" t="str">
        <f ca="1">IFERROR(INDEX('Trade Journal'!Q:Q,MATCH(T256,'Trade Journal'!A:A,0)),"")</f>
        <v/>
      </c>
      <c r="W256" s="93" t="str">
        <f ca="1">IFERROR(INDEX('Trade Journal'!R:R,MATCH(T256,'Trade Journal'!A:A,0)),"")</f>
        <v/>
      </c>
      <c r="X256" s="93" t="str">
        <f t="shared" ca="1" si="4"/>
        <v/>
      </c>
      <c r="Y256" s="93" t="str">
        <f ca="1">IF(X256&lt;&gt;"",SUM(X$2:X256),"")</f>
        <v/>
      </c>
      <c r="Z256" s="102" t="str">
        <f ca="1">IFERROR(INDEX('Trade Journal'!O:O,MATCH(T256,'Trade Journal'!A:A,0)),"")</f>
        <v/>
      </c>
      <c r="AA256" s="102" t="str">
        <f t="array" aca="1" ref="AA256" ca="1">IF(Z256&lt;&gt;"",PRODUCT(Z$2:Z256+1)-1,"")</f>
        <v/>
      </c>
      <c r="AB256" s="102" t="str">
        <f ca="1">IF(AA256&lt;&gt;"",IF(MAX(AA$2:AA256)=AA256,1/(1+AC255)-1,(1+AA256)/(1+AA255)-1),"")</f>
        <v/>
      </c>
      <c r="AC256" s="102" t="str">
        <f t="array" aca="1" ref="AC256" ca="1">IF(AA256&lt;&gt;"",PRODUCT(AB$3:AB256+1)-1,"")</f>
        <v/>
      </c>
      <c r="AD256" s="104" t="str">
        <f ca="1">IF(AA256&lt;&gt;"",POWER((AA256-MAX(AA$2:AA256))/(1+MAX(AA$2:AA256))*100,2),"")</f>
        <v/>
      </c>
    </row>
    <row r="257" spans="20:30" x14ac:dyDescent="0.25">
      <c r="T257" t="str">
        <f t="array" aca="1" ref="T257" ca="1">IF(ROWS($2:257)&lt;=COUNT('Trade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ROWS(U$2:$U257))),"")</f>
        <v/>
      </c>
      <c r="U257" s="93" t="str">
        <f ca="1">IFERROR(INDEX('Trade Journal'!P:P,MATCH(T257,'Trade Journal'!A:A,0)),"")</f>
        <v/>
      </c>
      <c r="V257" s="93" t="str">
        <f ca="1">IFERROR(INDEX('Trade Journal'!Q:Q,MATCH(T257,'Trade Journal'!A:A,0)),"")</f>
        <v/>
      </c>
      <c r="W257" s="93" t="str">
        <f ca="1">IFERROR(INDEX('Trade Journal'!R:R,MATCH(T257,'Trade Journal'!A:A,0)),"")</f>
        <v/>
      </c>
      <c r="X257" s="93" t="str">
        <f t="shared" ca="1" si="4"/>
        <v/>
      </c>
      <c r="Y257" s="93" t="str">
        <f ca="1">IF(X257&lt;&gt;"",SUM(X$2:X257),"")</f>
        <v/>
      </c>
      <c r="Z257" s="102" t="str">
        <f ca="1">IFERROR(INDEX('Trade Journal'!O:O,MATCH(T257,'Trade Journal'!A:A,0)),"")</f>
        <v/>
      </c>
      <c r="AA257" s="102" t="str">
        <f t="array" aca="1" ref="AA257" ca="1">IF(Z257&lt;&gt;"",PRODUCT(Z$2:Z257+1)-1,"")</f>
        <v/>
      </c>
      <c r="AB257" s="102" t="str">
        <f ca="1">IF(AA257&lt;&gt;"",IF(MAX(AA$2:AA257)=AA257,1/(1+AC256)-1,(1+AA257)/(1+AA256)-1),"")</f>
        <v/>
      </c>
      <c r="AC257" s="102" t="str">
        <f t="array" aca="1" ref="AC257" ca="1">IF(AA257&lt;&gt;"",PRODUCT(AB$3:AB257+1)-1,"")</f>
        <v/>
      </c>
      <c r="AD257" s="104" t="str">
        <f ca="1">IF(AA257&lt;&gt;"",POWER((AA257-MAX(AA$2:AA257))/(1+MAX(AA$2:AA257))*100,2),"")</f>
        <v/>
      </c>
    </row>
    <row r="258" spans="20:30" x14ac:dyDescent="0.25">
      <c r="T258" t="str">
        <f t="array" aca="1" ref="T258" ca="1">IF(ROWS($2:258)&lt;=COUNT('Trade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ROWS(U$2:$U258))),"")</f>
        <v/>
      </c>
      <c r="U258" s="93" t="str">
        <f ca="1">IFERROR(INDEX('Trade Journal'!P:P,MATCH(T258,'Trade Journal'!A:A,0)),"")</f>
        <v/>
      </c>
      <c r="V258" s="93" t="str">
        <f ca="1">IFERROR(INDEX('Trade Journal'!Q:Q,MATCH(T258,'Trade Journal'!A:A,0)),"")</f>
        <v/>
      </c>
      <c r="W258" s="93" t="str">
        <f ca="1">IFERROR(INDEX('Trade Journal'!R:R,MATCH(T258,'Trade Journal'!A:A,0)),"")</f>
        <v/>
      </c>
      <c r="X258" s="93" t="str">
        <f t="shared" ca="1" si="4"/>
        <v/>
      </c>
      <c r="Y258" s="93" t="str">
        <f ca="1">IF(X258&lt;&gt;"",SUM(X$2:X258),"")</f>
        <v/>
      </c>
      <c r="Z258" s="102" t="str">
        <f ca="1">IFERROR(INDEX('Trade Journal'!O:O,MATCH(T258,'Trade Journal'!A:A,0)),"")</f>
        <v/>
      </c>
      <c r="AA258" s="102" t="str">
        <f t="array" aca="1" ref="AA258" ca="1">IF(Z258&lt;&gt;"",PRODUCT(Z$2:Z258+1)-1,"")</f>
        <v/>
      </c>
      <c r="AB258" s="102" t="str">
        <f ca="1">IF(AA258&lt;&gt;"",IF(MAX(AA$2:AA258)=AA258,1/(1+AC257)-1,(1+AA258)/(1+AA257)-1),"")</f>
        <v/>
      </c>
      <c r="AC258" s="102" t="str">
        <f t="array" aca="1" ref="AC258" ca="1">IF(AA258&lt;&gt;"",PRODUCT(AB$3:AB258+1)-1,"")</f>
        <v/>
      </c>
      <c r="AD258" s="104" t="str">
        <f ca="1">IF(AA258&lt;&gt;"",POWER((AA258-MAX(AA$2:AA258))/(1+MAX(AA$2:AA258))*100,2),"")</f>
        <v/>
      </c>
    </row>
    <row r="259" spans="20:30" x14ac:dyDescent="0.25">
      <c r="T259" t="str">
        <f t="array" aca="1" ref="T259" ca="1">IF(ROWS($2:259)&lt;=COUNT('Trade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ROWS(U$2:$U259))),"")</f>
        <v/>
      </c>
      <c r="U259" s="93" t="str">
        <f ca="1">IFERROR(INDEX('Trade Journal'!P:P,MATCH(T259,'Trade Journal'!A:A,0)),"")</f>
        <v/>
      </c>
      <c r="V259" s="93" t="str">
        <f ca="1">IFERROR(INDEX('Trade Journal'!Q:Q,MATCH(T259,'Trade Journal'!A:A,0)),"")</f>
        <v/>
      </c>
      <c r="W259" s="93" t="str">
        <f ca="1">IFERROR(INDEX('Trade Journal'!R:R,MATCH(T259,'Trade Journal'!A:A,0)),"")</f>
        <v/>
      </c>
      <c r="X259" s="93" t="str">
        <f t="shared" ca="1" si="4"/>
        <v/>
      </c>
      <c r="Y259" s="93" t="str">
        <f ca="1">IF(X259&lt;&gt;"",SUM(X$2:X259),"")</f>
        <v/>
      </c>
      <c r="Z259" s="102" t="str">
        <f ca="1">IFERROR(INDEX('Trade Journal'!O:O,MATCH(T259,'Trade Journal'!A:A,0)),"")</f>
        <v/>
      </c>
      <c r="AA259" s="102" t="str">
        <f t="array" aca="1" ref="AA259" ca="1">IF(Z259&lt;&gt;"",PRODUCT(Z$2:Z259+1)-1,"")</f>
        <v/>
      </c>
      <c r="AB259" s="102" t="str">
        <f ca="1">IF(AA259&lt;&gt;"",IF(MAX(AA$2:AA259)=AA259,1/(1+AC258)-1,(1+AA259)/(1+AA258)-1),"")</f>
        <v/>
      </c>
      <c r="AC259" s="102" t="str">
        <f t="array" aca="1" ref="AC259" ca="1">IF(AA259&lt;&gt;"",PRODUCT(AB$3:AB259+1)-1,"")</f>
        <v/>
      </c>
      <c r="AD259" s="104" t="str">
        <f ca="1">IF(AA259&lt;&gt;"",POWER((AA259-MAX(AA$2:AA259))/(1+MAX(AA$2:AA259))*100,2),"")</f>
        <v/>
      </c>
    </row>
    <row r="260" spans="20:30" x14ac:dyDescent="0.25">
      <c r="T260" t="str">
        <f t="array" aca="1" ref="T260" ca="1">IF(ROWS($2:260)&lt;=COUNT('Trade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ROWS(U$2:$U260))),"")</f>
        <v/>
      </c>
      <c r="U260" s="93" t="str">
        <f ca="1">IFERROR(INDEX('Trade Journal'!P:P,MATCH(T260,'Trade Journal'!A:A,0)),"")</f>
        <v/>
      </c>
      <c r="V260" s="93" t="str">
        <f ca="1">IFERROR(INDEX('Trade Journal'!Q:Q,MATCH(T260,'Trade Journal'!A:A,0)),"")</f>
        <v/>
      </c>
      <c r="W260" s="93" t="str">
        <f ca="1">IFERROR(INDEX('Trade Journal'!R:R,MATCH(T260,'Trade Journal'!A:A,0)),"")</f>
        <v/>
      </c>
      <c r="X260" s="93" t="str">
        <f t="shared" ca="1" si="4"/>
        <v/>
      </c>
      <c r="Y260" s="93" t="str">
        <f ca="1">IF(X260&lt;&gt;"",SUM(X$2:X260),"")</f>
        <v/>
      </c>
      <c r="Z260" s="102" t="str">
        <f ca="1">IFERROR(INDEX('Trade Journal'!O:O,MATCH(T260,'Trade Journal'!A:A,0)),"")</f>
        <v/>
      </c>
      <c r="AA260" s="102" t="str">
        <f t="array" aca="1" ref="AA260" ca="1">IF(Z260&lt;&gt;"",PRODUCT(Z$2:Z260+1)-1,"")</f>
        <v/>
      </c>
      <c r="AB260" s="102" t="str">
        <f ca="1">IF(AA260&lt;&gt;"",IF(MAX(AA$2:AA260)=AA260,1/(1+AC259)-1,(1+AA260)/(1+AA259)-1),"")</f>
        <v/>
      </c>
      <c r="AC260" s="102" t="str">
        <f t="array" aca="1" ref="AC260" ca="1">IF(AA260&lt;&gt;"",PRODUCT(AB$3:AB260+1)-1,"")</f>
        <v/>
      </c>
      <c r="AD260" s="104" t="str">
        <f ca="1">IF(AA260&lt;&gt;"",POWER((AA260-MAX(AA$2:AA260))/(1+MAX(AA$2:AA260))*100,2),"")</f>
        <v/>
      </c>
    </row>
    <row r="261" spans="20:30" x14ac:dyDescent="0.25">
      <c r="T261" t="str">
        <f t="array" aca="1" ref="T261" ca="1">IF(ROWS($2:261)&lt;=COUNT('Trade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ROWS(U$2:$U261))),"")</f>
        <v/>
      </c>
      <c r="U261" s="93" t="str">
        <f ca="1">IFERROR(INDEX('Trade Journal'!P:P,MATCH(T261,'Trade Journal'!A:A,0)),"")</f>
        <v/>
      </c>
      <c r="V261" s="93" t="str">
        <f ca="1">IFERROR(INDEX('Trade Journal'!Q:Q,MATCH(T261,'Trade Journal'!A:A,0)),"")</f>
        <v/>
      </c>
      <c r="W261" s="93" t="str">
        <f ca="1">IFERROR(INDEX('Trade Journal'!R:R,MATCH(T261,'Trade Journal'!A:A,0)),"")</f>
        <v/>
      </c>
      <c r="X261" s="93" t="str">
        <f t="shared" ca="1" si="4"/>
        <v/>
      </c>
      <c r="Y261" s="93" t="str">
        <f ca="1">IF(X261&lt;&gt;"",SUM(X$2:X261),"")</f>
        <v/>
      </c>
      <c r="Z261" s="102" t="str">
        <f ca="1">IFERROR(INDEX('Trade Journal'!O:O,MATCH(T261,'Trade Journal'!A:A,0)),"")</f>
        <v/>
      </c>
      <c r="AA261" s="102" t="str">
        <f t="array" aca="1" ref="AA261" ca="1">IF(Z261&lt;&gt;"",PRODUCT(Z$2:Z261+1)-1,"")</f>
        <v/>
      </c>
      <c r="AB261" s="102" t="str">
        <f ca="1">IF(AA261&lt;&gt;"",IF(MAX(AA$2:AA261)=AA261,1/(1+AC260)-1,(1+AA261)/(1+AA260)-1),"")</f>
        <v/>
      </c>
      <c r="AC261" s="102" t="str">
        <f t="array" aca="1" ref="AC261" ca="1">IF(AA261&lt;&gt;"",PRODUCT(AB$3:AB261+1)-1,"")</f>
        <v/>
      </c>
      <c r="AD261" s="104" t="str">
        <f ca="1">IF(AA261&lt;&gt;"",POWER((AA261-MAX(AA$2:AA261))/(1+MAX(AA$2:AA261))*100,2),"")</f>
        <v/>
      </c>
    </row>
    <row r="262" spans="20:30" x14ac:dyDescent="0.25">
      <c r="T262" t="str">
        <f t="array" aca="1" ref="T262" ca="1">IF(ROWS($2:262)&lt;=COUNT('Trade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ROWS(U$2:$U262))),"")</f>
        <v/>
      </c>
      <c r="U262" s="93" t="str">
        <f ca="1">IFERROR(INDEX('Trade Journal'!P:P,MATCH(T262,'Trade Journal'!A:A,0)),"")</f>
        <v/>
      </c>
      <c r="V262" s="93" t="str">
        <f ca="1">IFERROR(INDEX('Trade Journal'!Q:Q,MATCH(T262,'Trade Journal'!A:A,0)),"")</f>
        <v/>
      </c>
      <c r="W262" s="93" t="str">
        <f ca="1">IFERROR(INDEX('Trade Journal'!R:R,MATCH(T262,'Trade Journal'!A:A,0)),"")</f>
        <v/>
      </c>
      <c r="X262" s="93" t="str">
        <f t="shared" ca="1" si="4"/>
        <v/>
      </c>
      <c r="Y262" s="93" t="str">
        <f ca="1">IF(X262&lt;&gt;"",SUM(X$2:X262),"")</f>
        <v/>
      </c>
      <c r="Z262" s="102" t="str">
        <f ca="1">IFERROR(INDEX('Trade Journal'!O:O,MATCH(T262,'Trade Journal'!A:A,0)),"")</f>
        <v/>
      </c>
      <c r="AA262" s="102" t="str">
        <f t="array" aca="1" ref="AA262" ca="1">IF(Z262&lt;&gt;"",PRODUCT(Z$2:Z262+1)-1,"")</f>
        <v/>
      </c>
      <c r="AB262" s="102" t="str">
        <f ca="1">IF(AA262&lt;&gt;"",IF(MAX(AA$2:AA262)=AA262,1/(1+AC261)-1,(1+AA262)/(1+AA261)-1),"")</f>
        <v/>
      </c>
      <c r="AC262" s="102" t="str">
        <f t="array" aca="1" ref="AC262" ca="1">IF(AA262&lt;&gt;"",PRODUCT(AB$3:AB262+1)-1,"")</f>
        <v/>
      </c>
      <c r="AD262" s="104" t="str">
        <f ca="1">IF(AA262&lt;&gt;"",POWER((AA262-MAX(AA$2:AA262))/(1+MAX(AA$2:AA262))*100,2),"")</f>
        <v/>
      </c>
    </row>
    <row r="263" spans="20:30" x14ac:dyDescent="0.25">
      <c r="T263" t="str">
        <f t="array" aca="1" ref="T263" ca="1">IF(ROWS($2:263)&lt;=COUNT('Trade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ROWS(U$2:$U263))),"")</f>
        <v/>
      </c>
      <c r="U263" s="93" t="str">
        <f ca="1">IFERROR(INDEX('Trade Journal'!P:P,MATCH(T263,'Trade Journal'!A:A,0)),"")</f>
        <v/>
      </c>
      <c r="V263" s="93" t="str">
        <f ca="1">IFERROR(INDEX('Trade Journal'!Q:Q,MATCH(T263,'Trade Journal'!A:A,0)),"")</f>
        <v/>
      </c>
      <c r="W263" s="93" t="str">
        <f ca="1">IFERROR(INDEX('Trade Journal'!R:R,MATCH(T263,'Trade Journal'!A:A,0)),"")</f>
        <v/>
      </c>
      <c r="X263" s="93" t="str">
        <f t="shared" ca="1" si="4"/>
        <v/>
      </c>
      <c r="Y263" s="93" t="str">
        <f ca="1">IF(X263&lt;&gt;"",SUM(X$2:X263),"")</f>
        <v/>
      </c>
      <c r="Z263" s="102" t="str">
        <f ca="1">IFERROR(INDEX('Trade Journal'!O:O,MATCH(T263,'Trade Journal'!A:A,0)),"")</f>
        <v/>
      </c>
      <c r="AA263" s="102" t="str">
        <f t="array" aca="1" ref="AA263" ca="1">IF(Z263&lt;&gt;"",PRODUCT(Z$2:Z263+1)-1,"")</f>
        <v/>
      </c>
      <c r="AB263" s="102" t="str">
        <f ca="1">IF(AA263&lt;&gt;"",IF(MAX(AA$2:AA263)=AA263,1/(1+AC262)-1,(1+AA263)/(1+AA262)-1),"")</f>
        <v/>
      </c>
      <c r="AC263" s="102" t="str">
        <f t="array" aca="1" ref="AC263" ca="1">IF(AA263&lt;&gt;"",PRODUCT(AB$3:AB263+1)-1,"")</f>
        <v/>
      </c>
      <c r="AD263" s="104" t="str">
        <f ca="1">IF(AA263&lt;&gt;"",POWER((AA263-MAX(AA$2:AA263))/(1+MAX(AA$2:AA263))*100,2),"")</f>
        <v/>
      </c>
    </row>
    <row r="264" spans="20:30" x14ac:dyDescent="0.25">
      <c r="T264" t="str">
        <f t="array" aca="1" ref="T264" ca="1">IF(ROWS($2:264)&lt;=COUNT('Trade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ROWS(U$2:$U264))),"")</f>
        <v/>
      </c>
      <c r="U264" s="93" t="str">
        <f ca="1">IFERROR(INDEX('Trade Journal'!P:P,MATCH(T264,'Trade Journal'!A:A,0)),"")</f>
        <v/>
      </c>
      <c r="V264" s="93" t="str">
        <f ca="1">IFERROR(INDEX('Trade Journal'!Q:Q,MATCH(T264,'Trade Journal'!A:A,0)),"")</f>
        <v/>
      </c>
      <c r="W264" s="93" t="str">
        <f ca="1">IFERROR(INDEX('Trade Journal'!R:R,MATCH(T264,'Trade Journal'!A:A,0)),"")</f>
        <v/>
      </c>
      <c r="X264" s="93" t="str">
        <f t="shared" ca="1" si="4"/>
        <v/>
      </c>
      <c r="Y264" s="93" t="str">
        <f ca="1">IF(X264&lt;&gt;"",SUM(X$2:X264),"")</f>
        <v/>
      </c>
      <c r="Z264" s="102" t="str">
        <f ca="1">IFERROR(INDEX('Trade Journal'!O:O,MATCH(T264,'Trade Journal'!A:A,0)),"")</f>
        <v/>
      </c>
      <c r="AA264" s="102" t="str">
        <f t="array" aca="1" ref="AA264" ca="1">IF(Z264&lt;&gt;"",PRODUCT(Z$2:Z264+1)-1,"")</f>
        <v/>
      </c>
      <c r="AB264" s="102" t="str">
        <f ca="1">IF(AA264&lt;&gt;"",IF(MAX(AA$2:AA264)=AA264,1/(1+AC263)-1,(1+AA264)/(1+AA263)-1),"")</f>
        <v/>
      </c>
      <c r="AC264" s="102" t="str">
        <f t="array" aca="1" ref="AC264" ca="1">IF(AA264&lt;&gt;"",PRODUCT(AB$3:AB264+1)-1,"")</f>
        <v/>
      </c>
      <c r="AD264" s="104" t="str">
        <f ca="1">IF(AA264&lt;&gt;"",POWER((AA264-MAX(AA$2:AA264))/(1+MAX(AA$2:AA264))*100,2),"")</f>
        <v/>
      </c>
    </row>
    <row r="265" spans="20:30" x14ac:dyDescent="0.25">
      <c r="T265" t="str">
        <f t="array" aca="1" ref="T265" ca="1">IF(ROWS($2:265)&lt;=COUNT('Trade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ROWS(U$2:$U265))),"")</f>
        <v/>
      </c>
      <c r="U265" s="93" t="str">
        <f ca="1">IFERROR(INDEX('Trade Journal'!P:P,MATCH(T265,'Trade Journal'!A:A,0)),"")</f>
        <v/>
      </c>
      <c r="V265" s="93" t="str">
        <f ca="1">IFERROR(INDEX('Trade Journal'!Q:Q,MATCH(T265,'Trade Journal'!A:A,0)),"")</f>
        <v/>
      </c>
      <c r="W265" s="93" t="str">
        <f ca="1">IFERROR(INDEX('Trade Journal'!R:R,MATCH(T265,'Trade Journal'!A:A,0)),"")</f>
        <v/>
      </c>
      <c r="X265" s="93" t="str">
        <f t="shared" ca="1" si="4"/>
        <v/>
      </c>
      <c r="Y265" s="93" t="str">
        <f ca="1">IF(X265&lt;&gt;"",SUM(X$2:X265),"")</f>
        <v/>
      </c>
      <c r="Z265" s="102" t="str">
        <f ca="1">IFERROR(INDEX('Trade Journal'!O:O,MATCH(T265,'Trade Journal'!A:A,0)),"")</f>
        <v/>
      </c>
      <c r="AA265" s="102" t="str">
        <f t="array" aca="1" ref="AA265" ca="1">IF(Z265&lt;&gt;"",PRODUCT(Z$2:Z265+1)-1,"")</f>
        <v/>
      </c>
      <c r="AB265" s="102" t="str">
        <f ca="1">IF(AA265&lt;&gt;"",IF(MAX(AA$2:AA265)=AA265,1/(1+AC264)-1,(1+AA265)/(1+AA264)-1),"")</f>
        <v/>
      </c>
      <c r="AC265" s="102" t="str">
        <f t="array" aca="1" ref="AC265" ca="1">IF(AA265&lt;&gt;"",PRODUCT(AB$3:AB265+1)-1,"")</f>
        <v/>
      </c>
      <c r="AD265" s="104" t="str">
        <f ca="1">IF(AA265&lt;&gt;"",POWER((AA265-MAX(AA$2:AA265))/(1+MAX(AA$2:AA265))*100,2),"")</f>
        <v/>
      </c>
    </row>
    <row r="266" spans="20:30" x14ac:dyDescent="0.25">
      <c r="T266" t="str">
        <f t="array" aca="1" ref="T266" ca="1">IF(ROWS($2:266)&lt;=COUNT('Trade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ROWS(U$2:$U266))),"")</f>
        <v/>
      </c>
      <c r="U266" s="93" t="str">
        <f ca="1">IFERROR(INDEX('Trade Journal'!P:P,MATCH(T266,'Trade Journal'!A:A,0)),"")</f>
        <v/>
      </c>
      <c r="V266" s="93" t="str">
        <f ca="1">IFERROR(INDEX('Trade Journal'!Q:Q,MATCH(T266,'Trade Journal'!A:A,0)),"")</f>
        <v/>
      </c>
      <c r="W266" s="93" t="str">
        <f ca="1">IFERROR(INDEX('Trade Journal'!R:R,MATCH(T266,'Trade Journal'!A:A,0)),"")</f>
        <v/>
      </c>
      <c r="X266" s="93" t="str">
        <f t="shared" ca="1" si="4"/>
        <v/>
      </c>
      <c r="Y266" s="93" t="str">
        <f ca="1">IF(X266&lt;&gt;"",SUM(X$2:X266),"")</f>
        <v/>
      </c>
      <c r="Z266" s="102" t="str">
        <f ca="1">IFERROR(INDEX('Trade Journal'!O:O,MATCH(T266,'Trade Journal'!A:A,0)),"")</f>
        <v/>
      </c>
      <c r="AA266" s="102" t="str">
        <f t="array" aca="1" ref="AA266" ca="1">IF(Z266&lt;&gt;"",PRODUCT(Z$2:Z266+1)-1,"")</f>
        <v/>
      </c>
      <c r="AB266" s="102" t="str">
        <f ca="1">IF(AA266&lt;&gt;"",IF(MAX(AA$2:AA266)=AA266,1/(1+AC265)-1,(1+AA266)/(1+AA265)-1),"")</f>
        <v/>
      </c>
      <c r="AC266" s="102" t="str">
        <f t="array" aca="1" ref="AC266" ca="1">IF(AA266&lt;&gt;"",PRODUCT(AB$3:AB266+1)-1,"")</f>
        <v/>
      </c>
      <c r="AD266" s="104" t="str">
        <f ca="1">IF(AA266&lt;&gt;"",POWER((AA266-MAX(AA$2:AA266))/(1+MAX(AA$2:AA266))*100,2),"")</f>
        <v/>
      </c>
    </row>
    <row r="267" spans="20:30" x14ac:dyDescent="0.25">
      <c r="T267" t="str">
        <f t="array" aca="1" ref="T267" ca="1">IF(ROWS($2:267)&lt;=COUNT('Trade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ROWS(U$2:$U267))),"")</f>
        <v/>
      </c>
      <c r="U267" s="93" t="str">
        <f ca="1">IFERROR(INDEX('Trade Journal'!P:P,MATCH(T267,'Trade Journal'!A:A,0)),"")</f>
        <v/>
      </c>
      <c r="V267" s="93" t="str">
        <f ca="1">IFERROR(INDEX('Trade Journal'!Q:Q,MATCH(T267,'Trade Journal'!A:A,0)),"")</f>
        <v/>
      </c>
      <c r="W267" s="93" t="str">
        <f ca="1">IFERROR(INDEX('Trade Journal'!R:R,MATCH(T267,'Trade Journal'!A:A,0)),"")</f>
        <v/>
      </c>
      <c r="X267" s="93" t="str">
        <f t="shared" ca="1" si="4"/>
        <v/>
      </c>
      <c r="Y267" s="93" t="str">
        <f ca="1">IF(X267&lt;&gt;"",SUM(X$2:X267),"")</f>
        <v/>
      </c>
      <c r="Z267" s="102" t="str">
        <f ca="1">IFERROR(INDEX('Trade Journal'!O:O,MATCH(T267,'Trade Journal'!A:A,0)),"")</f>
        <v/>
      </c>
      <c r="AA267" s="102" t="str">
        <f t="array" aca="1" ref="AA267" ca="1">IF(Z267&lt;&gt;"",PRODUCT(Z$2:Z267+1)-1,"")</f>
        <v/>
      </c>
      <c r="AB267" s="102" t="str">
        <f ca="1">IF(AA267&lt;&gt;"",IF(MAX(AA$2:AA267)=AA267,1/(1+AC266)-1,(1+AA267)/(1+AA266)-1),"")</f>
        <v/>
      </c>
      <c r="AC267" s="102" t="str">
        <f t="array" aca="1" ref="AC267" ca="1">IF(AA267&lt;&gt;"",PRODUCT(AB$3:AB267+1)-1,"")</f>
        <v/>
      </c>
      <c r="AD267" s="104" t="str">
        <f ca="1">IF(AA267&lt;&gt;"",POWER((AA267-MAX(AA$2:AA267))/(1+MAX(AA$2:AA267))*100,2),"")</f>
        <v/>
      </c>
    </row>
    <row r="268" spans="20:30" x14ac:dyDescent="0.25">
      <c r="T268" t="str">
        <f t="array" aca="1" ref="T268" ca="1">IF(ROWS($2:268)&lt;=COUNT('Trade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ROWS(U$2:$U268))),"")</f>
        <v/>
      </c>
      <c r="U268" s="93" t="str">
        <f ca="1">IFERROR(INDEX('Trade Journal'!P:P,MATCH(T268,'Trade Journal'!A:A,0)),"")</f>
        <v/>
      </c>
      <c r="V268" s="93" t="str">
        <f ca="1">IFERROR(INDEX('Trade Journal'!Q:Q,MATCH(T268,'Trade Journal'!A:A,0)),"")</f>
        <v/>
      </c>
      <c r="W268" s="93" t="str">
        <f ca="1">IFERROR(INDEX('Trade Journal'!R:R,MATCH(T268,'Trade Journal'!A:A,0)),"")</f>
        <v/>
      </c>
      <c r="X268" s="93" t="str">
        <f t="shared" ca="1" si="4"/>
        <v/>
      </c>
      <c r="Y268" s="93" t="str">
        <f ca="1">IF(X268&lt;&gt;"",SUM(X$2:X268),"")</f>
        <v/>
      </c>
      <c r="Z268" s="102" t="str">
        <f ca="1">IFERROR(INDEX('Trade Journal'!O:O,MATCH(T268,'Trade Journal'!A:A,0)),"")</f>
        <v/>
      </c>
      <c r="AA268" s="102" t="str">
        <f t="array" aca="1" ref="AA268" ca="1">IF(Z268&lt;&gt;"",PRODUCT(Z$2:Z268+1)-1,"")</f>
        <v/>
      </c>
      <c r="AB268" s="102" t="str">
        <f ca="1">IF(AA268&lt;&gt;"",IF(MAX(AA$2:AA268)=AA268,1/(1+AC267)-1,(1+AA268)/(1+AA267)-1),"")</f>
        <v/>
      </c>
      <c r="AC268" s="102" t="str">
        <f t="array" aca="1" ref="AC268" ca="1">IF(AA268&lt;&gt;"",PRODUCT(AB$3:AB268+1)-1,"")</f>
        <v/>
      </c>
      <c r="AD268" s="104" t="str">
        <f ca="1">IF(AA268&lt;&gt;"",POWER((AA268-MAX(AA$2:AA268))/(1+MAX(AA$2:AA268))*100,2),"")</f>
        <v/>
      </c>
    </row>
    <row r="269" spans="20:30" x14ac:dyDescent="0.25">
      <c r="T269" t="str">
        <f t="array" aca="1" ref="T269" ca="1">IF(ROWS($2:269)&lt;=COUNT('Trade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ROWS(U$2:$U269))),"")</f>
        <v/>
      </c>
      <c r="U269" s="93" t="str">
        <f ca="1">IFERROR(INDEX('Trade Journal'!P:P,MATCH(T269,'Trade Journal'!A:A,0)),"")</f>
        <v/>
      </c>
      <c r="V269" s="93" t="str">
        <f ca="1">IFERROR(INDEX('Trade Journal'!Q:Q,MATCH(T269,'Trade Journal'!A:A,0)),"")</f>
        <v/>
      </c>
      <c r="W269" s="93" t="str">
        <f ca="1">IFERROR(INDEX('Trade Journal'!R:R,MATCH(T269,'Trade Journal'!A:A,0)),"")</f>
        <v/>
      </c>
      <c r="X269" s="93" t="str">
        <f t="shared" ca="1" si="4"/>
        <v/>
      </c>
      <c r="Y269" s="93" t="str">
        <f ca="1">IF(X269&lt;&gt;"",SUM(X$2:X269),"")</f>
        <v/>
      </c>
      <c r="Z269" s="102" t="str">
        <f ca="1">IFERROR(INDEX('Trade Journal'!O:O,MATCH(T269,'Trade Journal'!A:A,0)),"")</f>
        <v/>
      </c>
      <c r="AA269" s="102" t="str">
        <f t="array" aca="1" ref="AA269" ca="1">IF(Z269&lt;&gt;"",PRODUCT(Z$2:Z269+1)-1,"")</f>
        <v/>
      </c>
      <c r="AB269" s="102" t="str">
        <f ca="1">IF(AA269&lt;&gt;"",IF(MAX(AA$2:AA269)=AA269,1/(1+AC268)-1,(1+AA269)/(1+AA268)-1),"")</f>
        <v/>
      </c>
      <c r="AC269" s="102" t="str">
        <f t="array" aca="1" ref="AC269" ca="1">IF(AA269&lt;&gt;"",PRODUCT(AB$3:AB269+1)-1,"")</f>
        <v/>
      </c>
      <c r="AD269" s="104" t="str">
        <f ca="1">IF(AA269&lt;&gt;"",POWER((AA269-MAX(AA$2:AA269))/(1+MAX(AA$2:AA269))*100,2),"")</f>
        <v/>
      </c>
    </row>
    <row r="270" spans="20:30" x14ac:dyDescent="0.25">
      <c r="T270" t="str">
        <f t="array" aca="1" ref="T270" ca="1">IF(ROWS($2:270)&lt;=COUNT('Trade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ROWS(U$2:$U270))),"")</f>
        <v/>
      </c>
      <c r="U270" s="93" t="str">
        <f ca="1">IFERROR(INDEX('Trade Journal'!P:P,MATCH(T270,'Trade Journal'!A:A,0)),"")</f>
        <v/>
      </c>
      <c r="V270" s="93" t="str">
        <f ca="1">IFERROR(INDEX('Trade Journal'!Q:Q,MATCH(T270,'Trade Journal'!A:A,0)),"")</f>
        <v/>
      </c>
      <c r="W270" s="93" t="str">
        <f ca="1">IFERROR(INDEX('Trade Journal'!R:R,MATCH(T270,'Trade Journal'!A:A,0)),"")</f>
        <v/>
      </c>
      <c r="X270" s="93" t="str">
        <f t="shared" ca="1" si="4"/>
        <v/>
      </c>
      <c r="Y270" s="93" t="str">
        <f ca="1">IF(X270&lt;&gt;"",SUM(X$2:X270),"")</f>
        <v/>
      </c>
      <c r="Z270" s="102" t="str">
        <f ca="1">IFERROR(INDEX('Trade Journal'!O:O,MATCH(T270,'Trade Journal'!A:A,0)),"")</f>
        <v/>
      </c>
      <c r="AA270" s="102" t="str">
        <f t="array" aca="1" ref="AA270" ca="1">IF(Z270&lt;&gt;"",PRODUCT(Z$2:Z270+1)-1,"")</f>
        <v/>
      </c>
      <c r="AB270" s="102" t="str">
        <f ca="1">IF(AA270&lt;&gt;"",IF(MAX(AA$2:AA270)=AA270,1/(1+AC269)-1,(1+AA270)/(1+AA269)-1),"")</f>
        <v/>
      </c>
      <c r="AC270" s="102" t="str">
        <f t="array" aca="1" ref="AC270" ca="1">IF(AA270&lt;&gt;"",PRODUCT(AB$3:AB270+1)-1,"")</f>
        <v/>
      </c>
      <c r="AD270" s="104" t="str">
        <f ca="1">IF(AA270&lt;&gt;"",POWER((AA270-MAX(AA$2:AA270))/(1+MAX(AA$2:AA270))*100,2),"")</f>
        <v/>
      </c>
    </row>
    <row r="271" spans="20:30" x14ac:dyDescent="0.25">
      <c r="T271" t="str">
        <f t="array" aca="1" ref="T271" ca="1">IF(ROWS($2:271)&lt;=COUNT('Trade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ROWS(U$2:$U271))),"")</f>
        <v/>
      </c>
      <c r="U271" s="93" t="str">
        <f ca="1">IFERROR(INDEX('Trade Journal'!P:P,MATCH(T271,'Trade Journal'!A:A,0)),"")</f>
        <v/>
      </c>
      <c r="V271" s="93" t="str">
        <f ca="1">IFERROR(INDEX('Trade Journal'!Q:Q,MATCH(T271,'Trade Journal'!A:A,0)),"")</f>
        <v/>
      </c>
      <c r="W271" s="93" t="str">
        <f ca="1">IFERROR(INDEX('Trade Journal'!R:R,MATCH(T271,'Trade Journal'!A:A,0)),"")</f>
        <v/>
      </c>
      <c r="X271" s="93" t="str">
        <f t="shared" ca="1" si="4"/>
        <v/>
      </c>
      <c r="Y271" s="93" t="str">
        <f ca="1">IF(X271&lt;&gt;"",SUM(X$2:X271),"")</f>
        <v/>
      </c>
      <c r="Z271" s="102" t="str">
        <f ca="1">IFERROR(INDEX('Trade Journal'!O:O,MATCH(T271,'Trade Journal'!A:A,0)),"")</f>
        <v/>
      </c>
      <c r="AA271" s="102" t="str">
        <f t="array" aca="1" ref="AA271" ca="1">IF(Z271&lt;&gt;"",PRODUCT(Z$2:Z271+1)-1,"")</f>
        <v/>
      </c>
      <c r="AB271" s="102" t="str">
        <f ca="1">IF(AA271&lt;&gt;"",IF(MAX(AA$2:AA271)=AA271,1/(1+AC270)-1,(1+AA271)/(1+AA270)-1),"")</f>
        <v/>
      </c>
      <c r="AC271" s="102" t="str">
        <f t="array" aca="1" ref="AC271" ca="1">IF(AA271&lt;&gt;"",PRODUCT(AB$3:AB271+1)-1,"")</f>
        <v/>
      </c>
      <c r="AD271" s="104" t="str">
        <f ca="1">IF(AA271&lt;&gt;"",POWER((AA271-MAX(AA$2:AA271))/(1+MAX(AA$2:AA271))*100,2),"")</f>
        <v/>
      </c>
    </row>
    <row r="272" spans="20:30" x14ac:dyDescent="0.25">
      <c r="T272" t="str">
        <f t="array" aca="1" ref="T272" ca="1">IF(ROWS($2:272)&lt;=COUNT('Trade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ROWS(U$2:$U272))),"")</f>
        <v/>
      </c>
      <c r="U272" s="93" t="str">
        <f ca="1">IFERROR(INDEX('Trade Journal'!P:P,MATCH(T272,'Trade Journal'!A:A,0)),"")</f>
        <v/>
      </c>
      <c r="V272" s="93" t="str">
        <f ca="1">IFERROR(INDEX('Trade Journal'!Q:Q,MATCH(T272,'Trade Journal'!A:A,0)),"")</f>
        <v/>
      </c>
      <c r="W272" s="93" t="str">
        <f ca="1">IFERROR(INDEX('Trade Journal'!R:R,MATCH(T272,'Trade Journal'!A:A,0)),"")</f>
        <v/>
      </c>
      <c r="X272" s="93" t="str">
        <f t="shared" ref="X272:X335" ca="1" si="5">IF(OR(U272&lt;&gt;"",V272&lt;&gt;"",W272&lt;&gt;""),SUM(U272:W272),"")</f>
        <v/>
      </c>
      <c r="Y272" s="93" t="str">
        <f ca="1">IF(X272&lt;&gt;"",SUM(X$2:X272),"")</f>
        <v/>
      </c>
      <c r="Z272" s="102" t="str">
        <f ca="1">IFERROR(INDEX('Trade Journal'!O:O,MATCH(T272,'Trade Journal'!A:A,0)),"")</f>
        <v/>
      </c>
      <c r="AA272" s="102" t="str">
        <f t="array" aca="1" ref="AA272" ca="1">IF(Z272&lt;&gt;"",PRODUCT(Z$2:Z272+1)-1,"")</f>
        <v/>
      </c>
      <c r="AB272" s="102" t="str">
        <f ca="1">IF(AA272&lt;&gt;"",IF(MAX(AA$2:AA272)=AA272,1/(1+AC271)-1,(1+AA272)/(1+AA271)-1),"")</f>
        <v/>
      </c>
      <c r="AC272" s="102" t="str">
        <f t="array" aca="1" ref="AC272" ca="1">IF(AA272&lt;&gt;"",PRODUCT(AB$3:AB272+1)-1,"")</f>
        <v/>
      </c>
      <c r="AD272" s="104" t="str">
        <f ca="1">IF(AA272&lt;&gt;"",POWER((AA272-MAX(AA$2:AA272))/(1+MAX(AA$2:AA272))*100,2),"")</f>
        <v/>
      </c>
    </row>
    <row r="273" spans="20:30" x14ac:dyDescent="0.25">
      <c r="T273" t="str">
        <f t="array" aca="1" ref="T273" ca="1">IF(ROWS($2:273)&lt;=COUNT('Trade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ROWS(U$2:$U273))),"")</f>
        <v/>
      </c>
      <c r="U273" s="93" t="str">
        <f ca="1">IFERROR(INDEX('Trade Journal'!P:P,MATCH(T273,'Trade Journal'!A:A,0)),"")</f>
        <v/>
      </c>
      <c r="V273" s="93" t="str">
        <f ca="1">IFERROR(INDEX('Trade Journal'!Q:Q,MATCH(T273,'Trade Journal'!A:A,0)),"")</f>
        <v/>
      </c>
      <c r="W273" s="93" t="str">
        <f ca="1">IFERROR(INDEX('Trade Journal'!R:R,MATCH(T273,'Trade Journal'!A:A,0)),"")</f>
        <v/>
      </c>
      <c r="X273" s="93" t="str">
        <f t="shared" ca="1" si="5"/>
        <v/>
      </c>
      <c r="Y273" s="93" t="str">
        <f ca="1">IF(X273&lt;&gt;"",SUM(X$2:X273),"")</f>
        <v/>
      </c>
      <c r="Z273" s="102" t="str">
        <f ca="1">IFERROR(INDEX('Trade Journal'!O:O,MATCH(T273,'Trade Journal'!A:A,0)),"")</f>
        <v/>
      </c>
      <c r="AA273" s="102" t="str">
        <f t="array" aca="1" ref="AA273" ca="1">IF(Z273&lt;&gt;"",PRODUCT(Z$2:Z273+1)-1,"")</f>
        <v/>
      </c>
      <c r="AB273" s="102" t="str">
        <f ca="1">IF(AA273&lt;&gt;"",IF(MAX(AA$2:AA273)=AA273,1/(1+AC272)-1,(1+AA273)/(1+AA272)-1),"")</f>
        <v/>
      </c>
      <c r="AC273" s="102" t="str">
        <f t="array" aca="1" ref="AC273" ca="1">IF(AA273&lt;&gt;"",PRODUCT(AB$3:AB273+1)-1,"")</f>
        <v/>
      </c>
      <c r="AD273" s="104" t="str">
        <f ca="1">IF(AA273&lt;&gt;"",POWER((AA273-MAX(AA$2:AA273))/(1+MAX(AA$2:AA273))*100,2),"")</f>
        <v/>
      </c>
    </row>
    <row r="274" spans="20:30" x14ac:dyDescent="0.25">
      <c r="T274" t="str">
        <f t="array" aca="1" ref="T274" ca="1">IF(ROWS($2:274)&lt;=COUNT('Trade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ROWS(U$2:$U274))),"")</f>
        <v/>
      </c>
      <c r="U274" s="93" t="str">
        <f ca="1">IFERROR(INDEX('Trade Journal'!P:P,MATCH(T274,'Trade Journal'!A:A,0)),"")</f>
        <v/>
      </c>
      <c r="V274" s="93" t="str">
        <f ca="1">IFERROR(INDEX('Trade Journal'!Q:Q,MATCH(T274,'Trade Journal'!A:A,0)),"")</f>
        <v/>
      </c>
      <c r="W274" s="93" t="str">
        <f ca="1">IFERROR(INDEX('Trade Journal'!R:R,MATCH(T274,'Trade Journal'!A:A,0)),"")</f>
        <v/>
      </c>
      <c r="X274" s="93" t="str">
        <f t="shared" ca="1" si="5"/>
        <v/>
      </c>
      <c r="Y274" s="93" t="str">
        <f ca="1">IF(X274&lt;&gt;"",SUM(X$2:X274),"")</f>
        <v/>
      </c>
      <c r="Z274" s="102" t="str">
        <f ca="1">IFERROR(INDEX('Trade Journal'!O:O,MATCH(T274,'Trade Journal'!A:A,0)),"")</f>
        <v/>
      </c>
      <c r="AA274" s="102" t="str">
        <f t="array" aca="1" ref="AA274" ca="1">IF(Z274&lt;&gt;"",PRODUCT(Z$2:Z274+1)-1,"")</f>
        <v/>
      </c>
      <c r="AB274" s="102" t="str">
        <f ca="1">IF(AA274&lt;&gt;"",IF(MAX(AA$2:AA274)=AA274,1/(1+AC273)-1,(1+AA274)/(1+AA273)-1),"")</f>
        <v/>
      </c>
      <c r="AC274" s="102" t="str">
        <f t="array" aca="1" ref="AC274" ca="1">IF(AA274&lt;&gt;"",PRODUCT(AB$3:AB274+1)-1,"")</f>
        <v/>
      </c>
      <c r="AD274" s="104" t="str">
        <f ca="1">IF(AA274&lt;&gt;"",POWER((AA274-MAX(AA$2:AA274))/(1+MAX(AA$2:AA274))*100,2),"")</f>
        <v/>
      </c>
    </row>
    <row r="275" spans="20:30" x14ac:dyDescent="0.25">
      <c r="T275" t="str">
        <f t="array" aca="1" ref="T275" ca="1">IF(ROWS($2:275)&lt;=COUNT('Trade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ROWS(U$2:$U275))),"")</f>
        <v/>
      </c>
      <c r="U275" s="93" t="str">
        <f ca="1">IFERROR(INDEX('Trade Journal'!P:P,MATCH(T275,'Trade Journal'!A:A,0)),"")</f>
        <v/>
      </c>
      <c r="V275" s="93" t="str">
        <f ca="1">IFERROR(INDEX('Trade Journal'!Q:Q,MATCH(T275,'Trade Journal'!A:A,0)),"")</f>
        <v/>
      </c>
      <c r="W275" s="93" t="str">
        <f ca="1">IFERROR(INDEX('Trade Journal'!R:R,MATCH(T275,'Trade Journal'!A:A,0)),"")</f>
        <v/>
      </c>
      <c r="X275" s="93" t="str">
        <f t="shared" ca="1" si="5"/>
        <v/>
      </c>
      <c r="Y275" s="93" t="str">
        <f ca="1">IF(X275&lt;&gt;"",SUM(X$2:X275),"")</f>
        <v/>
      </c>
      <c r="Z275" s="102" t="str">
        <f ca="1">IFERROR(INDEX('Trade Journal'!O:O,MATCH(T275,'Trade Journal'!A:A,0)),"")</f>
        <v/>
      </c>
      <c r="AA275" s="102" t="str">
        <f t="array" aca="1" ref="AA275" ca="1">IF(Z275&lt;&gt;"",PRODUCT(Z$2:Z275+1)-1,"")</f>
        <v/>
      </c>
      <c r="AB275" s="102" t="str">
        <f ca="1">IF(AA275&lt;&gt;"",IF(MAX(AA$2:AA275)=AA275,1/(1+AC274)-1,(1+AA275)/(1+AA274)-1),"")</f>
        <v/>
      </c>
      <c r="AC275" s="102" t="str">
        <f t="array" aca="1" ref="AC275" ca="1">IF(AA275&lt;&gt;"",PRODUCT(AB$3:AB275+1)-1,"")</f>
        <v/>
      </c>
      <c r="AD275" s="104" t="str">
        <f ca="1">IF(AA275&lt;&gt;"",POWER((AA275-MAX(AA$2:AA275))/(1+MAX(AA$2:AA275))*100,2),"")</f>
        <v/>
      </c>
    </row>
    <row r="276" spans="20:30" x14ac:dyDescent="0.25">
      <c r="T276" t="str">
        <f t="array" aca="1" ref="T276" ca="1">IF(ROWS($2:276)&lt;=COUNT('Trade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ROWS(U$2:$U276))),"")</f>
        <v/>
      </c>
      <c r="U276" s="93" t="str">
        <f ca="1">IFERROR(INDEX('Trade Journal'!P:P,MATCH(T276,'Trade Journal'!A:A,0)),"")</f>
        <v/>
      </c>
      <c r="V276" s="93" t="str">
        <f ca="1">IFERROR(INDEX('Trade Journal'!Q:Q,MATCH(T276,'Trade Journal'!A:A,0)),"")</f>
        <v/>
      </c>
      <c r="W276" s="93" t="str">
        <f ca="1">IFERROR(INDEX('Trade Journal'!R:R,MATCH(T276,'Trade Journal'!A:A,0)),"")</f>
        <v/>
      </c>
      <c r="X276" s="93" t="str">
        <f t="shared" ca="1" si="5"/>
        <v/>
      </c>
      <c r="Y276" s="93" t="str">
        <f ca="1">IF(X276&lt;&gt;"",SUM(X$2:X276),"")</f>
        <v/>
      </c>
      <c r="Z276" s="102" t="str">
        <f ca="1">IFERROR(INDEX('Trade Journal'!O:O,MATCH(T276,'Trade Journal'!A:A,0)),"")</f>
        <v/>
      </c>
      <c r="AA276" s="102" t="str">
        <f t="array" aca="1" ref="AA276" ca="1">IF(Z276&lt;&gt;"",PRODUCT(Z$2:Z276+1)-1,"")</f>
        <v/>
      </c>
      <c r="AB276" s="102" t="str">
        <f ca="1">IF(AA276&lt;&gt;"",IF(MAX(AA$2:AA276)=AA276,1/(1+AC275)-1,(1+AA276)/(1+AA275)-1),"")</f>
        <v/>
      </c>
      <c r="AC276" s="102" t="str">
        <f t="array" aca="1" ref="AC276" ca="1">IF(AA276&lt;&gt;"",PRODUCT(AB$3:AB276+1)-1,"")</f>
        <v/>
      </c>
      <c r="AD276" s="104" t="str">
        <f ca="1">IF(AA276&lt;&gt;"",POWER((AA276-MAX(AA$2:AA276))/(1+MAX(AA$2:AA276))*100,2),"")</f>
        <v/>
      </c>
    </row>
    <row r="277" spans="20:30" x14ac:dyDescent="0.25">
      <c r="T277" t="str">
        <f t="array" aca="1" ref="T277" ca="1">IF(ROWS($2:277)&lt;=COUNT('Trade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ROWS(U$2:$U277))),"")</f>
        <v/>
      </c>
      <c r="U277" s="93" t="str">
        <f ca="1">IFERROR(INDEX('Trade Journal'!P:P,MATCH(T277,'Trade Journal'!A:A,0)),"")</f>
        <v/>
      </c>
      <c r="V277" s="93" t="str">
        <f ca="1">IFERROR(INDEX('Trade Journal'!Q:Q,MATCH(T277,'Trade Journal'!A:A,0)),"")</f>
        <v/>
      </c>
      <c r="W277" s="93" t="str">
        <f ca="1">IFERROR(INDEX('Trade Journal'!R:R,MATCH(T277,'Trade Journal'!A:A,0)),"")</f>
        <v/>
      </c>
      <c r="X277" s="93" t="str">
        <f t="shared" ca="1" si="5"/>
        <v/>
      </c>
      <c r="Y277" s="93" t="str">
        <f ca="1">IF(X277&lt;&gt;"",SUM(X$2:X277),"")</f>
        <v/>
      </c>
      <c r="Z277" s="102" t="str">
        <f ca="1">IFERROR(INDEX('Trade Journal'!O:O,MATCH(T277,'Trade Journal'!A:A,0)),"")</f>
        <v/>
      </c>
      <c r="AA277" s="102" t="str">
        <f t="array" aca="1" ref="AA277" ca="1">IF(Z277&lt;&gt;"",PRODUCT(Z$2:Z277+1)-1,"")</f>
        <v/>
      </c>
      <c r="AB277" s="102" t="str">
        <f ca="1">IF(AA277&lt;&gt;"",IF(MAX(AA$2:AA277)=AA277,1/(1+AC276)-1,(1+AA277)/(1+AA276)-1),"")</f>
        <v/>
      </c>
      <c r="AC277" s="102" t="str">
        <f t="array" aca="1" ref="AC277" ca="1">IF(AA277&lt;&gt;"",PRODUCT(AB$3:AB277+1)-1,"")</f>
        <v/>
      </c>
      <c r="AD277" s="104" t="str">
        <f ca="1">IF(AA277&lt;&gt;"",POWER((AA277-MAX(AA$2:AA277))/(1+MAX(AA$2:AA277))*100,2),"")</f>
        <v/>
      </c>
    </row>
    <row r="278" spans="20:30" x14ac:dyDescent="0.25">
      <c r="T278" t="str">
        <f t="array" aca="1" ref="T278" ca="1">IF(ROWS($2:278)&lt;=COUNT('Trade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ROWS(U$2:$U278))),"")</f>
        <v/>
      </c>
      <c r="U278" s="93" t="str">
        <f ca="1">IFERROR(INDEX('Trade Journal'!P:P,MATCH(T278,'Trade Journal'!A:A,0)),"")</f>
        <v/>
      </c>
      <c r="V278" s="93" t="str">
        <f ca="1">IFERROR(INDEX('Trade Journal'!Q:Q,MATCH(T278,'Trade Journal'!A:A,0)),"")</f>
        <v/>
      </c>
      <c r="W278" s="93" t="str">
        <f ca="1">IFERROR(INDEX('Trade Journal'!R:R,MATCH(T278,'Trade Journal'!A:A,0)),"")</f>
        <v/>
      </c>
      <c r="X278" s="93" t="str">
        <f t="shared" ca="1" si="5"/>
        <v/>
      </c>
      <c r="Y278" s="93" t="str">
        <f ca="1">IF(X278&lt;&gt;"",SUM(X$2:X278),"")</f>
        <v/>
      </c>
      <c r="Z278" s="102" t="str">
        <f ca="1">IFERROR(INDEX('Trade Journal'!O:O,MATCH(T278,'Trade Journal'!A:A,0)),"")</f>
        <v/>
      </c>
      <c r="AA278" s="102" t="str">
        <f t="array" aca="1" ref="AA278" ca="1">IF(Z278&lt;&gt;"",PRODUCT(Z$2:Z278+1)-1,"")</f>
        <v/>
      </c>
      <c r="AB278" s="102" t="str">
        <f ca="1">IF(AA278&lt;&gt;"",IF(MAX(AA$2:AA278)=AA278,1/(1+AC277)-1,(1+AA278)/(1+AA277)-1),"")</f>
        <v/>
      </c>
      <c r="AC278" s="102" t="str">
        <f t="array" aca="1" ref="AC278" ca="1">IF(AA278&lt;&gt;"",PRODUCT(AB$3:AB278+1)-1,"")</f>
        <v/>
      </c>
      <c r="AD278" s="104" t="str">
        <f ca="1">IF(AA278&lt;&gt;"",POWER((AA278-MAX(AA$2:AA278))/(1+MAX(AA$2:AA278))*100,2),"")</f>
        <v/>
      </c>
    </row>
    <row r="279" spans="20:30" x14ac:dyDescent="0.25">
      <c r="T279" t="str">
        <f t="array" aca="1" ref="T279" ca="1">IF(ROWS($2:279)&lt;=COUNT('Trade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ROWS(U$2:$U279))),"")</f>
        <v/>
      </c>
      <c r="U279" s="93" t="str">
        <f ca="1">IFERROR(INDEX('Trade Journal'!P:P,MATCH(T279,'Trade Journal'!A:A,0)),"")</f>
        <v/>
      </c>
      <c r="V279" s="93" t="str">
        <f ca="1">IFERROR(INDEX('Trade Journal'!Q:Q,MATCH(T279,'Trade Journal'!A:A,0)),"")</f>
        <v/>
      </c>
      <c r="W279" s="93" t="str">
        <f ca="1">IFERROR(INDEX('Trade Journal'!R:R,MATCH(T279,'Trade Journal'!A:A,0)),"")</f>
        <v/>
      </c>
      <c r="X279" s="93" t="str">
        <f t="shared" ca="1" si="5"/>
        <v/>
      </c>
      <c r="Y279" s="93" t="str">
        <f ca="1">IF(X279&lt;&gt;"",SUM(X$2:X279),"")</f>
        <v/>
      </c>
      <c r="Z279" s="102" t="str">
        <f ca="1">IFERROR(INDEX('Trade Journal'!O:O,MATCH(T279,'Trade Journal'!A:A,0)),"")</f>
        <v/>
      </c>
      <c r="AA279" s="102" t="str">
        <f t="array" aca="1" ref="AA279" ca="1">IF(Z279&lt;&gt;"",PRODUCT(Z$2:Z279+1)-1,"")</f>
        <v/>
      </c>
      <c r="AB279" s="102" t="str">
        <f ca="1">IF(AA279&lt;&gt;"",IF(MAX(AA$2:AA279)=AA279,1/(1+AC278)-1,(1+AA279)/(1+AA278)-1),"")</f>
        <v/>
      </c>
      <c r="AC279" s="102" t="str">
        <f t="array" aca="1" ref="AC279" ca="1">IF(AA279&lt;&gt;"",PRODUCT(AB$3:AB279+1)-1,"")</f>
        <v/>
      </c>
      <c r="AD279" s="104" t="str">
        <f ca="1">IF(AA279&lt;&gt;"",POWER((AA279-MAX(AA$2:AA279))/(1+MAX(AA$2:AA279))*100,2),"")</f>
        <v/>
      </c>
    </row>
    <row r="280" spans="20:30" x14ac:dyDescent="0.25">
      <c r="T280" t="str">
        <f t="array" aca="1" ref="T280" ca="1">IF(ROWS($2:280)&lt;=COUNT('Trade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ROWS(U$2:$U280))),"")</f>
        <v/>
      </c>
      <c r="U280" s="93" t="str">
        <f ca="1">IFERROR(INDEX('Trade Journal'!P:P,MATCH(T280,'Trade Journal'!A:A,0)),"")</f>
        <v/>
      </c>
      <c r="V280" s="93" t="str">
        <f ca="1">IFERROR(INDEX('Trade Journal'!Q:Q,MATCH(T280,'Trade Journal'!A:A,0)),"")</f>
        <v/>
      </c>
      <c r="W280" s="93" t="str">
        <f ca="1">IFERROR(INDEX('Trade Journal'!R:R,MATCH(T280,'Trade Journal'!A:A,0)),"")</f>
        <v/>
      </c>
      <c r="X280" s="93" t="str">
        <f t="shared" ca="1" si="5"/>
        <v/>
      </c>
      <c r="Y280" s="93" t="str">
        <f ca="1">IF(X280&lt;&gt;"",SUM(X$2:X280),"")</f>
        <v/>
      </c>
      <c r="Z280" s="102" t="str">
        <f ca="1">IFERROR(INDEX('Trade Journal'!O:O,MATCH(T280,'Trade Journal'!A:A,0)),"")</f>
        <v/>
      </c>
      <c r="AA280" s="102" t="str">
        <f t="array" aca="1" ref="AA280" ca="1">IF(Z280&lt;&gt;"",PRODUCT(Z$2:Z280+1)-1,"")</f>
        <v/>
      </c>
      <c r="AB280" s="102" t="str">
        <f ca="1">IF(AA280&lt;&gt;"",IF(MAX(AA$2:AA280)=AA280,1/(1+AC279)-1,(1+AA280)/(1+AA279)-1),"")</f>
        <v/>
      </c>
      <c r="AC280" s="102" t="str">
        <f t="array" aca="1" ref="AC280" ca="1">IF(AA280&lt;&gt;"",PRODUCT(AB$3:AB280+1)-1,"")</f>
        <v/>
      </c>
      <c r="AD280" s="104" t="str">
        <f ca="1">IF(AA280&lt;&gt;"",POWER((AA280-MAX(AA$2:AA280))/(1+MAX(AA$2:AA280))*100,2),"")</f>
        <v/>
      </c>
    </row>
    <row r="281" spans="20:30" x14ac:dyDescent="0.25">
      <c r="T281" t="str">
        <f t="array" aca="1" ref="T281" ca="1">IF(ROWS($2:281)&lt;=COUNT('Trade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ROWS(U$2:$U281))),"")</f>
        <v/>
      </c>
      <c r="U281" s="93" t="str">
        <f ca="1">IFERROR(INDEX('Trade Journal'!P:P,MATCH(T281,'Trade Journal'!A:A,0)),"")</f>
        <v/>
      </c>
      <c r="V281" s="93" t="str">
        <f ca="1">IFERROR(INDEX('Trade Journal'!Q:Q,MATCH(T281,'Trade Journal'!A:A,0)),"")</f>
        <v/>
      </c>
      <c r="W281" s="93" t="str">
        <f ca="1">IFERROR(INDEX('Trade Journal'!R:R,MATCH(T281,'Trade Journal'!A:A,0)),"")</f>
        <v/>
      </c>
      <c r="X281" s="93" t="str">
        <f t="shared" ca="1" si="5"/>
        <v/>
      </c>
      <c r="Y281" s="93" t="str">
        <f ca="1">IF(X281&lt;&gt;"",SUM(X$2:X281),"")</f>
        <v/>
      </c>
      <c r="Z281" s="102" t="str">
        <f ca="1">IFERROR(INDEX('Trade Journal'!O:O,MATCH(T281,'Trade Journal'!A:A,0)),"")</f>
        <v/>
      </c>
      <c r="AA281" s="102" t="str">
        <f t="array" aca="1" ref="AA281" ca="1">IF(Z281&lt;&gt;"",PRODUCT(Z$2:Z281+1)-1,"")</f>
        <v/>
      </c>
      <c r="AB281" s="102" t="str">
        <f ca="1">IF(AA281&lt;&gt;"",IF(MAX(AA$2:AA281)=AA281,1/(1+AC280)-1,(1+AA281)/(1+AA280)-1),"")</f>
        <v/>
      </c>
      <c r="AC281" s="102" t="str">
        <f t="array" aca="1" ref="AC281" ca="1">IF(AA281&lt;&gt;"",PRODUCT(AB$3:AB281+1)-1,"")</f>
        <v/>
      </c>
      <c r="AD281" s="104" t="str">
        <f ca="1">IF(AA281&lt;&gt;"",POWER((AA281-MAX(AA$2:AA281))/(1+MAX(AA$2:AA281))*100,2),"")</f>
        <v/>
      </c>
    </row>
    <row r="282" spans="20:30" x14ac:dyDescent="0.25">
      <c r="T282" t="str">
        <f t="array" aca="1" ref="T282" ca="1">IF(ROWS($2:282)&lt;=COUNT('Trade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ROWS(U$2:$U282))),"")</f>
        <v/>
      </c>
      <c r="U282" s="93" t="str">
        <f ca="1">IFERROR(INDEX('Trade Journal'!P:P,MATCH(T282,'Trade Journal'!A:A,0)),"")</f>
        <v/>
      </c>
      <c r="V282" s="93" t="str">
        <f ca="1">IFERROR(INDEX('Trade Journal'!Q:Q,MATCH(T282,'Trade Journal'!A:A,0)),"")</f>
        <v/>
      </c>
      <c r="W282" s="93" t="str">
        <f ca="1">IFERROR(INDEX('Trade Journal'!R:R,MATCH(T282,'Trade Journal'!A:A,0)),"")</f>
        <v/>
      </c>
      <c r="X282" s="93" t="str">
        <f t="shared" ca="1" si="5"/>
        <v/>
      </c>
      <c r="Y282" s="93" t="str">
        <f ca="1">IF(X282&lt;&gt;"",SUM(X$2:X282),"")</f>
        <v/>
      </c>
      <c r="Z282" s="102" t="str">
        <f ca="1">IFERROR(INDEX('Trade Journal'!O:O,MATCH(T282,'Trade Journal'!A:A,0)),"")</f>
        <v/>
      </c>
      <c r="AA282" s="102" t="str">
        <f t="array" aca="1" ref="AA282" ca="1">IF(Z282&lt;&gt;"",PRODUCT(Z$2:Z282+1)-1,"")</f>
        <v/>
      </c>
      <c r="AB282" s="102" t="str">
        <f ca="1">IF(AA282&lt;&gt;"",IF(MAX(AA$2:AA282)=AA282,1/(1+AC281)-1,(1+AA282)/(1+AA281)-1),"")</f>
        <v/>
      </c>
      <c r="AC282" s="102" t="str">
        <f t="array" aca="1" ref="AC282" ca="1">IF(AA282&lt;&gt;"",PRODUCT(AB$3:AB282+1)-1,"")</f>
        <v/>
      </c>
      <c r="AD282" s="104" t="str">
        <f ca="1">IF(AA282&lt;&gt;"",POWER((AA282-MAX(AA$2:AA282))/(1+MAX(AA$2:AA282))*100,2),"")</f>
        <v/>
      </c>
    </row>
    <row r="283" spans="20:30" x14ac:dyDescent="0.25">
      <c r="T283" t="str">
        <f t="array" aca="1" ref="T283" ca="1">IF(ROWS($2:283)&lt;=COUNT('Trade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ROWS(U$2:$U283))),"")</f>
        <v/>
      </c>
      <c r="U283" s="93" t="str">
        <f ca="1">IFERROR(INDEX('Trade Journal'!P:P,MATCH(T283,'Trade Journal'!A:A,0)),"")</f>
        <v/>
      </c>
      <c r="V283" s="93" t="str">
        <f ca="1">IFERROR(INDEX('Trade Journal'!Q:Q,MATCH(T283,'Trade Journal'!A:A,0)),"")</f>
        <v/>
      </c>
      <c r="W283" s="93" t="str">
        <f ca="1">IFERROR(INDEX('Trade Journal'!R:R,MATCH(T283,'Trade Journal'!A:A,0)),"")</f>
        <v/>
      </c>
      <c r="X283" s="93" t="str">
        <f t="shared" ca="1" si="5"/>
        <v/>
      </c>
      <c r="Y283" s="93" t="str">
        <f ca="1">IF(X283&lt;&gt;"",SUM(X$2:X283),"")</f>
        <v/>
      </c>
      <c r="Z283" s="102" t="str">
        <f ca="1">IFERROR(INDEX('Trade Journal'!O:O,MATCH(T283,'Trade Journal'!A:A,0)),"")</f>
        <v/>
      </c>
      <c r="AA283" s="102" t="str">
        <f t="array" aca="1" ref="AA283" ca="1">IF(Z283&lt;&gt;"",PRODUCT(Z$2:Z283+1)-1,"")</f>
        <v/>
      </c>
      <c r="AB283" s="102" t="str">
        <f ca="1">IF(AA283&lt;&gt;"",IF(MAX(AA$2:AA283)=AA283,1/(1+AC282)-1,(1+AA283)/(1+AA282)-1),"")</f>
        <v/>
      </c>
      <c r="AC283" s="102" t="str">
        <f t="array" aca="1" ref="AC283" ca="1">IF(AA283&lt;&gt;"",PRODUCT(AB$3:AB283+1)-1,"")</f>
        <v/>
      </c>
      <c r="AD283" s="104" t="str">
        <f ca="1">IF(AA283&lt;&gt;"",POWER((AA283-MAX(AA$2:AA283))/(1+MAX(AA$2:AA283))*100,2),"")</f>
        <v/>
      </c>
    </row>
    <row r="284" spans="20:30" x14ac:dyDescent="0.25">
      <c r="T284" t="str">
        <f t="array" aca="1" ref="T284" ca="1">IF(ROWS($2:284)&lt;=COUNT('Trade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ROWS(U$2:$U284))),"")</f>
        <v/>
      </c>
      <c r="U284" s="93" t="str">
        <f ca="1">IFERROR(INDEX('Trade Journal'!P:P,MATCH(T284,'Trade Journal'!A:A,0)),"")</f>
        <v/>
      </c>
      <c r="V284" s="93" t="str">
        <f ca="1">IFERROR(INDEX('Trade Journal'!Q:Q,MATCH(T284,'Trade Journal'!A:A,0)),"")</f>
        <v/>
      </c>
      <c r="W284" s="93" t="str">
        <f ca="1">IFERROR(INDEX('Trade Journal'!R:R,MATCH(T284,'Trade Journal'!A:A,0)),"")</f>
        <v/>
      </c>
      <c r="X284" s="93" t="str">
        <f t="shared" ca="1" si="5"/>
        <v/>
      </c>
      <c r="Y284" s="93" t="str">
        <f ca="1">IF(X284&lt;&gt;"",SUM(X$2:X284),"")</f>
        <v/>
      </c>
      <c r="Z284" s="102" t="str">
        <f ca="1">IFERROR(INDEX('Trade Journal'!O:O,MATCH(T284,'Trade Journal'!A:A,0)),"")</f>
        <v/>
      </c>
      <c r="AA284" s="102" t="str">
        <f t="array" aca="1" ref="AA284" ca="1">IF(Z284&lt;&gt;"",PRODUCT(Z$2:Z284+1)-1,"")</f>
        <v/>
      </c>
      <c r="AB284" s="102" t="str">
        <f ca="1">IF(AA284&lt;&gt;"",IF(MAX(AA$2:AA284)=AA284,1/(1+AC283)-1,(1+AA284)/(1+AA283)-1),"")</f>
        <v/>
      </c>
      <c r="AC284" s="102" t="str">
        <f t="array" aca="1" ref="AC284" ca="1">IF(AA284&lt;&gt;"",PRODUCT(AB$3:AB284+1)-1,"")</f>
        <v/>
      </c>
      <c r="AD284" s="104" t="str">
        <f ca="1">IF(AA284&lt;&gt;"",POWER((AA284-MAX(AA$2:AA284))/(1+MAX(AA$2:AA284))*100,2),"")</f>
        <v/>
      </c>
    </row>
    <row r="285" spans="20:30" x14ac:dyDescent="0.25">
      <c r="T285" t="str">
        <f t="array" aca="1" ref="T285" ca="1">IF(ROWS($2:285)&lt;=COUNT('Trade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ROWS(U$2:$U285))),"")</f>
        <v/>
      </c>
      <c r="U285" s="93" t="str">
        <f ca="1">IFERROR(INDEX('Trade Journal'!P:P,MATCH(T285,'Trade Journal'!A:A,0)),"")</f>
        <v/>
      </c>
      <c r="V285" s="93" t="str">
        <f ca="1">IFERROR(INDEX('Trade Journal'!Q:Q,MATCH(T285,'Trade Journal'!A:A,0)),"")</f>
        <v/>
      </c>
      <c r="W285" s="93" t="str">
        <f ca="1">IFERROR(INDEX('Trade Journal'!R:R,MATCH(T285,'Trade Journal'!A:A,0)),"")</f>
        <v/>
      </c>
      <c r="X285" s="93" t="str">
        <f t="shared" ca="1" si="5"/>
        <v/>
      </c>
      <c r="Y285" s="93" t="str">
        <f ca="1">IF(X285&lt;&gt;"",SUM(X$2:X285),"")</f>
        <v/>
      </c>
      <c r="Z285" s="102" t="str">
        <f ca="1">IFERROR(INDEX('Trade Journal'!O:O,MATCH(T285,'Trade Journal'!A:A,0)),"")</f>
        <v/>
      </c>
      <c r="AA285" s="102" t="str">
        <f t="array" aca="1" ref="AA285" ca="1">IF(Z285&lt;&gt;"",PRODUCT(Z$2:Z285+1)-1,"")</f>
        <v/>
      </c>
      <c r="AB285" s="102" t="str">
        <f ca="1">IF(AA285&lt;&gt;"",IF(MAX(AA$2:AA285)=AA285,1/(1+AC284)-1,(1+AA285)/(1+AA284)-1),"")</f>
        <v/>
      </c>
      <c r="AC285" s="102" t="str">
        <f t="array" aca="1" ref="AC285" ca="1">IF(AA285&lt;&gt;"",PRODUCT(AB$3:AB285+1)-1,"")</f>
        <v/>
      </c>
      <c r="AD285" s="104" t="str">
        <f ca="1">IF(AA285&lt;&gt;"",POWER((AA285-MAX(AA$2:AA285))/(1+MAX(AA$2:AA285))*100,2),"")</f>
        <v/>
      </c>
    </row>
    <row r="286" spans="20:30" x14ac:dyDescent="0.25">
      <c r="T286" t="str">
        <f t="array" aca="1" ref="T286" ca="1">IF(ROWS($2:286)&lt;=COUNT('Trade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ROWS(U$2:$U286))),"")</f>
        <v/>
      </c>
      <c r="U286" s="93" t="str">
        <f ca="1">IFERROR(INDEX('Trade Journal'!P:P,MATCH(T286,'Trade Journal'!A:A,0)),"")</f>
        <v/>
      </c>
      <c r="V286" s="93" t="str">
        <f ca="1">IFERROR(INDEX('Trade Journal'!Q:Q,MATCH(T286,'Trade Journal'!A:A,0)),"")</f>
        <v/>
      </c>
      <c r="W286" s="93" t="str">
        <f ca="1">IFERROR(INDEX('Trade Journal'!R:R,MATCH(T286,'Trade Journal'!A:A,0)),"")</f>
        <v/>
      </c>
      <c r="X286" s="93" t="str">
        <f t="shared" ca="1" si="5"/>
        <v/>
      </c>
      <c r="Y286" s="93" t="str">
        <f ca="1">IF(X286&lt;&gt;"",SUM(X$2:X286),"")</f>
        <v/>
      </c>
      <c r="Z286" s="102" t="str">
        <f ca="1">IFERROR(INDEX('Trade Journal'!O:O,MATCH(T286,'Trade Journal'!A:A,0)),"")</f>
        <v/>
      </c>
      <c r="AA286" s="102" t="str">
        <f t="array" aca="1" ref="AA286" ca="1">IF(Z286&lt;&gt;"",PRODUCT(Z$2:Z286+1)-1,"")</f>
        <v/>
      </c>
      <c r="AB286" s="102" t="str">
        <f ca="1">IF(AA286&lt;&gt;"",IF(MAX(AA$2:AA286)=AA286,1/(1+AC285)-1,(1+AA286)/(1+AA285)-1),"")</f>
        <v/>
      </c>
      <c r="AC286" s="102" t="str">
        <f t="array" aca="1" ref="AC286" ca="1">IF(AA286&lt;&gt;"",PRODUCT(AB$3:AB286+1)-1,"")</f>
        <v/>
      </c>
      <c r="AD286" s="104" t="str">
        <f ca="1">IF(AA286&lt;&gt;"",POWER((AA286-MAX(AA$2:AA286))/(1+MAX(AA$2:AA286))*100,2),"")</f>
        <v/>
      </c>
    </row>
    <row r="287" spans="20:30" x14ac:dyDescent="0.25">
      <c r="T287" t="str">
        <f t="array" aca="1" ref="T287" ca="1">IF(ROWS($2:287)&lt;=COUNT('Trade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ROWS(U$2:$U287))),"")</f>
        <v/>
      </c>
      <c r="U287" s="93" t="str">
        <f ca="1">IFERROR(INDEX('Trade Journal'!P:P,MATCH(T287,'Trade Journal'!A:A,0)),"")</f>
        <v/>
      </c>
      <c r="V287" s="93" t="str">
        <f ca="1">IFERROR(INDEX('Trade Journal'!Q:Q,MATCH(T287,'Trade Journal'!A:A,0)),"")</f>
        <v/>
      </c>
      <c r="W287" s="93" t="str">
        <f ca="1">IFERROR(INDEX('Trade Journal'!R:R,MATCH(T287,'Trade Journal'!A:A,0)),"")</f>
        <v/>
      </c>
      <c r="X287" s="93" t="str">
        <f t="shared" ca="1" si="5"/>
        <v/>
      </c>
      <c r="Y287" s="93" t="str">
        <f ca="1">IF(X287&lt;&gt;"",SUM(X$2:X287),"")</f>
        <v/>
      </c>
      <c r="Z287" s="102" t="str">
        <f ca="1">IFERROR(INDEX('Trade Journal'!O:O,MATCH(T287,'Trade Journal'!A:A,0)),"")</f>
        <v/>
      </c>
      <c r="AA287" s="102" t="str">
        <f t="array" aca="1" ref="AA287" ca="1">IF(Z287&lt;&gt;"",PRODUCT(Z$2:Z287+1)-1,"")</f>
        <v/>
      </c>
      <c r="AB287" s="102" t="str">
        <f ca="1">IF(AA287&lt;&gt;"",IF(MAX(AA$2:AA287)=AA287,1/(1+AC286)-1,(1+AA287)/(1+AA286)-1),"")</f>
        <v/>
      </c>
      <c r="AC287" s="102" t="str">
        <f t="array" aca="1" ref="AC287" ca="1">IF(AA287&lt;&gt;"",PRODUCT(AB$3:AB287+1)-1,"")</f>
        <v/>
      </c>
      <c r="AD287" s="104" t="str">
        <f ca="1">IF(AA287&lt;&gt;"",POWER((AA287-MAX(AA$2:AA287))/(1+MAX(AA$2:AA287))*100,2),"")</f>
        <v/>
      </c>
    </row>
    <row r="288" spans="20:30" x14ac:dyDescent="0.25">
      <c r="T288" t="str">
        <f t="array" aca="1" ref="T288" ca="1">IF(ROWS($2:288)&lt;=COUNT('Trade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ROWS(U$2:$U288))),"")</f>
        <v/>
      </c>
      <c r="U288" s="93" t="str">
        <f ca="1">IFERROR(INDEX('Trade Journal'!P:P,MATCH(T288,'Trade Journal'!A:A,0)),"")</f>
        <v/>
      </c>
      <c r="V288" s="93" t="str">
        <f ca="1">IFERROR(INDEX('Trade Journal'!Q:Q,MATCH(T288,'Trade Journal'!A:A,0)),"")</f>
        <v/>
      </c>
      <c r="W288" s="93" t="str">
        <f ca="1">IFERROR(INDEX('Trade Journal'!R:R,MATCH(T288,'Trade Journal'!A:A,0)),"")</f>
        <v/>
      </c>
      <c r="X288" s="93" t="str">
        <f t="shared" ca="1" si="5"/>
        <v/>
      </c>
      <c r="Y288" s="93" t="str">
        <f ca="1">IF(X288&lt;&gt;"",SUM(X$2:X288),"")</f>
        <v/>
      </c>
      <c r="Z288" s="102" t="str">
        <f ca="1">IFERROR(INDEX('Trade Journal'!O:O,MATCH(T288,'Trade Journal'!A:A,0)),"")</f>
        <v/>
      </c>
      <c r="AA288" s="102" t="str">
        <f t="array" aca="1" ref="AA288" ca="1">IF(Z288&lt;&gt;"",PRODUCT(Z$2:Z288+1)-1,"")</f>
        <v/>
      </c>
      <c r="AB288" s="102" t="str">
        <f ca="1">IF(AA288&lt;&gt;"",IF(MAX(AA$2:AA288)=AA288,1/(1+AC287)-1,(1+AA288)/(1+AA287)-1),"")</f>
        <v/>
      </c>
      <c r="AC288" s="102" t="str">
        <f t="array" aca="1" ref="AC288" ca="1">IF(AA288&lt;&gt;"",PRODUCT(AB$3:AB288+1)-1,"")</f>
        <v/>
      </c>
      <c r="AD288" s="104" t="str">
        <f ca="1">IF(AA288&lt;&gt;"",POWER((AA288-MAX(AA$2:AA288))/(1+MAX(AA$2:AA288))*100,2),"")</f>
        <v/>
      </c>
    </row>
    <row r="289" spans="20:30" x14ac:dyDescent="0.25">
      <c r="T289" t="str">
        <f t="array" aca="1" ref="T289" ca="1">IF(ROWS($2:289)&lt;=COUNT('Trade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ROWS(U$2:$U289))),"")</f>
        <v/>
      </c>
      <c r="U289" s="93" t="str">
        <f ca="1">IFERROR(INDEX('Trade Journal'!P:P,MATCH(T289,'Trade Journal'!A:A,0)),"")</f>
        <v/>
      </c>
      <c r="V289" s="93" t="str">
        <f ca="1">IFERROR(INDEX('Trade Journal'!Q:Q,MATCH(T289,'Trade Journal'!A:A,0)),"")</f>
        <v/>
      </c>
      <c r="W289" s="93" t="str">
        <f ca="1">IFERROR(INDEX('Trade Journal'!R:R,MATCH(T289,'Trade Journal'!A:A,0)),"")</f>
        <v/>
      </c>
      <c r="X289" s="93" t="str">
        <f t="shared" ca="1" si="5"/>
        <v/>
      </c>
      <c r="Y289" s="93" t="str">
        <f ca="1">IF(X289&lt;&gt;"",SUM(X$2:X289),"")</f>
        <v/>
      </c>
      <c r="Z289" s="102" t="str">
        <f ca="1">IFERROR(INDEX('Trade Journal'!O:O,MATCH(T289,'Trade Journal'!A:A,0)),"")</f>
        <v/>
      </c>
      <c r="AA289" s="102" t="str">
        <f t="array" aca="1" ref="AA289" ca="1">IF(Z289&lt;&gt;"",PRODUCT(Z$2:Z289+1)-1,"")</f>
        <v/>
      </c>
      <c r="AB289" s="102" t="str">
        <f ca="1">IF(AA289&lt;&gt;"",IF(MAX(AA$2:AA289)=AA289,1/(1+AC288)-1,(1+AA289)/(1+AA288)-1),"")</f>
        <v/>
      </c>
      <c r="AC289" s="102" t="str">
        <f t="array" aca="1" ref="AC289" ca="1">IF(AA289&lt;&gt;"",PRODUCT(AB$3:AB289+1)-1,"")</f>
        <v/>
      </c>
      <c r="AD289" s="104" t="str">
        <f ca="1">IF(AA289&lt;&gt;"",POWER((AA289-MAX(AA$2:AA289))/(1+MAX(AA$2:AA289))*100,2),"")</f>
        <v/>
      </c>
    </row>
    <row r="290" spans="20:30" x14ac:dyDescent="0.25">
      <c r="T290" t="str">
        <f t="array" aca="1" ref="T290" ca="1">IF(ROWS($2:290)&lt;=COUNT('Trade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ROWS(U$2:$U290))),"")</f>
        <v/>
      </c>
      <c r="U290" s="93" t="str">
        <f ca="1">IFERROR(INDEX('Trade Journal'!P:P,MATCH(T290,'Trade Journal'!A:A,0)),"")</f>
        <v/>
      </c>
      <c r="V290" s="93" t="str">
        <f ca="1">IFERROR(INDEX('Trade Journal'!Q:Q,MATCH(T290,'Trade Journal'!A:A,0)),"")</f>
        <v/>
      </c>
      <c r="W290" s="93" t="str">
        <f ca="1">IFERROR(INDEX('Trade Journal'!R:R,MATCH(T290,'Trade Journal'!A:A,0)),"")</f>
        <v/>
      </c>
      <c r="X290" s="93" t="str">
        <f t="shared" ca="1" si="5"/>
        <v/>
      </c>
      <c r="Y290" s="93" t="str">
        <f ca="1">IF(X290&lt;&gt;"",SUM(X$2:X290),"")</f>
        <v/>
      </c>
      <c r="Z290" s="102" t="str">
        <f ca="1">IFERROR(INDEX('Trade Journal'!O:O,MATCH(T290,'Trade Journal'!A:A,0)),"")</f>
        <v/>
      </c>
      <c r="AA290" s="102" t="str">
        <f t="array" aca="1" ref="AA290" ca="1">IF(Z290&lt;&gt;"",PRODUCT(Z$2:Z290+1)-1,"")</f>
        <v/>
      </c>
      <c r="AB290" s="102" t="str">
        <f ca="1">IF(AA290&lt;&gt;"",IF(MAX(AA$2:AA290)=AA290,1/(1+AC289)-1,(1+AA290)/(1+AA289)-1),"")</f>
        <v/>
      </c>
      <c r="AC290" s="102" t="str">
        <f t="array" aca="1" ref="AC290" ca="1">IF(AA290&lt;&gt;"",PRODUCT(AB$3:AB290+1)-1,"")</f>
        <v/>
      </c>
      <c r="AD290" s="104" t="str">
        <f ca="1">IF(AA290&lt;&gt;"",POWER((AA290-MAX(AA$2:AA290))/(1+MAX(AA$2:AA290))*100,2),"")</f>
        <v/>
      </c>
    </row>
    <row r="291" spans="20:30" x14ac:dyDescent="0.25">
      <c r="T291" t="str">
        <f t="array" aca="1" ref="T291" ca="1">IF(ROWS($2:291)&lt;=COUNT('Trade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ROWS(U$2:$U291))),"")</f>
        <v/>
      </c>
      <c r="U291" s="93" t="str">
        <f ca="1">IFERROR(INDEX('Trade Journal'!P:P,MATCH(T291,'Trade Journal'!A:A,0)),"")</f>
        <v/>
      </c>
      <c r="V291" s="93" t="str">
        <f ca="1">IFERROR(INDEX('Trade Journal'!Q:Q,MATCH(T291,'Trade Journal'!A:A,0)),"")</f>
        <v/>
      </c>
      <c r="W291" s="93" t="str">
        <f ca="1">IFERROR(INDEX('Trade Journal'!R:R,MATCH(T291,'Trade Journal'!A:A,0)),"")</f>
        <v/>
      </c>
      <c r="X291" s="93" t="str">
        <f t="shared" ca="1" si="5"/>
        <v/>
      </c>
      <c r="Y291" s="93" t="str">
        <f ca="1">IF(X291&lt;&gt;"",SUM(X$2:X291),"")</f>
        <v/>
      </c>
      <c r="Z291" s="102" t="str">
        <f ca="1">IFERROR(INDEX('Trade Journal'!O:O,MATCH(T291,'Trade Journal'!A:A,0)),"")</f>
        <v/>
      </c>
      <c r="AA291" s="102" t="str">
        <f t="array" aca="1" ref="AA291" ca="1">IF(Z291&lt;&gt;"",PRODUCT(Z$2:Z291+1)-1,"")</f>
        <v/>
      </c>
      <c r="AB291" s="102" t="str">
        <f ca="1">IF(AA291&lt;&gt;"",IF(MAX(AA$2:AA291)=AA291,1/(1+AC290)-1,(1+AA291)/(1+AA290)-1),"")</f>
        <v/>
      </c>
      <c r="AC291" s="102" t="str">
        <f t="array" aca="1" ref="AC291" ca="1">IF(AA291&lt;&gt;"",PRODUCT(AB$3:AB291+1)-1,"")</f>
        <v/>
      </c>
      <c r="AD291" s="104" t="str">
        <f ca="1">IF(AA291&lt;&gt;"",POWER((AA291-MAX(AA$2:AA291))/(1+MAX(AA$2:AA291))*100,2),"")</f>
        <v/>
      </c>
    </row>
    <row r="292" spans="20:30" x14ac:dyDescent="0.25">
      <c r="T292" t="str">
        <f t="array" aca="1" ref="T292" ca="1">IF(ROWS($2:292)&lt;=COUNT('Trade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ROWS(U$2:$U292))),"")</f>
        <v/>
      </c>
      <c r="U292" s="93" t="str">
        <f ca="1">IFERROR(INDEX('Trade Journal'!P:P,MATCH(T292,'Trade Journal'!A:A,0)),"")</f>
        <v/>
      </c>
      <c r="V292" s="93" t="str">
        <f ca="1">IFERROR(INDEX('Trade Journal'!Q:Q,MATCH(T292,'Trade Journal'!A:A,0)),"")</f>
        <v/>
      </c>
      <c r="W292" s="93" t="str">
        <f ca="1">IFERROR(INDEX('Trade Journal'!R:R,MATCH(T292,'Trade Journal'!A:A,0)),"")</f>
        <v/>
      </c>
      <c r="X292" s="93" t="str">
        <f t="shared" ca="1" si="5"/>
        <v/>
      </c>
      <c r="Y292" s="93" t="str">
        <f ca="1">IF(X292&lt;&gt;"",SUM(X$2:X292),"")</f>
        <v/>
      </c>
      <c r="Z292" s="102" t="str">
        <f ca="1">IFERROR(INDEX('Trade Journal'!O:O,MATCH(T292,'Trade Journal'!A:A,0)),"")</f>
        <v/>
      </c>
      <c r="AA292" s="102" t="str">
        <f t="array" aca="1" ref="AA292" ca="1">IF(Z292&lt;&gt;"",PRODUCT(Z$2:Z292+1)-1,"")</f>
        <v/>
      </c>
      <c r="AB292" s="102" t="str">
        <f ca="1">IF(AA292&lt;&gt;"",IF(MAX(AA$2:AA292)=AA292,1/(1+AC291)-1,(1+AA292)/(1+AA291)-1),"")</f>
        <v/>
      </c>
      <c r="AC292" s="102" t="str">
        <f t="array" aca="1" ref="AC292" ca="1">IF(AA292&lt;&gt;"",PRODUCT(AB$3:AB292+1)-1,"")</f>
        <v/>
      </c>
      <c r="AD292" s="104" t="str">
        <f ca="1">IF(AA292&lt;&gt;"",POWER((AA292-MAX(AA$2:AA292))/(1+MAX(AA$2:AA292))*100,2),"")</f>
        <v/>
      </c>
    </row>
    <row r="293" spans="20:30" x14ac:dyDescent="0.25">
      <c r="T293" t="str">
        <f t="array" aca="1" ref="T293" ca="1">IF(ROWS($2:293)&lt;=COUNT('Trade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ROWS(U$2:$U293))),"")</f>
        <v/>
      </c>
      <c r="U293" s="93" t="str">
        <f ca="1">IFERROR(INDEX('Trade Journal'!P:P,MATCH(T293,'Trade Journal'!A:A,0)),"")</f>
        <v/>
      </c>
      <c r="V293" s="93" t="str">
        <f ca="1">IFERROR(INDEX('Trade Journal'!Q:Q,MATCH(T293,'Trade Journal'!A:A,0)),"")</f>
        <v/>
      </c>
      <c r="W293" s="93" t="str">
        <f ca="1">IFERROR(INDEX('Trade Journal'!R:R,MATCH(T293,'Trade Journal'!A:A,0)),"")</f>
        <v/>
      </c>
      <c r="X293" s="93" t="str">
        <f t="shared" ca="1" si="5"/>
        <v/>
      </c>
      <c r="Y293" s="93" t="str">
        <f ca="1">IF(X293&lt;&gt;"",SUM(X$2:X293),"")</f>
        <v/>
      </c>
      <c r="Z293" s="102" t="str">
        <f ca="1">IFERROR(INDEX('Trade Journal'!O:O,MATCH(T293,'Trade Journal'!A:A,0)),"")</f>
        <v/>
      </c>
      <c r="AA293" s="102" t="str">
        <f t="array" aca="1" ref="AA293" ca="1">IF(Z293&lt;&gt;"",PRODUCT(Z$2:Z293+1)-1,"")</f>
        <v/>
      </c>
      <c r="AB293" s="102" t="str">
        <f ca="1">IF(AA293&lt;&gt;"",IF(MAX(AA$2:AA293)=AA293,1/(1+AC292)-1,(1+AA293)/(1+AA292)-1),"")</f>
        <v/>
      </c>
      <c r="AC293" s="102" t="str">
        <f t="array" aca="1" ref="AC293" ca="1">IF(AA293&lt;&gt;"",PRODUCT(AB$3:AB293+1)-1,"")</f>
        <v/>
      </c>
      <c r="AD293" s="104" t="str">
        <f ca="1">IF(AA293&lt;&gt;"",POWER((AA293-MAX(AA$2:AA293))/(1+MAX(AA$2:AA293))*100,2),"")</f>
        <v/>
      </c>
    </row>
    <row r="294" spans="20:30" x14ac:dyDescent="0.25">
      <c r="T294" t="str">
        <f t="array" aca="1" ref="T294" ca="1">IF(ROWS($2:294)&lt;=COUNT('Trade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ROWS(U$2:$U294))),"")</f>
        <v/>
      </c>
      <c r="U294" s="93" t="str">
        <f ca="1">IFERROR(INDEX('Trade Journal'!P:P,MATCH(T294,'Trade Journal'!A:A,0)),"")</f>
        <v/>
      </c>
      <c r="V294" s="93" t="str">
        <f ca="1">IFERROR(INDEX('Trade Journal'!Q:Q,MATCH(T294,'Trade Journal'!A:A,0)),"")</f>
        <v/>
      </c>
      <c r="W294" s="93" t="str">
        <f ca="1">IFERROR(INDEX('Trade Journal'!R:R,MATCH(T294,'Trade Journal'!A:A,0)),"")</f>
        <v/>
      </c>
      <c r="X294" s="93" t="str">
        <f t="shared" ca="1" si="5"/>
        <v/>
      </c>
      <c r="Y294" s="93" t="str">
        <f ca="1">IF(X294&lt;&gt;"",SUM(X$2:X294),"")</f>
        <v/>
      </c>
      <c r="Z294" s="102" t="str">
        <f ca="1">IFERROR(INDEX('Trade Journal'!O:O,MATCH(T294,'Trade Journal'!A:A,0)),"")</f>
        <v/>
      </c>
      <c r="AA294" s="102" t="str">
        <f t="array" aca="1" ref="AA294" ca="1">IF(Z294&lt;&gt;"",PRODUCT(Z$2:Z294+1)-1,"")</f>
        <v/>
      </c>
      <c r="AB294" s="102" t="str">
        <f ca="1">IF(AA294&lt;&gt;"",IF(MAX(AA$2:AA294)=AA294,1/(1+AC293)-1,(1+AA294)/(1+AA293)-1),"")</f>
        <v/>
      </c>
      <c r="AC294" s="102" t="str">
        <f t="array" aca="1" ref="AC294" ca="1">IF(AA294&lt;&gt;"",PRODUCT(AB$3:AB294+1)-1,"")</f>
        <v/>
      </c>
      <c r="AD294" s="104" t="str">
        <f ca="1">IF(AA294&lt;&gt;"",POWER((AA294-MAX(AA$2:AA294))/(1+MAX(AA$2:AA294))*100,2),"")</f>
        <v/>
      </c>
    </row>
    <row r="295" spans="20:30" x14ac:dyDescent="0.25">
      <c r="T295" t="str">
        <f t="array" aca="1" ref="T295" ca="1">IF(ROWS($2:295)&lt;=COUNT('Trade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ROWS(U$2:$U295))),"")</f>
        <v/>
      </c>
      <c r="U295" s="93" t="str">
        <f ca="1">IFERROR(INDEX('Trade Journal'!P:P,MATCH(T295,'Trade Journal'!A:A,0)),"")</f>
        <v/>
      </c>
      <c r="V295" s="93" t="str">
        <f ca="1">IFERROR(INDEX('Trade Journal'!Q:Q,MATCH(T295,'Trade Journal'!A:A,0)),"")</f>
        <v/>
      </c>
      <c r="W295" s="93" t="str">
        <f ca="1">IFERROR(INDEX('Trade Journal'!R:R,MATCH(T295,'Trade Journal'!A:A,0)),"")</f>
        <v/>
      </c>
      <c r="X295" s="93" t="str">
        <f t="shared" ca="1" si="5"/>
        <v/>
      </c>
      <c r="Y295" s="93" t="str">
        <f ca="1">IF(X295&lt;&gt;"",SUM(X$2:X295),"")</f>
        <v/>
      </c>
      <c r="Z295" s="102" t="str">
        <f ca="1">IFERROR(INDEX('Trade Journal'!O:O,MATCH(T295,'Trade Journal'!A:A,0)),"")</f>
        <v/>
      </c>
      <c r="AA295" s="102" t="str">
        <f t="array" aca="1" ref="AA295" ca="1">IF(Z295&lt;&gt;"",PRODUCT(Z$2:Z295+1)-1,"")</f>
        <v/>
      </c>
      <c r="AB295" s="102" t="str">
        <f ca="1">IF(AA295&lt;&gt;"",IF(MAX(AA$2:AA295)=AA295,1/(1+AC294)-1,(1+AA295)/(1+AA294)-1),"")</f>
        <v/>
      </c>
      <c r="AC295" s="102" t="str">
        <f t="array" aca="1" ref="AC295" ca="1">IF(AA295&lt;&gt;"",PRODUCT(AB$3:AB295+1)-1,"")</f>
        <v/>
      </c>
      <c r="AD295" s="104" t="str">
        <f ca="1">IF(AA295&lt;&gt;"",POWER((AA295-MAX(AA$2:AA295))/(1+MAX(AA$2:AA295))*100,2),"")</f>
        <v/>
      </c>
    </row>
    <row r="296" spans="20:30" x14ac:dyDescent="0.25">
      <c r="T296" t="str">
        <f t="array" aca="1" ref="T296" ca="1">IF(ROWS($2:296)&lt;=COUNT('Trade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ROWS(U$2:$U296))),"")</f>
        <v/>
      </c>
      <c r="U296" s="93" t="str">
        <f ca="1">IFERROR(INDEX('Trade Journal'!P:P,MATCH(T296,'Trade Journal'!A:A,0)),"")</f>
        <v/>
      </c>
      <c r="V296" s="93" t="str">
        <f ca="1">IFERROR(INDEX('Trade Journal'!Q:Q,MATCH(T296,'Trade Journal'!A:A,0)),"")</f>
        <v/>
      </c>
      <c r="W296" s="93" t="str">
        <f ca="1">IFERROR(INDEX('Trade Journal'!R:R,MATCH(T296,'Trade Journal'!A:A,0)),"")</f>
        <v/>
      </c>
      <c r="X296" s="93" t="str">
        <f t="shared" ca="1" si="5"/>
        <v/>
      </c>
      <c r="Y296" s="93" t="str">
        <f ca="1">IF(X296&lt;&gt;"",SUM(X$2:X296),"")</f>
        <v/>
      </c>
      <c r="Z296" s="102" t="str">
        <f ca="1">IFERROR(INDEX('Trade Journal'!O:O,MATCH(T296,'Trade Journal'!A:A,0)),"")</f>
        <v/>
      </c>
      <c r="AA296" s="102" t="str">
        <f t="array" aca="1" ref="AA296" ca="1">IF(Z296&lt;&gt;"",PRODUCT(Z$2:Z296+1)-1,"")</f>
        <v/>
      </c>
      <c r="AB296" s="102" t="str">
        <f ca="1">IF(AA296&lt;&gt;"",IF(MAX(AA$2:AA296)=AA296,1/(1+AC295)-1,(1+AA296)/(1+AA295)-1),"")</f>
        <v/>
      </c>
      <c r="AC296" s="102" t="str">
        <f t="array" aca="1" ref="AC296" ca="1">IF(AA296&lt;&gt;"",PRODUCT(AB$3:AB296+1)-1,"")</f>
        <v/>
      </c>
      <c r="AD296" s="104" t="str">
        <f ca="1">IF(AA296&lt;&gt;"",POWER((AA296-MAX(AA$2:AA296))/(1+MAX(AA$2:AA296))*100,2),"")</f>
        <v/>
      </c>
    </row>
    <row r="297" spans="20:30" x14ac:dyDescent="0.25">
      <c r="T297" t="str">
        <f t="array" aca="1" ref="T297" ca="1">IF(ROWS($2:297)&lt;=COUNT('Trade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ROWS(U$2:$U297))),"")</f>
        <v/>
      </c>
      <c r="U297" s="93" t="str">
        <f ca="1">IFERROR(INDEX('Trade Journal'!P:P,MATCH(T297,'Trade Journal'!A:A,0)),"")</f>
        <v/>
      </c>
      <c r="V297" s="93" t="str">
        <f ca="1">IFERROR(INDEX('Trade Journal'!Q:Q,MATCH(T297,'Trade Journal'!A:A,0)),"")</f>
        <v/>
      </c>
      <c r="W297" s="93" t="str">
        <f ca="1">IFERROR(INDEX('Trade Journal'!R:R,MATCH(T297,'Trade Journal'!A:A,0)),"")</f>
        <v/>
      </c>
      <c r="X297" s="93" t="str">
        <f t="shared" ca="1" si="5"/>
        <v/>
      </c>
      <c r="Y297" s="93" t="str">
        <f ca="1">IF(X297&lt;&gt;"",SUM(X$2:X297),"")</f>
        <v/>
      </c>
      <c r="Z297" s="102" t="str">
        <f ca="1">IFERROR(INDEX('Trade Journal'!O:O,MATCH(T297,'Trade Journal'!A:A,0)),"")</f>
        <v/>
      </c>
      <c r="AA297" s="102" t="str">
        <f t="array" aca="1" ref="AA297" ca="1">IF(Z297&lt;&gt;"",PRODUCT(Z$2:Z297+1)-1,"")</f>
        <v/>
      </c>
      <c r="AB297" s="102" t="str">
        <f ca="1">IF(AA297&lt;&gt;"",IF(MAX(AA$2:AA297)=AA297,1/(1+AC296)-1,(1+AA297)/(1+AA296)-1),"")</f>
        <v/>
      </c>
      <c r="AC297" s="102" t="str">
        <f t="array" aca="1" ref="AC297" ca="1">IF(AA297&lt;&gt;"",PRODUCT(AB$3:AB297+1)-1,"")</f>
        <v/>
      </c>
      <c r="AD297" s="104" t="str">
        <f ca="1">IF(AA297&lt;&gt;"",POWER((AA297-MAX(AA$2:AA297))/(1+MAX(AA$2:AA297))*100,2),"")</f>
        <v/>
      </c>
    </row>
    <row r="298" spans="20:30" x14ac:dyDescent="0.25">
      <c r="T298" t="str">
        <f t="array" aca="1" ref="T298" ca="1">IF(ROWS($2:298)&lt;=COUNT('Trade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ROWS(U$2:$U298))),"")</f>
        <v/>
      </c>
      <c r="U298" s="93" t="str">
        <f ca="1">IFERROR(INDEX('Trade Journal'!P:P,MATCH(T298,'Trade Journal'!A:A,0)),"")</f>
        <v/>
      </c>
      <c r="V298" s="93" t="str">
        <f ca="1">IFERROR(INDEX('Trade Journal'!Q:Q,MATCH(T298,'Trade Journal'!A:A,0)),"")</f>
        <v/>
      </c>
      <c r="W298" s="93" t="str">
        <f ca="1">IFERROR(INDEX('Trade Journal'!R:R,MATCH(T298,'Trade Journal'!A:A,0)),"")</f>
        <v/>
      </c>
      <c r="X298" s="93" t="str">
        <f t="shared" ca="1" si="5"/>
        <v/>
      </c>
      <c r="Y298" s="93" t="str">
        <f ca="1">IF(X298&lt;&gt;"",SUM(X$2:X298),"")</f>
        <v/>
      </c>
      <c r="Z298" s="102" t="str">
        <f ca="1">IFERROR(INDEX('Trade Journal'!O:O,MATCH(T298,'Trade Journal'!A:A,0)),"")</f>
        <v/>
      </c>
      <c r="AA298" s="102" t="str">
        <f t="array" aca="1" ref="AA298" ca="1">IF(Z298&lt;&gt;"",PRODUCT(Z$2:Z298+1)-1,"")</f>
        <v/>
      </c>
      <c r="AB298" s="102" t="str">
        <f ca="1">IF(AA298&lt;&gt;"",IF(MAX(AA$2:AA298)=AA298,1/(1+AC297)-1,(1+AA298)/(1+AA297)-1),"")</f>
        <v/>
      </c>
      <c r="AC298" s="102" t="str">
        <f t="array" aca="1" ref="AC298" ca="1">IF(AA298&lt;&gt;"",PRODUCT(AB$3:AB298+1)-1,"")</f>
        <v/>
      </c>
      <c r="AD298" s="104" t="str">
        <f ca="1">IF(AA298&lt;&gt;"",POWER((AA298-MAX(AA$2:AA298))/(1+MAX(AA$2:AA298))*100,2),"")</f>
        <v/>
      </c>
    </row>
    <row r="299" spans="20:30" x14ac:dyDescent="0.25">
      <c r="T299" t="str">
        <f t="array" aca="1" ref="T299" ca="1">IF(ROWS($2:299)&lt;=COUNT('Trade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ROWS(U$2:$U299))),"")</f>
        <v/>
      </c>
      <c r="U299" s="93" t="str">
        <f ca="1">IFERROR(INDEX('Trade Journal'!P:P,MATCH(T299,'Trade Journal'!A:A,0)),"")</f>
        <v/>
      </c>
      <c r="V299" s="93" t="str">
        <f ca="1">IFERROR(INDEX('Trade Journal'!Q:Q,MATCH(T299,'Trade Journal'!A:A,0)),"")</f>
        <v/>
      </c>
      <c r="W299" s="93" t="str">
        <f ca="1">IFERROR(INDEX('Trade Journal'!R:R,MATCH(T299,'Trade Journal'!A:A,0)),"")</f>
        <v/>
      </c>
      <c r="X299" s="93" t="str">
        <f t="shared" ca="1" si="5"/>
        <v/>
      </c>
      <c r="Y299" s="93" t="str">
        <f ca="1">IF(X299&lt;&gt;"",SUM(X$2:X299),"")</f>
        <v/>
      </c>
      <c r="Z299" s="102" t="str">
        <f ca="1">IFERROR(INDEX('Trade Journal'!O:O,MATCH(T299,'Trade Journal'!A:A,0)),"")</f>
        <v/>
      </c>
      <c r="AA299" s="102" t="str">
        <f t="array" aca="1" ref="AA299" ca="1">IF(Z299&lt;&gt;"",PRODUCT(Z$2:Z299+1)-1,"")</f>
        <v/>
      </c>
      <c r="AB299" s="102" t="str">
        <f ca="1">IF(AA299&lt;&gt;"",IF(MAX(AA$2:AA299)=AA299,1/(1+AC298)-1,(1+AA299)/(1+AA298)-1),"")</f>
        <v/>
      </c>
      <c r="AC299" s="102" t="str">
        <f t="array" aca="1" ref="AC299" ca="1">IF(AA299&lt;&gt;"",PRODUCT(AB$3:AB299+1)-1,"")</f>
        <v/>
      </c>
      <c r="AD299" s="104" t="str">
        <f ca="1">IF(AA299&lt;&gt;"",POWER((AA299-MAX(AA$2:AA299))/(1+MAX(AA$2:AA299))*100,2),"")</f>
        <v/>
      </c>
    </row>
    <row r="300" spans="20:30" x14ac:dyDescent="0.25">
      <c r="T300" t="str">
        <f t="array" aca="1" ref="T300" ca="1">IF(ROWS($2:300)&lt;=COUNT('Trade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ROWS(U$2:$U300))),"")</f>
        <v/>
      </c>
      <c r="U300" s="93" t="str">
        <f ca="1">IFERROR(INDEX('Trade Journal'!P:P,MATCH(T300,'Trade Journal'!A:A,0)),"")</f>
        <v/>
      </c>
      <c r="V300" s="93" t="str">
        <f ca="1">IFERROR(INDEX('Trade Journal'!Q:Q,MATCH(T300,'Trade Journal'!A:A,0)),"")</f>
        <v/>
      </c>
      <c r="W300" s="93" t="str">
        <f ca="1">IFERROR(INDEX('Trade Journal'!R:R,MATCH(T300,'Trade Journal'!A:A,0)),"")</f>
        <v/>
      </c>
      <c r="X300" s="93" t="str">
        <f t="shared" ca="1" si="5"/>
        <v/>
      </c>
      <c r="Y300" s="93" t="str">
        <f ca="1">IF(X300&lt;&gt;"",SUM(X$2:X300),"")</f>
        <v/>
      </c>
      <c r="Z300" s="102" t="str">
        <f ca="1">IFERROR(INDEX('Trade Journal'!O:O,MATCH(T300,'Trade Journal'!A:A,0)),"")</f>
        <v/>
      </c>
      <c r="AA300" s="102" t="str">
        <f t="array" aca="1" ref="AA300" ca="1">IF(Z300&lt;&gt;"",PRODUCT(Z$2:Z300+1)-1,"")</f>
        <v/>
      </c>
      <c r="AB300" s="102" t="str">
        <f ca="1">IF(AA300&lt;&gt;"",IF(MAX(AA$2:AA300)=AA300,1/(1+AC299)-1,(1+AA300)/(1+AA299)-1),"")</f>
        <v/>
      </c>
      <c r="AC300" s="102" t="str">
        <f t="array" aca="1" ref="AC300" ca="1">IF(AA300&lt;&gt;"",PRODUCT(AB$3:AB300+1)-1,"")</f>
        <v/>
      </c>
      <c r="AD300" s="104" t="str">
        <f ca="1">IF(AA300&lt;&gt;"",POWER((AA300-MAX(AA$2:AA300))/(1+MAX(AA$2:AA300))*100,2),"")</f>
        <v/>
      </c>
    </row>
    <row r="301" spans="20:30" x14ac:dyDescent="0.25">
      <c r="T301" t="str">
        <f t="array" aca="1" ref="T301" ca="1">IF(ROWS($2:301)&lt;=COUNT('Trade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ROWS(U$2:$U301))),"")</f>
        <v/>
      </c>
      <c r="U301" s="93" t="str">
        <f ca="1">IFERROR(INDEX('Trade Journal'!P:P,MATCH(T301,'Trade Journal'!A:A,0)),"")</f>
        <v/>
      </c>
      <c r="V301" s="93" t="str">
        <f ca="1">IFERROR(INDEX('Trade Journal'!Q:Q,MATCH(T301,'Trade Journal'!A:A,0)),"")</f>
        <v/>
      </c>
      <c r="W301" s="93" t="str">
        <f ca="1">IFERROR(INDEX('Trade Journal'!R:R,MATCH(T301,'Trade Journal'!A:A,0)),"")</f>
        <v/>
      </c>
      <c r="X301" s="93" t="str">
        <f t="shared" ca="1" si="5"/>
        <v/>
      </c>
      <c r="Y301" s="93" t="str">
        <f ca="1">IF(X301&lt;&gt;"",SUM(X$2:X301),"")</f>
        <v/>
      </c>
      <c r="Z301" s="102" t="str">
        <f ca="1">IFERROR(INDEX('Trade Journal'!O:O,MATCH(T301,'Trade Journal'!A:A,0)),"")</f>
        <v/>
      </c>
      <c r="AA301" s="102" t="str">
        <f t="array" aca="1" ref="AA301" ca="1">IF(Z301&lt;&gt;"",PRODUCT(Z$2:Z301+1)-1,"")</f>
        <v/>
      </c>
      <c r="AB301" s="102" t="str">
        <f ca="1">IF(AA301&lt;&gt;"",IF(MAX(AA$2:AA301)=AA301,1/(1+AC300)-1,(1+AA301)/(1+AA300)-1),"")</f>
        <v/>
      </c>
      <c r="AC301" s="102" t="str">
        <f t="array" aca="1" ref="AC301" ca="1">IF(AA301&lt;&gt;"",PRODUCT(AB$3:AB301+1)-1,"")</f>
        <v/>
      </c>
      <c r="AD301" s="104" t="str">
        <f ca="1">IF(AA301&lt;&gt;"",POWER((AA301-MAX(AA$2:AA301))/(1+MAX(AA$2:AA301))*100,2),"")</f>
        <v/>
      </c>
    </row>
    <row r="302" spans="20:30" x14ac:dyDescent="0.25">
      <c r="T302" t="str">
        <f t="array" aca="1" ref="T302" ca="1">IF(ROWS($2:302)&lt;=COUNT('Trade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ROWS(U$2:$U302))),"")</f>
        <v/>
      </c>
      <c r="U302" s="93" t="str">
        <f ca="1">IFERROR(INDEX('Trade Journal'!P:P,MATCH(T302,'Trade Journal'!A:A,0)),"")</f>
        <v/>
      </c>
      <c r="V302" s="93" t="str">
        <f ca="1">IFERROR(INDEX('Trade Journal'!Q:Q,MATCH(T302,'Trade Journal'!A:A,0)),"")</f>
        <v/>
      </c>
      <c r="W302" s="93" t="str">
        <f ca="1">IFERROR(INDEX('Trade Journal'!R:R,MATCH(T302,'Trade Journal'!A:A,0)),"")</f>
        <v/>
      </c>
      <c r="X302" s="93" t="str">
        <f t="shared" ca="1" si="5"/>
        <v/>
      </c>
      <c r="Y302" s="93" t="str">
        <f ca="1">IF(X302&lt;&gt;"",SUM(X$2:X302),"")</f>
        <v/>
      </c>
      <c r="Z302" s="102" t="str">
        <f ca="1">IFERROR(INDEX('Trade Journal'!O:O,MATCH(T302,'Trade Journal'!A:A,0)),"")</f>
        <v/>
      </c>
      <c r="AA302" s="102" t="str">
        <f t="array" aca="1" ref="AA302" ca="1">IF(Z302&lt;&gt;"",PRODUCT(Z$2:Z302+1)-1,"")</f>
        <v/>
      </c>
      <c r="AB302" s="102" t="str">
        <f ca="1">IF(AA302&lt;&gt;"",IF(MAX(AA$2:AA302)=AA302,1/(1+AC301)-1,(1+AA302)/(1+AA301)-1),"")</f>
        <v/>
      </c>
      <c r="AC302" s="102" t="str">
        <f t="array" aca="1" ref="AC302" ca="1">IF(AA302&lt;&gt;"",PRODUCT(AB$3:AB302+1)-1,"")</f>
        <v/>
      </c>
      <c r="AD302" s="104" t="str">
        <f ca="1">IF(AA302&lt;&gt;"",POWER((AA302-MAX(AA$2:AA302))/(1+MAX(AA$2:AA302))*100,2),"")</f>
        <v/>
      </c>
    </row>
    <row r="303" spans="20:30" x14ac:dyDescent="0.25">
      <c r="T303" t="str">
        <f t="array" aca="1" ref="T303" ca="1">IF(ROWS($2:303)&lt;=COUNT('Trade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ROWS(U$2:$U303))),"")</f>
        <v/>
      </c>
      <c r="U303" s="93" t="str">
        <f ca="1">IFERROR(INDEX('Trade Journal'!P:P,MATCH(T303,'Trade Journal'!A:A,0)),"")</f>
        <v/>
      </c>
      <c r="V303" s="93" t="str">
        <f ca="1">IFERROR(INDEX('Trade Journal'!Q:Q,MATCH(T303,'Trade Journal'!A:A,0)),"")</f>
        <v/>
      </c>
      <c r="W303" s="93" t="str">
        <f ca="1">IFERROR(INDEX('Trade Journal'!R:R,MATCH(T303,'Trade Journal'!A:A,0)),"")</f>
        <v/>
      </c>
      <c r="X303" s="93" t="str">
        <f t="shared" ca="1" si="5"/>
        <v/>
      </c>
      <c r="Y303" s="93" t="str">
        <f ca="1">IF(X303&lt;&gt;"",SUM(X$2:X303),"")</f>
        <v/>
      </c>
      <c r="Z303" s="102" t="str">
        <f ca="1">IFERROR(INDEX('Trade Journal'!O:O,MATCH(T303,'Trade Journal'!A:A,0)),"")</f>
        <v/>
      </c>
      <c r="AA303" s="102" t="str">
        <f t="array" aca="1" ref="AA303" ca="1">IF(Z303&lt;&gt;"",PRODUCT(Z$2:Z303+1)-1,"")</f>
        <v/>
      </c>
      <c r="AB303" s="102" t="str">
        <f ca="1">IF(AA303&lt;&gt;"",IF(MAX(AA$2:AA303)=AA303,1/(1+AC302)-1,(1+AA303)/(1+AA302)-1),"")</f>
        <v/>
      </c>
      <c r="AC303" s="102" t="str">
        <f t="array" aca="1" ref="AC303" ca="1">IF(AA303&lt;&gt;"",PRODUCT(AB$3:AB303+1)-1,"")</f>
        <v/>
      </c>
      <c r="AD303" s="104" t="str">
        <f ca="1">IF(AA303&lt;&gt;"",POWER((AA303-MAX(AA$2:AA303))/(1+MAX(AA$2:AA303))*100,2),"")</f>
        <v/>
      </c>
    </row>
    <row r="304" spans="20:30" x14ac:dyDescent="0.25">
      <c r="T304" t="str">
        <f t="array" aca="1" ref="T304" ca="1">IF(ROWS($2:304)&lt;=COUNT('Trade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ROWS(U$2:$U304))),"")</f>
        <v/>
      </c>
      <c r="U304" s="93" t="str">
        <f ca="1">IFERROR(INDEX('Trade Journal'!P:P,MATCH(T304,'Trade Journal'!A:A,0)),"")</f>
        <v/>
      </c>
      <c r="V304" s="93" t="str">
        <f ca="1">IFERROR(INDEX('Trade Journal'!Q:Q,MATCH(T304,'Trade Journal'!A:A,0)),"")</f>
        <v/>
      </c>
      <c r="W304" s="93" t="str">
        <f ca="1">IFERROR(INDEX('Trade Journal'!R:R,MATCH(T304,'Trade Journal'!A:A,0)),"")</f>
        <v/>
      </c>
      <c r="X304" s="93" t="str">
        <f t="shared" ca="1" si="5"/>
        <v/>
      </c>
      <c r="Y304" s="93" t="str">
        <f ca="1">IF(X304&lt;&gt;"",SUM(X$2:X304),"")</f>
        <v/>
      </c>
      <c r="Z304" s="102" t="str">
        <f ca="1">IFERROR(INDEX('Trade Journal'!O:O,MATCH(T304,'Trade Journal'!A:A,0)),"")</f>
        <v/>
      </c>
      <c r="AA304" s="102" t="str">
        <f t="array" aca="1" ref="AA304" ca="1">IF(Z304&lt;&gt;"",PRODUCT(Z$2:Z304+1)-1,"")</f>
        <v/>
      </c>
      <c r="AB304" s="102" t="str">
        <f ca="1">IF(AA304&lt;&gt;"",IF(MAX(AA$2:AA304)=AA304,1/(1+AC303)-1,(1+AA304)/(1+AA303)-1),"")</f>
        <v/>
      </c>
      <c r="AC304" s="102" t="str">
        <f t="array" aca="1" ref="AC304" ca="1">IF(AA304&lt;&gt;"",PRODUCT(AB$3:AB304+1)-1,"")</f>
        <v/>
      </c>
      <c r="AD304" s="104" t="str">
        <f ca="1">IF(AA304&lt;&gt;"",POWER((AA304-MAX(AA$2:AA304))/(1+MAX(AA$2:AA304))*100,2),"")</f>
        <v/>
      </c>
    </row>
    <row r="305" spans="20:30" x14ac:dyDescent="0.25">
      <c r="T305" t="str">
        <f t="array" aca="1" ref="T305" ca="1">IF(ROWS($2:305)&lt;=COUNT('Trade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ROWS(U$2:$U305))),"")</f>
        <v/>
      </c>
      <c r="U305" s="93" t="str">
        <f ca="1">IFERROR(INDEX('Trade Journal'!P:P,MATCH(T305,'Trade Journal'!A:A,0)),"")</f>
        <v/>
      </c>
      <c r="V305" s="93" t="str">
        <f ca="1">IFERROR(INDEX('Trade Journal'!Q:Q,MATCH(T305,'Trade Journal'!A:A,0)),"")</f>
        <v/>
      </c>
      <c r="W305" s="93" t="str">
        <f ca="1">IFERROR(INDEX('Trade Journal'!R:R,MATCH(T305,'Trade Journal'!A:A,0)),"")</f>
        <v/>
      </c>
      <c r="X305" s="93" t="str">
        <f t="shared" ca="1" si="5"/>
        <v/>
      </c>
      <c r="Y305" s="93" t="str">
        <f ca="1">IF(X305&lt;&gt;"",SUM(X$2:X305),"")</f>
        <v/>
      </c>
      <c r="Z305" s="102" t="str">
        <f ca="1">IFERROR(INDEX('Trade Journal'!O:O,MATCH(T305,'Trade Journal'!A:A,0)),"")</f>
        <v/>
      </c>
      <c r="AA305" s="102" t="str">
        <f t="array" aca="1" ref="AA305" ca="1">IF(Z305&lt;&gt;"",PRODUCT(Z$2:Z305+1)-1,"")</f>
        <v/>
      </c>
      <c r="AB305" s="102" t="str">
        <f ca="1">IF(AA305&lt;&gt;"",IF(MAX(AA$2:AA305)=AA305,1/(1+AC304)-1,(1+AA305)/(1+AA304)-1),"")</f>
        <v/>
      </c>
      <c r="AC305" s="102" t="str">
        <f t="array" aca="1" ref="AC305" ca="1">IF(AA305&lt;&gt;"",PRODUCT(AB$3:AB305+1)-1,"")</f>
        <v/>
      </c>
      <c r="AD305" s="104" t="str">
        <f ca="1">IF(AA305&lt;&gt;"",POWER((AA305-MAX(AA$2:AA305))/(1+MAX(AA$2:AA305))*100,2),"")</f>
        <v/>
      </c>
    </row>
    <row r="306" spans="20:30" x14ac:dyDescent="0.25">
      <c r="T306" t="str">
        <f t="array" aca="1" ref="T306" ca="1">IF(ROWS($2:306)&lt;=COUNT('Trade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ROWS(U$2:$U306))),"")</f>
        <v/>
      </c>
      <c r="U306" s="93" t="str">
        <f ca="1">IFERROR(INDEX('Trade Journal'!P:P,MATCH(T306,'Trade Journal'!A:A,0)),"")</f>
        <v/>
      </c>
      <c r="V306" s="93" t="str">
        <f ca="1">IFERROR(INDEX('Trade Journal'!Q:Q,MATCH(T306,'Trade Journal'!A:A,0)),"")</f>
        <v/>
      </c>
      <c r="W306" s="93" t="str">
        <f ca="1">IFERROR(INDEX('Trade Journal'!R:R,MATCH(T306,'Trade Journal'!A:A,0)),"")</f>
        <v/>
      </c>
      <c r="X306" s="93" t="str">
        <f t="shared" ca="1" si="5"/>
        <v/>
      </c>
      <c r="Y306" s="93" t="str">
        <f ca="1">IF(X306&lt;&gt;"",SUM(X$2:X306),"")</f>
        <v/>
      </c>
      <c r="Z306" s="102" t="str">
        <f ca="1">IFERROR(INDEX('Trade Journal'!O:O,MATCH(T306,'Trade Journal'!A:A,0)),"")</f>
        <v/>
      </c>
      <c r="AA306" s="102" t="str">
        <f t="array" aca="1" ref="AA306" ca="1">IF(Z306&lt;&gt;"",PRODUCT(Z$2:Z306+1)-1,"")</f>
        <v/>
      </c>
      <c r="AB306" s="102" t="str">
        <f ca="1">IF(AA306&lt;&gt;"",IF(MAX(AA$2:AA306)=AA306,1/(1+AC305)-1,(1+AA306)/(1+AA305)-1),"")</f>
        <v/>
      </c>
      <c r="AC306" s="102" t="str">
        <f t="array" aca="1" ref="AC306" ca="1">IF(AA306&lt;&gt;"",PRODUCT(AB$3:AB306+1)-1,"")</f>
        <v/>
      </c>
      <c r="AD306" s="104" t="str">
        <f ca="1">IF(AA306&lt;&gt;"",POWER((AA306-MAX(AA$2:AA306))/(1+MAX(AA$2:AA306))*100,2),"")</f>
        <v/>
      </c>
    </row>
    <row r="307" spans="20:30" x14ac:dyDescent="0.25">
      <c r="T307" t="str">
        <f t="array" aca="1" ref="T307" ca="1">IF(ROWS($2:307)&lt;=COUNT('Trade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ROWS(U$2:$U307))),"")</f>
        <v/>
      </c>
      <c r="U307" s="93" t="str">
        <f ca="1">IFERROR(INDEX('Trade Journal'!P:P,MATCH(T307,'Trade Journal'!A:A,0)),"")</f>
        <v/>
      </c>
      <c r="V307" s="93" t="str">
        <f ca="1">IFERROR(INDEX('Trade Journal'!Q:Q,MATCH(T307,'Trade Journal'!A:A,0)),"")</f>
        <v/>
      </c>
      <c r="W307" s="93" t="str">
        <f ca="1">IFERROR(INDEX('Trade Journal'!R:R,MATCH(T307,'Trade Journal'!A:A,0)),"")</f>
        <v/>
      </c>
      <c r="X307" s="93" t="str">
        <f t="shared" ca="1" si="5"/>
        <v/>
      </c>
      <c r="Y307" s="93" t="str">
        <f ca="1">IF(X307&lt;&gt;"",SUM(X$2:X307),"")</f>
        <v/>
      </c>
      <c r="Z307" s="102" t="str">
        <f ca="1">IFERROR(INDEX('Trade Journal'!O:O,MATCH(T307,'Trade Journal'!A:A,0)),"")</f>
        <v/>
      </c>
      <c r="AA307" s="102" t="str">
        <f t="array" aca="1" ref="AA307" ca="1">IF(Z307&lt;&gt;"",PRODUCT(Z$2:Z307+1)-1,"")</f>
        <v/>
      </c>
      <c r="AB307" s="102" t="str">
        <f ca="1">IF(AA307&lt;&gt;"",IF(MAX(AA$2:AA307)=AA307,1/(1+AC306)-1,(1+AA307)/(1+AA306)-1),"")</f>
        <v/>
      </c>
      <c r="AC307" s="102" t="str">
        <f t="array" aca="1" ref="AC307" ca="1">IF(AA307&lt;&gt;"",PRODUCT(AB$3:AB307+1)-1,"")</f>
        <v/>
      </c>
      <c r="AD307" s="104" t="str">
        <f ca="1">IF(AA307&lt;&gt;"",POWER((AA307-MAX(AA$2:AA307))/(1+MAX(AA$2:AA307))*100,2),"")</f>
        <v/>
      </c>
    </row>
    <row r="308" spans="20:30" x14ac:dyDescent="0.25">
      <c r="T308" t="str">
        <f t="array" aca="1" ref="T308" ca="1">IF(ROWS($2:308)&lt;=COUNT('Trade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ROWS(U$2:$U308))),"")</f>
        <v/>
      </c>
      <c r="U308" s="93" t="str">
        <f ca="1">IFERROR(INDEX('Trade Journal'!P:P,MATCH(T308,'Trade Journal'!A:A,0)),"")</f>
        <v/>
      </c>
      <c r="V308" s="93" t="str">
        <f ca="1">IFERROR(INDEX('Trade Journal'!Q:Q,MATCH(T308,'Trade Journal'!A:A,0)),"")</f>
        <v/>
      </c>
      <c r="W308" s="93" t="str">
        <f ca="1">IFERROR(INDEX('Trade Journal'!R:R,MATCH(T308,'Trade Journal'!A:A,0)),"")</f>
        <v/>
      </c>
      <c r="X308" s="93" t="str">
        <f t="shared" ca="1" si="5"/>
        <v/>
      </c>
      <c r="Y308" s="93" t="str">
        <f ca="1">IF(X308&lt;&gt;"",SUM(X$2:X308),"")</f>
        <v/>
      </c>
      <c r="Z308" s="102" t="str">
        <f ca="1">IFERROR(INDEX('Trade Journal'!O:O,MATCH(T308,'Trade Journal'!A:A,0)),"")</f>
        <v/>
      </c>
      <c r="AA308" s="102" t="str">
        <f t="array" aca="1" ref="AA308" ca="1">IF(Z308&lt;&gt;"",PRODUCT(Z$2:Z308+1)-1,"")</f>
        <v/>
      </c>
      <c r="AB308" s="102" t="str">
        <f ca="1">IF(AA308&lt;&gt;"",IF(MAX(AA$2:AA308)=AA308,1/(1+AC307)-1,(1+AA308)/(1+AA307)-1),"")</f>
        <v/>
      </c>
      <c r="AC308" s="102" t="str">
        <f t="array" aca="1" ref="AC308" ca="1">IF(AA308&lt;&gt;"",PRODUCT(AB$3:AB308+1)-1,"")</f>
        <v/>
      </c>
      <c r="AD308" s="104" t="str">
        <f ca="1">IF(AA308&lt;&gt;"",POWER((AA308-MAX(AA$2:AA308))/(1+MAX(AA$2:AA308))*100,2),"")</f>
        <v/>
      </c>
    </row>
    <row r="309" spans="20:30" x14ac:dyDescent="0.25">
      <c r="T309" t="str">
        <f t="array" aca="1" ref="T309" ca="1">IF(ROWS($2:309)&lt;=COUNT('Trade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ROWS(U$2:$U309))),"")</f>
        <v/>
      </c>
      <c r="U309" s="93" t="str">
        <f ca="1">IFERROR(INDEX('Trade Journal'!P:P,MATCH(T309,'Trade Journal'!A:A,0)),"")</f>
        <v/>
      </c>
      <c r="V309" s="93" t="str">
        <f ca="1">IFERROR(INDEX('Trade Journal'!Q:Q,MATCH(T309,'Trade Journal'!A:A,0)),"")</f>
        <v/>
      </c>
      <c r="W309" s="93" t="str">
        <f ca="1">IFERROR(INDEX('Trade Journal'!R:R,MATCH(T309,'Trade Journal'!A:A,0)),"")</f>
        <v/>
      </c>
      <c r="X309" s="93" t="str">
        <f t="shared" ca="1" si="5"/>
        <v/>
      </c>
      <c r="Y309" s="93" t="str">
        <f ca="1">IF(X309&lt;&gt;"",SUM(X$2:X309),"")</f>
        <v/>
      </c>
      <c r="Z309" s="102" t="str">
        <f ca="1">IFERROR(INDEX('Trade Journal'!O:O,MATCH(T309,'Trade Journal'!A:A,0)),"")</f>
        <v/>
      </c>
      <c r="AA309" s="102" t="str">
        <f t="array" aca="1" ref="AA309" ca="1">IF(Z309&lt;&gt;"",PRODUCT(Z$2:Z309+1)-1,"")</f>
        <v/>
      </c>
      <c r="AB309" s="102" t="str">
        <f ca="1">IF(AA309&lt;&gt;"",IF(MAX(AA$2:AA309)=AA309,1/(1+AC308)-1,(1+AA309)/(1+AA308)-1),"")</f>
        <v/>
      </c>
      <c r="AC309" s="102" t="str">
        <f t="array" aca="1" ref="AC309" ca="1">IF(AA309&lt;&gt;"",PRODUCT(AB$3:AB309+1)-1,"")</f>
        <v/>
      </c>
      <c r="AD309" s="104" t="str">
        <f ca="1">IF(AA309&lt;&gt;"",POWER((AA309-MAX(AA$2:AA309))/(1+MAX(AA$2:AA309))*100,2),"")</f>
        <v/>
      </c>
    </row>
    <row r="310" spans="20:30" x14ac:dyDescent="0.25">
      <c r="T310" t="str">
        <f t="array" aca="1" ref="T310" ca="1">IF(ROWS($2:310)&lt;=COUNT('Trade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ROWS(U$2:$U310))),"")</f>
        <v/>
      </c>
      <c r="U310" s="93" t="str">
        <f ca="1">IFERROR(INDEX('Trade Journal'!P:P,MATCH(T310,'Trade Journal'!A:A,0)),"")</f>
        <v/>
      </c>
      <c r="V310" s="93" t="str">
        <f ca="1">IFERROR(INDEX('Trade Journal'!Q:Q,MATCH(T310,'Trade Journal'!A:A,0)),"")</f>
        <v/>
      </c>
      <c r="W310" s="93" t="str">
        <f ca="1">IFERROR(INDEX('Trade Journal'!R:R,MATCH(T310,'Trade Journal'!A:A,0)),"")</f>
        <v/>
      </c>
      <c r="X310" s="93" t="str">
        <f t="shared" ca="1" si="5"/>
        <v/>
      </c>
      <c r="Y310" s="93" t="str">
        <f ca="1">IF(X310&lt;&gt;"",SUM(X$2:X310),"")</f>
        <v/>
      </c>
      <c r="Z310" s="102" t="str">
        <f ca="1">IFERROR(INDEX('Trade Journal'!O:O,MATCH(T310,'Trade Journal'!A:A,0)),"")</f>
        <v/>
      </c>
      <c r="AA310" s="102" t="str">
        <f t="array" aca="1" ref="AA310" ca="1">IF(Z310&lt;&gt;"",PRODUCT(Z$2:Z310+1)-1,"")</f>
        <v/>
      </c>
      <c r="AB310" s="102" t="str">
        <f ca="1">IF(AA310&lt;&gt;"",IF(MAX(AA$2:AA310)=AA310,1/(1+AC309)-1,(1+AA310)/(1+AA309)-1),"")</f>
        <v/>
      </c>
      <c r="AC310" s="102" t="str">
        <f t="array" aca="1" ref="AC310" ca="1">IF(AA310&lt;&gt;"",PRODUCT(AB$3:AB310+1)-1,"")</f>
        <v/>
      </c>
      <c r="AD310" s="104" t="str">
        <f ca="1">IF(AA310&lt;&gt;"",POWER((AA310-MAX(AA$2:AA310))/(1+MAX(AA$2:AA310))*100,2),"")</f>
        <v/>
      </c>
    </row>
    <row r="311" spans="20:30" x14ac:dyDescent="0.25">
      <c r="T311" t="str">
        <f t="array" aca="1" ref="T311" ca="1">IF(ROWS($2:311)&lt;=COUNT('Trade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ROWS(U$2:$U311))),"")</f>
        <v/>
      </c>
      <c r="U311" s="93" t="str">
        <f ca="1">IFERROR(INDEX('Trade Journal'!P:P,MATCH(T311,'Trade Journal'!A:A,0)),"")</f>
        <v/>
      </c>
      <c r="V311" s="93" t="str">
        <f ca="1">IFERROR(INDEX('Trade Journal'!Q:Q,MATCH(T311,'Trade Journal'!A:A,0)),"")</f>
        <v/>
      </c>
      <c r="W311" s="93" t="str">
        <f ca="1">IFERROR(INDEX('Trade Journal'!R:R,MATCH(T311,'Trade Journal'!A:A,0)),"")</f>
        <v/>
      </c>
      <c r="X311" s="93" t="str">
        <f t="shared" ca="1" si="5"/>
        <v/>
      </c>
      <c r="Y311" s="93" t="str">
        <f ca="1">IF(X311&lt;&gt;"",SUM(X$2:X311),"")</f>
        <v/>
      </c>
      <c r="Z311" s="102" t="str">
        <f ca="1">IFERROR(INDEX('Trade Journal'!O:O,MATCH(T311,'Trade Journal'!A:A,0)),"")</f>
        <v/>
      </c>
      <c r="AA311" s="102" t="str">
        <f t="array" aca="1" ref="AA311" ca="1">IF(Z311&lt;&gt;"",PRODUCT(Z$2:Z311+1)-1,"")</f>
        <v/>
      </c>
      <c r="AB311" s="102" t="str">
        <f ca="1">IF(AA311&lt;&gt;"",IF(MAX(AA$2:AA311)=AA311,1/(1+AC310)-1,(1+AA311)/(1+AA310)-1),"")</f>
        <v/>
      </c>
      <c r="AC311" s="102" t="str">
        <f t="array" aca="1" ref="AC311" ca="1">IF(AA311&lt;&gt;"",PRODUCT(AB$3:AB311+1)-1,"")</f>
        <v/>
      </c>
      <c r="AD311" s="104" t="str">
        <f ca="1">IF(AA311&lt;&gt;"",POWER((AA311-MAX(AA$2:AA311))/(1+MAX(AA$2:AA311))*100,2),"")</f>
        <v/>
      </c>
    </row>
    <row r="312" spans="20:30" x14ac:dyDescent="0.25">
      <c r="T312" t="str">
        <f t="array" aca="1" ref="T312" ca="1">IF(ROWS($2:312)&lt;=COUNT('Trade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ROWS(U$2:$U312))),"")</f>
        <v/>
      </c>
      <c r="U312" s="93" t="str">
        <f ca="1">IFERROR(INDEX('Trade Journal'!P:P,MATCH(T312,'Trade Journal'!A:A,0)),"")</f>
        <v/>
      </c>
      <c r="V312" s="93" t="str">
        <f ca="1">IFERROR(INDEX('Trade Journal'!Q:Q,MATCH(T312,'Trade Journal'!A:A,0)),"")</f>
        <v/>
      </c>
      <c r="W312" s="93" t="str">
        <f ca="1">IFERROR(INDEX('Trade Journal'!R:R,MATCH(T312,'Trade Journal'!A:A,0)),"")</f>
        <v/>
      </c>
      <c r="X312" s="93" t="str">
        <f t="shared" ca="1" si="5"/>
        <v/>
      </c>
      <c r="Y312" s="93" t="str">
        <f ca="1">IF(X312&lt;&gt;"",SUM(X$2:X312),"")</f>
        <v/>
      </c>
      <c r="Z312" s="102" t="str">
        <f ca="1">IFERROR(INDEX('Trade Journal'!O:O,MATCH(T312,'Trade Journal'!A:A,0)),"")</f>
        <v/>
      </c>
      <c r="AA312" s="102" t="str">
        <f t="array" aca="1" ref="AA312" ca="1">IF(Z312&lt;&gt;"",PRODUCT(Z$2:Z312+1)-1,"")</f>
        <v/>
      </c>
      <c r="AB312" s="102" t="str">
        <f ca="1">IF(AA312&lt;&gt;"",IF(MAX(AA$2:AA312)=AA312,1/(1+AC311)-1,(1+AA312)/(1+AA311)-1),"")</f>
        <v/>
      </c>
      <c r="AC312" s="102" t="str">
        <f t="array" aca="1" ref="AC312" ca="1">IF(AA312&lt;&gt;"",PRODUCT(AB$3:AB312+1)-1,"")</f>
        <v/>
      </c>
      <c r="AD312" s="104" t="str">
        <f ca="1">IF(AA312&lt;&gt;"",POWER((AA312-MAX(AA$2:AA312))/(1+MAX(AA$2:AA312))*100,2),"")</f>
        <v/>
      </c>
    </row>
    <row r="313" spans="20:30" x14ac:dyDescent="0.25">
      <c r="T313" t="str">
        <f t="array" aca="1" ref="T313" ca="1">IF(ROWS($2:313)&lt;=COUNT('Trade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ROWS(U$2:$U313))),"")</f>
        <v/>
      </c>
      <c r="U313" s="93" t="str">
        <f ca="1">IFERROR(INDEX('Trade Journal'!P:P,MATCH(T313,'Trade Journal'!A:A,0)),"")</f>
        <v/>
      </c>
      <c r="V313" s="93" t="str">
        <f ca="1">IFERROR(INDEX('Trade Journal'!Q:Q,MATCH(T313,'Trade Journal'!A:A,0)),"")</f>
        <v/>
      </c>
      <c r="W313" s="93" t="str">
        <f ca="1">IFERROR(INDEX('Trade Journal'!R:R,MATCH(T313,'Trade Journal'!A:A,0)),"")</f>
        <v/>
      </c>
      <c r="X313" s="93" t="str">
        <f t="shared" ca="1" si="5"/>
        <v/>
      </c>
      <c r="Y313" s="93" t="str">
        <f ca="1">IF(X313&lt;&gt;"",SUM(X$2:X313),"")</f>
        <v/>
      </c>
      <c r="Z313" s="102" t="str">
        <f ca="1">IFERROR(INDEX('Trade Journal'!O:O,MATCH(T313,'Trade Journal'!A:A,0)),"")</f>
        <v/>
      </c>
      <c r="AA313" s="102" t="str">
        <f t="array" aca="1" ref="AA313" ca="1">IF(Z313&lt;&gt;"",PRODUCT(Z$2:Z313+1)-1,"")</f>
        <v/>
      </c>
      <c r="AB313" s="102" t="str">
        <f ca="1">IF(AA313&lt;&gt;"",IF(MAX(AA$2:AA313)=AA313,1/(1+AC312)-1,(1+AA313)/(1+AA312)-1),"")</f>
        <v/>
      </c>
      <c r="AC313" s="102" t="str">
        <f t="array" aca="1" ref="AC313" ca="1">IF(AA313&lt;&gt;"",PRODUCT(AB$3:AB313+1)-1,"")</f>
        <v/>
      </c>
      <c r="AD313" s="104" t="str">
        <f ca="1">IF(AA313&lt;&gt;"",POWER((AA313-MAX(AA$2:AA313))/(1+MAX(AA$2:AA313))*100,2),"")</f>
        <v/>
      </c>
    </row>
    <row r="314" spans="20:30" x14ac:dyDescent="0.25">
      <c r="T314" t="str">
        <f t="array" aca="1" ref="T314" ca="1">IF(ROWS($2:314)&lt;=COUNT('Trade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ROWS(U$2:$U314))),"")</f>
        <v/>
      </c>
      <c r="U314" s="93" t="str">
        <f ca="1">IFERROR(INDEX('Trade Journal'!P:P,MATCH(T314,'Trade Journal'!A:A,0)),"")</f>
        <v/>
      </c>
      <c r="V314" s="93" t="str">
        <f ca="1">IFERROR(INDEX('Trade Journal'!Q:Q,MATCH(T314,'Trade Journal'!A:A,0)),"")</f>
        <v/>
      </c>
      <c r="W314" s="93" t="str">
        <f ca="1">IFERROR(INDEX('Trade Journal'!R:R,MATCH(T314,'Trade Journal'!A:A,0)),"")</f>
        <v/>
      </c>
      <c r="X314" s="93" t="str">
        <f t="shared" ca="1" si="5"/>
        <v/>
      </c>
      <c r="Y314" s="93" t="str">
        <f ca="1">IF(X314&lt;&gt;"",SUM(X$2:X314),"")</f>
        <v/>
      </c>
      <c r="Z314" s="102" t="str">
        <f ca="1">IFERROR(INDEX('Trade Journal'!O:O,MATCH(T314,'Trade Journal'!A:A,0)),"")</f>
        <v/>
      </c>
      <c r="AA314" s="102" t="str">
        <f t="array" aca="1" ref="AA314" ca="1">IF(Z314&lt;&gt;"",PRODUCT(Z$2:Z314+1)-1,"")</f>
        <v/>
      </c>
      <c r="AB314" s="102" t="str">
        <f ca="1">IF(AA314&lt;&gt;"",IF(MAX(AA$2:AA314)=AA314,1/(1+AC313)-1,(1+AA314)/(1+AA313)-1),"")</f>
        <v/>
      </c>
      <c r="AC314" s="102" t="str">
        <f t="array" aca="1" ref="AC314" ca="1">IF(AA314&lt;&gt;"",PRODUCT(AB$3:AB314+1)-1,"")</f>
        <v/>
      </c>
      <c r="AD314" s="104" t="str">
        <f ca="1">IF(AA314&lt;&gt;"",POWER((AA314-MAX(AA$2:AA314))/(1+MAX(AA$2:AA314))*100,2),"")</f>
        <v/>
      </c>
    </row>
    <row r="315" spans="20:30" x14ac:dyDescent="0.25">
      <c r="T315" t="str">
        <f t="array" aca="1" ref="T315" ca="1">IF(ROWS($2:315)&lt;=COUNT('Trade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ROWS(U$2:$U315))),"")</f>
        <v/>
      </c>
      <c r="U315" s="93" t="str">
        <f ca="1">IFERROR(INDEX('Trade Journal'!P:P,MATCH(T315,'Trade Journal'!A:A,0)),"")</f>
        <v/>
      </c>
      <c r="V315" s="93" t="str">
        <f ca="1">IFERROR(INDEX('Trade Journal'!Q:Q,MATCH(T315,'Trade Journal'!A:A,0)),"")</f>
        <v/>
      </c>
      <c r="W315" s="93" t="str">
        <f ca="1">IFERROR(INDEX('Trade Journal'!R:R,MATCH(T315,'Trade Journal'!A:A,0)),"")</f>
        <v/>
      </c>
      <c r="X315" s="93" t="str">
        <f t="shared" ca="1" si="5"/>
        <v/>
      </c>
      <c r="Y315" s="93" t="str">
        <f ca="1">IF(X315&lt;&gt;"",SUM(X$2:X315),"")</f>
        <v/>
      </c>
      <c r="Z315" s="102" t="str">
        <f ca="1">IFERROR(INDEX('Trade Journal'!O:O,MATCH(T315,'Trade Journal'!A:A,0)),"")</f>
        <v/>
      </c>
      <c r="AA315" s="102" t="str">
        <f t="array" aca="1" ref="AA315" ca="1">IF(Z315&lt;&gt;"",PRODUCT(Z$2:Z315+1)-1,"")</f>
        <v/>
      </c>
      <c r="AB315" s="102" t="str">
        <f ca="1">IF(AA315&lt;&gt;"",IF(MAX(AA$2:AA315)=AA315,1/(1+AC314)-1,(1+AA315)/(1+AA314)-1),"")</f>
        <v/>
      </c>
      <c r="AC315" s="102" t="str">
        <f t="array" aca="1" ref="AC315" ca="1">IF(AA315&lt;&gt;"",PRODUCT(AB$3:AB315+1)-1,"")</f>
        <v/>
      </c>
      <c r="AD315" s="104" t="str">
        <f ca="1">IF(AA315&lt;&gt;"",POWER((AA315-MAX(AA$2:AA315))/(1+MAX(AA$2:AA315))*100,2),"")</f>
        <v/>
      </c>
    </row>
    <row r="316" spans="20:30" x14ac:dyDescent="0.25">
      <c r="T316" t="str">
        <f t="array" aca="1" ref="T316" ca="1">IF(ROWS($2:316)&lt;=COUNT('Trade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ROWS(U$2:$U316))),"")</f>
        <v/>
      </c>
      <c r="U316" s="93" t="str">
        <f ca="1">IFERROR(INDEX('Trade Journal'!P:P,MATCH(T316,'Trade Journal'!A:A,0)),"")</f>
        <v/>
      </c>
      <c r="V316" s="93" t="str">
        <f ca="1">IFERROR(INDEX('Trade Journal'!Q:Q,MATCH(T316,'Trade Journal'!A:A,0)),"")</f>
        <v/>
      </c>
      <c r="W316" s="93" t="str">
        <f ca="1">IFERROR(INDEX('Trade Journal'!R:R,MATCH(T316,'Trade Journal'!A:A,0)),"")</f>
        <v/>
      </c>
      <c r="X316" s="93" t="str">
        <f t="shared" ca="1" si="5"/>
        <v/>
      </c>
      <c r="Y316" s="93" t="str">
        <f ca="1">IF(X316&lt;&gt;"",SUM(X$2:X316),"")</f>
        <v/>
      </c>
      <c r="Z316" s="102" t="str">
        <f ca="1">IFERROR(INDEX('Trade Journal'!O:O,MATCH(T316,'Trade Journal'!A:A,0)),"")</f>
        <v/>
      </c>
      <c r="AA316" s="102" t="str">
        <f t="array" aca="1" ref="AA316" ca="1">IF(Z316&lt;&gt;"",PRODUCT(Z$2:Z316+1)-1,"")</f>
        <v/>
      </c>
      <c r="AB316" s="102" t="str">
        <f ca="1">IF(AA316&lt;&gt;"",IF(MAX(AA$2:AA316)=AA316,1/(1+AC315)-1,(1+AA316)/(1+AA315)-1),"")</f>
        <v/>
      </c>
      <c r="AC316" s="102" t="str">
        <f t="array" aca="1" ref="AC316" ca="1">IF(AA316&lt;&gt;"",PRODUCT(AB$3:AB316+1)-1,"")</f>
        <v/>
      </c>
      <c r="AD316" s="104" t="str">
        <f ca="1">IF(AA316&lt;&gt;"",POWER((AA316-MAX(AA$2:AA316))/(1+MAX(AA$2:AA316))*100,2),"")</f>
        <v/>
      </c>
    </row>
    <row r="317" spans="20:30" x14ac:dyDescent="0.25">
      <c r="T317" t="str">
        <f t="array" aca="1" ref="T317" ca="1">IF(ROWS($2:317)&lt;=COUNT('Trade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ROWS(U$2:$U317))),"")</f>
        <v/>
      </c>
      <c r="U317" s="93" t="str">
        <f ca="1">IFERROR(INDEX('Trade Journal'!P:P,MATCH(T317,'Trade Journal'!A:A,0)),"")</f>
        <v/>
      </c>
      <c r="V317" s="93" t="str">
        <f ca="1">IFERROR(INDEX('Trade Journal'!Q:Q,MATCH(T317,'Trade Journal'!A:A,0)),"")</f>
        <v/>
      </c>
      <c r="W317" s="93" t="str">
        <f ca="1">IFERROR(INDEX('Trade Journal'!R:R,MATCH(T317,'Trade Journal'!A:A,0)),"")</f>
        <v/>
      </c>
      <c r="X317" s="93" t="str">
        <f t="shared" ca="1" si="5"/>
        <v/>
      </c>
      <c r="Y317" s="93" t="str">
        <f ca="1">IF(X317&lt;&gt;"",SUM(X$2:X317),"")</f>
        <v/>
      </c>
      <c r="Z317" s="102" t="str">
        <f ca="1">IFERROR(INDEX('Trade Journal'!O:O,MATCH(T317,'Trade Journal'!A:A,0)),"")</f>
        <v/>
      </c>
      <c r="AA317" s="102" t="str">
        <f t="array" aca="1" ref="AA317" ca="1">IF(Z317&lt;&gt;"",PRODUCT(Z$2:Z317+1)-1,"")</f>
        <v/>
      </c>
      <c r="AB317" s="102" t="str">
        <f ca="1">IF(AA317&lt;&gt;"",IF(MAX(AA$2:AA317)=AA317,1/(1+AC316)-1,(1+AA317)/(1+AA316)-1),"")</f>
        <v/>
      </c>
      <c r="AC317" s="102" t="str">
        <f t="array" aca="1" ref="AC317" ca="1">IF(AA317&lt;&gt;"",PRODUCT(AB$3:AB317+1)-1,"")</f>
        <v/>
      </c>
      <c r="AD317" s="104" t="str">
        <f ca="1">IF(AA317&lt;&gt;"",POWER((AA317-MAX(AA$2:AA317))/(1+MAX(AA$2:AA317))*100,2),"")</f>
        <v/>
      </c>
    </row>
    <row r="318" spans="20:30" x14ac:dyDescent="0.25">
      <c r="T318" t="str">
        <f t="array" aca="1" ref="T318" ca="1">IF(ROWS($2:318)&lt;=COUNT('Trade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ROWS(U$2:$U318))),"")</f>
        <v/>
      </c>
      <c r="U318" s="93" t="str">
        <f ca="1">IFERROR(INDEX('Trade Journal'!P:P,MATCH(T318,'Trade Journal'!A:A,0)),"")</f>
        <v/>
      </c>
      <c r="V318" s="93" t="str">
        <f ca="1">IFERROR(INDEX('Trade Journal'!Q:Q,MATCH(T318,'Trade Journal'!A:A,0)),"")</f>
        <v/>
      </c>
      <c r="W318" s="93" t="str">
        <f ca="1">IFERROR(INDEX('Trade Journal'!R:R,MATCH(T318,'Trade Journal'!A:A,0)),"")</f>
        <v/>
      </c>
      <c r="X318" s="93" t="str">
        <f t="shared" ca="1" si="5"/>
        <v/>
      </c>
      <c r="Y318" s="93" t="str">
        <f ca="1">IF(X318&lt;&gt;"",SUM(X$2:X318),"")</f>
        <v/>
      </c>
      <c r="Z318" s="102" t="str">
        <f ca="1">IFERROR(INDEX('Trade Journal'!O:O,MATCH(T318,'Trade Journal'!A:A,0)),"")</f>
        <v/>
      </c>
      <c r="AA318" s="102" t="str">
        <f t="array" aca="1" ref="AA318" ca="1">IF(Z318&lt;&gt;"",PRODUCT(Z$2:Z318+1)-1,"")</f>
        <v/>
      </c>
      <c r="AB318" s="102" t="str">
        <f ca="1">IF(AA318&lt;&gt;"",IF(MAX(AA$2:AA318)=AA318,1/(1+AC317)-1,(1+AA318)/(1+AA317)-1),"")</f>
        <v/>
      </c>
      <c r="AC318" s="102" t="str">
        <f t="array" aca="1" ref="AC318" ca="1">IF(AA318&lt;&gt;"",PRODUCT(AB$3:AB318+1)-1,"")</f>
        <v/>
      </c>
      <c r="AD318" s="104" t="str">
        <f ca="1">IF(AA318&lt;&gt;"",POWER((AA318-MAX(AA$2:AA318))/(1+MAX(AA$2:AA318))*100,2),"")</f>
        <v/>
      </c>
    </row>
    <row r="319" spans="20:30" x14ac:dyDescent="0.25">
      <c r="T319" t="str">
        <f t="array" aca="1" ref="T319" ca="1">IF(ROWS($2:319)&lt;=COUNT('Trade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ROWS(U$2:$U319))),"")</f>
        <v/>
      </c>
      <c r="U319" s="93" t="str">
        <f ca="1">IFERROR(INDEX('Trade Journal'!P:P,MATCH(T319,'Trade Journal'!A:A,0)),"")</f>
        <v/>
      </c>
      <c r="V319" s="93" t="str">
        <f ca="1">IFERROR(INDEX('Trade Journal'!Q:Q,MATCH(T319,'Trade Journal'!A:A,0)),"")</f>
        <v/>
      </c>
      <c r="W319" s="93" t="str">
        <f ca="1">IFERROR(INDEX('Trade Journal'!R:R,MATCH(T319,'Trade Journal'!A:A,0)),"")</f>
        <v/>
      </c>
      <c r="X319" s="93" t="str">
        <f t="shared" ca="1" si="5"/>
        <v/>
      </c>
      <c r="Y319" s="93" t="str">
        <f ca="1">IF(X319&lt;&gt;"",SUM(X$2:X319),"")</f>
        <v/>
      </c>
      <c r="Z319" s="102" t="str">
        <f ca="1">IFERROR(INDEX('Trade Journal'!O:O,MATCH(T319,'Trade Journal'!A:A,0)),"")</f>
        <v/>
      </c>
      <c r="AA319" s="102" t="str">
        <f t="array" aca="1" ref="AA319" ca="1">IF(Z319&lt;&gt;"",PRODUCT(Z$2:Z319+1)-1,"")</f>
        <v/>
      </c>
      <c r="AB319" s="102" t="str">
        <f ca="1">IF(AA319&lt;&gt;"",IF(MAX(AA$2:AA319)=AA319,1/(1+AC318)-1,(1+AA319)/(1+AA318)-1),"")</f>
        <v/>
      </c>
      <c r="AC319" s="102" t="str">
        <f t="array" aca="1" ref="AC319" ca="1">IF(AA319&lt;&gt;"",PRODUCT(AB$3:AB319+1)-1,"")</f>
        <v/>
      </c>
      <c r="AD319" s="104" t="str">
        <f ca="1">IF(AA319&lt;&gt;"",POWER((AA319-MAX(AA$2:AA319))/(1+MAX(AA$2:AA319))*100,2),"")</f>
        <v/>
      </c>
    </row>
    <row r="320" spans="20:30" x14ac:dyDescent="0.25">
      <c r="T320" t="str">
        <f t="array" aca="1" ref="T320" ca="1">IF(ROWS($2:320)&lt;=COUNT('Trade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ROWS(U$2:$U320))),"")</f>
        <v/>
      </c>
      <c r="U320" s="93" t="str">
        <f ca="1">IFERROR(INDEX('Trade Journal'!P:P,MATCH(T320,'Trade Journal'!A:A,0)),"")</f>
        <v/>
      </c>
      <c r="V320" s="93" t="str">
        <f ca="1">IFERROR(INDEX('Trade Journal'!Q:Q,MATCH(T320,'Trade Journal'!A:A,0)),"")</f>
        <v/>
      </c>
      <c r="W320" s="93" t="str">
        <f ca="1">IFERROR(INDEX('Trade Journal'!R:R,MATCH(T320,'Trade Journal'!A:A,0)),"")</f>
        <v/>
      </c>
      <c r="X320" s="93" t="str">
        <f t="shared" ca="1" si="5"/>
        <v/>
      </c>
      <c r="Y320" s="93" t="str">
        <f ca="1">IF(X320&lt;&gt;"",SUM(X$2:X320),"")</f>
        <v/>
      </c>
      <c r="Z320" s="102" t="str">
        <f ca="1">IFERROR(INDEX('Trade Journal'!O:O,MATCH(T320,'Trade Journal'!A:A,0)),"")</f>
        <v/>
      </c>
      <c r="AA320" s="102" t="str">
        <f t="array" aca="1" ref="AA320" ca="1">IF(Z320&lt;&gt;"",PRODUCT(Z$2:Z320+1)-1,"")</f>
        <v/>
      </c>
      <c r="AB320" s="102" t="str">
        <f ca="1">IF(AA320&lt;&gt;"",IF(MAX(AA$2:AA320)=AA320,1/(1+AC319)-1,(1+AA320)/(1+AA319)-1),"")</f>
        <v/>
      </c>
      <c r="AC320" s="102" t="str">
        <f t="array" aca="1" ref="AC320" ca="1">IF(AA320&lt;&gt;"",PRODUCT(AB$3:AB320+1)-1,"")</f>
        <v/>
      </c>
      <c r="AD320" s="104" t="str">
        <f ca="1">IF(AA320&lt;&gt;"",POWER((AA320-MAX(AA$2:AA320))/(1+MAX(AA$2:AA320))*100,2),"")</f>
        <v/>
      </c>
    </row>
    <row r="321" spans="20:30" x14ac:dyDescent="0.25">
      <c r="T321" t="str">
        <f t="array" aca="1" ref="T321" ca="1">IF(ROWS($2:321)&lt;=COUNT('Trade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ROWS(U$2:$U321))),"")</f>
        <v/>
      </c>
      <c r="U321" s="93" t="str">
        <f ca="1">IFERROR(INDEX('Trade Journal'!P:P,MATCH(T321,'Trade Journal'!A:A,0)),"")</f>
        <v/>
      </c>
      <c r="V321" s="93" t="str">
        <f ca="1">IFERROR(INDEX('Trade Journal'!Q:Q,MATCH(T321,'Trade Journal'!A:A,0)),"")</f>
        <v/>
      </c>
      <c r="W321" s="93" t="str">
        <f ca="1">IFERROR(INDEX('Trade Journal'!R:R,MATCH(T321,'Trade Journal'!A:A,0)),"")</f>
        <v/>
      </c>
      <c r="X321" s="93" t="str">
        <f t="shared" ca="1" si="5"/>
        <v/>
      </c>
      <c r="Y321" s="93" t="str">
        <f ca="1">IF(X321&lt;&gt;"",SUM(X$2:X321),"")</f>
        <v/>
      </c>
      <c r="Z321" s="102" t="str">
        <f ca="1">IFERROR(INDEX('Trade Journal'!O:O,MATCH(T321,'Trade Journal'!A:A,0)),"")</f>
        <v/>
      </c>
      <c r="AA321" s="102" t="str">
        <f t="array" aca="1" ref="AA321" ca="1">IF(Z321&lt;&gt;"",PRODUCT(Z$2:Z321+1)-1,"")</f>
        <v/>
      </c>
      <c r="AB321" s="102" t="str">
        <f ca="1">IF(AA321&lt;&gt;"",IF(MAX(AA$2:AA321)=AA321,1/(1+AC320)-1,(1+AA321)/(1+AA320)-1),"")</f>
        <v/>
      </c>
      <c r="AC321" s="102" t="str">
        <f t="array" aca="1" ref="AC321" ca="1">IF(AA321&lt;&gt;"",PRODUCT(AB$3:AB321+1)-1,"")</f>
        <v/>
      </c>
      <c r="AD321" s="104" t="str">
        <f ca="1">IF(AA321&lt;&gt;"",POWER((AA321-MAX(AA$2:AA321))/(1+MAX(AA$2:AA321))*100,2),"")</f>
        <v/>
      </c>
    </row>
    <row r="322" spans="20:30" x14ac:dyDescent="0.25">
      <c r="T322" t="str">
        <f t="array" aca="1" ref="T322" ca="1">IF(ROWS($2:322)&lt;=COUNT('Trade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ROWS(U$2:$U322))),"")</f>
        <v/>
      </c>
      <c r="U322" s="93" t="str">
        <f ca="1">IFERROR(INDEX('Trade Journal'!P:P,MATCH(T322,'Trade Journal'!A:A,0)),"")</f>
        <v/>
      </c>
      <c r="V322" s="93" t="str">
        <f ca="1">IFERROR(INDEX('Trade Journal'!Q:Q,MATCH(T322,'Trade Journal'!A:A,0)),"")</f>
        <v/>
      </c>
      <c r="W322" s="93" t="str">
        <f ca="1">IFERROR(INDEX('Trade Journal'!R:R,MATCH(T322,'Trade Journal'!A:A,0)),"")</f>
        <v/>
      </c>
      <c r="X322" s="93" t="str">
        <f t="shared" ca="1" si="5"/>
        <v/>
      </c>
      <c r="Y322" s="93" t="str">
        <f ca="1">IF(X322&lt;&gt;"",SUM(X$2:X322),"")</f>
        <v/>
      </c>
      <c r="Z322" s="102" t="str">
        <f ca="1">IFERROR(INDEX('Trade Journal'!O:O,MATCH(T322,'Trade Journal'!A:A,0)),"")</f>
        <v/>
      </c>
      <c r="AA322" s="102" t="str">
        <f t="array" aca="1" ref="AA322" ca="1">IF(Z322&lt;&gt;"",PRODUCT(Z$2:Z322+1)-1,"")</f>
        <v/>
      </c>
      <c r="AB322" s="102" t="str">
        <f ca="1">IF(AA322&lt;&gt;"",IF(MAX(AA$2:AA322)=AA322,1/(1+AC321)-1,(1+AA322)/(1+AA321)-1),"")</f>
        <v/>
      </c>
      <c r="AC322" s="102" t="str">
        <f t="array" aca="1" ref="AC322" ca="1">IF(AA322&lt;&gt;"",PRODUCT(AB$3:AB322+1)-1,"")</f>
        <v/>
      </c>
      <c r="AD322" s="104" t="str">
        <f ca="1">IF(AA322&lt;&gt;"",POWER((AA322-MAX(AA$2:AA322))/(1+MAX(AA$2:AA322))*100,2),"")</f>
        <v/>
      </c>
    </row>
    <row r="323" spans="20:30" x14ac:dyDescent="0.25">
      <c r="T323" t="str">
        <f t="array" aca="1" ref="T323" ca="1">IF(ROWS($2:323)&lt;=COUNT('Trade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ROWS(U$2:$U323))),"")</f>
        <v/>
      </c>
      <c r="U323" s="93" t="str">
        <f ca="1">IFERROR(INDEX('Trade Journal'!P:P,MATCH(T323,'Trade Journal'!A:A,0)),"")</f>
        <v/>
      </c>
      <c r="V323" s="93" t="str">
        <f ca="1">IFERROR(INDEX('Trade Journal'!Q:Q,MATCH(T323,'Trade Journal'!A:A,0)),"")</f>
        <v/>
      </c>
      <c r="W323" s="93" t="str">
        <f ca="1">IFERROR(INDEX('Trade Journal'!R:R,MATCH(T323,'Trade Journal'!A:A,0)),"")</f>
        <v/>
      </c>
      <c r="X323" s="93" t="str">
        <f t="shared" ca="1" si="5"/>
        <v/>
      </c>
      <c r="Y323" s="93" t="str">
        <f ca="1">IF(X323&lt;&gt;"",SUM(X$2:X323),"")</f>
        <v/>
      </c>
      <c r="Z323" s="102" t="str">
        <f ca="1">IFERROR(INDEX('Trade Journal'!O:O,MATCH(T323,'Trade Journal'!A:A,0)),"")</f>
        <v/>
      </c>
      <c r="AA323" s="102" t="str">
        <f t="array" aca="1" ref="AA323" ca="1">IF(Z323&lt;&gt;"",PRODUCT(Z$2:Z323+1)-1,"")</f>
        <v/>
      </c>
      <c r="AB323" s="102" t="str">
        <f ca="1">IF(AA323&lt;&gt;"",IF(MAX(AA$2:AA323)=AA323,1/(1+AC322)-1,(1+AA323)/(1+AA322)-1),"")</f>
        <v/>
      </c>
      <c r="AC323" s="102" t="str">
        <f t="array" aca="1" ref="AC323" ca="1">IF(AA323&lt;&gt;"",PRODUCT(AB$3:AB323+1)-1,"")</f>
        <v/>
      </c>
      <c r="AD323" s="104" t="str">
        <f ca="1">IF(AA323&lt;&gt;"",POWER((AA323-MAX(AA$2:AA323))/(1+MAX(AA$2:AA323))*100,2),"")</f>
        <v/>
      </c>
    </row>
    <row r="324" spans="20:30" x14ac:dyDescent="0.25">
      <c r="T324" t="str">
        <f t="array" aca="1" ref="T324" ca="1">IF(ROWS($2:324)&lt;=COUNT('Trade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ROWS(U$2:$U324))),"")</f>
        <v/>
      </c>
      <c r="U324" s="93" t="str">
        <f ca="1">IFERROR(INDEX('Trade Journal'!P:P,MATCH(T324,'Trade Journal'!A:A,0)),"")</f>
        <v/>
      </c>
      <c r="V324" s="93" t="str">
        <f ca="1">IFERROR(INDEX('Trade Journal'!Q:Q,MATCH(T324,'Trade Journal'!A:A,0)),"")</f>
        <v/>
      </c>
      <c r="W324" s="93" t="str">
        <f ca="1">IFERROR(INDEX('Trade Journal'!R:R,MATCH(T324,'Trade Journal'!A:A,0)),"")</f>
        <v/>
      </c>
      <c r="X324" s="93" t="str">
        <f t="shared" ca="1" si="5"/>
        <v/>
      </c>
      <c r="Y324" s="93" t="str">
        <f ca="1">IF(X324&lt;&gt;"",SUM(X$2:X324),"")</f>
        <v/>
      </c>
      <c r="Z324" s="102" t="str">
        <f ca="1">IFERROR(INDEX('Trade Journal'!O:O,MATCH(T324,'Trade Journal'!A:A,0)),"")</f>
        <v/>
      </c>
      <c r="AA324" s="102" t="str">
        <f t="array" aca="1" ref="AA324" ca="1">IF(Z324&lt;&gt;"",PRODUCT(Z$2:Z324+1)-1,"")</f>
        <v/>
      </c>
      <c r="AB324" s="102" t="str">
        <f ca="1">IF(AA324&lt;&gt;"",IF(MAX(AA$2:AA324)=AA324,1/(1+AC323)-1,(1+AA324)/(1+AA323)-1),"")</f>
        <v/>
      </c>
      <c r="AC324" s="102" t="str">
        <f t="array" aca="1" ref="AC324" ca="1">IF(AA324&lt;&gt;"",PRODUCT(AB$3:AB324+1)-1,"")</f>
        <v/>
      </c>
      <c r="AD324" s="104" t="str">
        <f ca="1">IF(AA324&lt;&gt;"",POWER((AA324-MAX(AA$2:AA324))/(1+MAX(AA$2:AA324))*100,2),"")</f>
        <v/>
      </c>
    </row>
    <row r="325" spans="20:30" x14ac:dyDescent="0.25">
      <c r="T325" t="str">
        <f t="array" aca="1" ref="T325" ca="1">IF(ROWS($2:325)&lt;=COUNT('Trade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ROWS(U$2:$U325))),"")</f>
        <v/>
      </c>
      <c r="U325" s="93" t="str">
        <f ca="1">IFERROR(INDEX('Trade Journal'!P:P,MATCH(T325,'Trade Journal'!A:A,0)),"")</f>
        <v/>
      </c>
      <c r="V325" s="93" t="str">
        <f ca="1">IFERROR(INDEX('Trade Journal'!Q:Q,MATCH(T325,'Trade Journal'!A:A,0)),"")</f>
        <v/>
      </c>
      <c r="W325" s="93" t="str">
        <f ca="1">IFERROR(INDEX('Trade Journal'!R:R,MATCH(T325,'Trade Journal'!A:A,0)),"")</f>
        <v/>
      </c>
      <c r="X325" s="93" t="str">
        <f t="shared" ca="1" si="5"/>
        <v/>
      </c>
      <c r="Y325" s="93" t="str">
        <f ca="1">IF(X325&lt;&gt;"",SUM(X$2:X325),"")</f>
        <v/>
      </c>
      <c r="Z325" s="102" t="str">
        <f ca="1">IFERROR(INDEX('Trade Journal'!O:O,MATCH(T325,'Trade Journal'!A:A,0)),"")</f>
        <v/>
      </c>
      <c r="AA325" s="102" t="str">
        <f t="array" aca="1" ref="AA325" ca="1">IF(Z325&lt;&gt;"",PRODUCT(Z$2:Z325+1)-1,"")</f>
        <v/>
      </c>
      <c r="AB325" s="102" t="str">
        <f ca="1">IF(AA325&lt;&gt;"",IF(MAX(AA$2:AA325)=AA325,1/(1+AC324)-1,(1+AA325)/(1+AA324)-1),"")</f>
        <v/>
      </c>
      <c r="AC325" s="102" t="str">
        <f t="array" aca="1" ref="AC325" ca="1">IF(AA325&lt;&gt;"",PRODUCT(AB$3:AB325+1)-1,"")</f>
        <v/>
      </c>
      <c r="AD325" s="104" t="str">
        <f ca="1">IF(AA325&lt;&gt;"",POWER((AA325-MAX(AA$2:AA325))/(1+MAX(AA$2:AA325))*100,2),"")</f>
        <v/>
      </c>
    </row>
    <row r="326" spans="20:30" x14ac:dyDescent="0.25">
      <c r="T326" t="str">
        <f t="array" aca="1" ref="T326" ca="1">IF(ROWS($2:326)&lt;=COUNT('Trade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ROWS(U$2:$U326))),"")</f>
        <v/>
      </c>
      <c r="U326" s="93" t="str">
        <f ca="1">IFERROR(INDEX('Trade Journal'!P:P,MATCH(T326,'Trade Journal'!A:A,0)),"")</f>
        <v/>
      </c>
      <c r="V326" s="93" t="str">
        <f ca="1">IFERROR(INDEX('Trade Journal'!Q:Q,MATCH(T326,'Trade Journal'!A:A,0)),"")</f>
        <v/>
      </c>
      <c r="W326" s="93" t="str">
        <f ca="1">IFERROR(INDEX('Trade Journal'!R:R,MATCH(T326,'Trade Journal'!A:A,0)),"")</f>
        <v/>
      </c>
      <c r="X326" s="93" t="str">
        <f t="shared" ca="1" si="5"/>
        <v/>
      </c>
      <c r="Y326" s="93" t="str">
        <f ca="1">IF(X326&lt;&gt;"",SUM(X$2:X326),"")</f>
        <v/>
      </c>
      <c r="Z326" s="102" t="str">
        <f ca="1">IFERROR(INDEX('Trade Journal'!O:O,MATCH(T326,'Trade Journal'!A:A,0)),"")</f>
        <v/>
      </c>
      <c r="AA326" s="102" t="str">
        <f t="array" aca="1" ref="AA326" ca="1">IF(Z326&lt;&gt;"",PRODUCT(Z$2:Z326+1)-1,"")</f>
        <v/>
      </c>
      <c r="AB326" s="102" t="str">
        <f ca="1">IF(AA326&lt;&gt;"",IF(MAX(AA$2:AA326)=AA326,1/(1+AC325)-1,(1+AA326)/(1+AA325)-1),"")</f>
        <v/>
      </c>
      <c r="AC326" s="102" t="str">
        <f t="array" aca="1" ref="AC326" ca="1">IF(AA326&lt;&gt;"",PRODUCT(AB$3:AB326+1)-1,"")</f>
        <v/>
      </c>
      <c r="AD326" s="104" t="str">
        <f ca="1">IF(AA326&lt;&gt;"",POWER((AA326-MAX(AA$2:AA326))/(1+MAX(AA$2:AA326))*100,2),"")</f>
        <v/>
      </c>
    </row>
    <row r="327" spans="20:30" x14ac:dyDescent="0.25">
      <c r="T327" t="str">
        <f t="array" aca="1" ref="T327" ca="1">IF(ROWS($2:327)&lt;=COUNT('Trade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ROWS(U$2:$U327))),"")</f>
        <v/>
      </c>
      <c r="U327" s="93" t="str">
        <f ca="1">IFERROR(INDEX('Trade Journal'!P:P,MATCH(T327,'Trade Journal'!A:A,0)),"")</f>
        <v/>
      </c>
      <c r="V327" s="93" t="str">
        <f ca="1">IFERROR(INDEX('Trade Journal'!Q:Q,MATCH(T327,'Trade Journal'!A:A,0)),"")</f>
        <v/>
      </c>
      <c r="W327" s="93" t="str">
        <f ca="1">IFERROR(INDEX('Trade Journal'!R:R,MATCH(T327,'Trade Journal'!A:A,0)),"")</f>
        <v/>
      </c>
      <c r="X327" s="93" t="str">
        <f t="shared" ca="1" si="5"/>
        <v/>
      </c>
      <c r="Y327" s="93" t="str">
        <f ca="1">IF(X327&lt;&gt;"",SUM(X$2:X327),"")</f>
        <v/>
      </c>
      <c r="Z327" s="102" t="str">
        <f ca="1">IFERROR(INDEX('Trade Journal'!O:O,MATCH(T327,'Trade Journal'!A:A,0)),"")</f>
        <v/>
      </c>
      <c r="AA327" s="102" t="str">
        <f t="array" aca="1" ref="AA327" ca="1">IF(Z327&lt;&gt;"",PRODUCT(Z$2:Z327+1)-1,"")</f>
        <v/>
      </c>
      <c r="AB327" s="102" t="str">
        <f ca="1">IF(AA327&lt;&gt;"",IF(MAX(AA$2:AA327)=AA327,1/(1+AC326)-1,(1+AA327)/(1+AA326)-1),"")</f>
        <v/>
      </c>
      <c r="AC327" s="102" t="str">
        <f t="array" aca="1" ref="AC327" ca="1">IF(AA327&lt;&gt;"",PRODUCT(AB$3:AB327+1)-1,"")</f>
        <v/>
      </c>
      <c r="AD327" s="104" t="str">
        <f ca="1">IF(AA327&lt;&gt;"",POWER((AA327-MAX(AA$2:AA327))/(1+MAX(AA$2:AA327))*100,2),"")</f>
        <v/>
      </c>
    </row>
    <row r="328" spans="20:30" x14ac:dyDescent="0.25">
      <c r="T328" t="str">
        <f t="array" aca="1" ref="T328" ca="1">IF(ROWS($2:328)&lt;=COUNT('Trade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ROWS(U$2:$U328))),"")</f>
        <v/>
      </c>
      <c r="U328" s="93" t="str">
        <f ca="1">IFERROR(INDEX('Trade Journal'!P:P,MATCH(T328,'Trade Journal'!A:A,0)),"")</f>
        <v/>
      </c>
      <c r="V328" s="93" t="str">
        <f ca="1">IFERROR(INDEX('Trade Journal'!Q:Q,MATCH(T328,'Trade Journal'!A:A,0)),"")</f>
        <v/>
      </c>
      <c r="W328" s="93" t="str">
        <f ca="1">IFERROR(INDEX('Trade Journal'!R:R,MATCH(T328,'Trade Journal'!A:A,0)),"")</f>
        <v/>
      </c>
      <c r="X328" s="93" t="str">
        <f t="shared" ca="1" si="5"/>
        <v/>
      </c>
      <c r="Y328" s="93" t="str">
        <f ca="1">IF(X328&lt;&gt;"",SUM(X$2:X328),"")</f>
        <v/>
      </c>
      <c r="Z328" s="102" t="str">
        <f ca="1">IFERROR(INDEX('Trade Journal'!O:O,MATCH(T328,'Trade Journal'!A:A,0)),"")</f>
        <v/>
      </c>
      <c r="AA328" s="102" t="str">
        <f t="array" aca="1" ref="AA328" ca="1">IF(Z328&lt;&gt;"",PRODUCT(Z$2:Z328+1)-1,"")</f>
        <v/>
      </c>
      <c r="AB328" s="102" t="str">
        <f ca="1">IF(AA328&lt;&gt;"",IF(MAX(AA$2:AA328)=AA328,1/(1+AC327)-1,(1+AA328)/(1+AA327)-1),"")</f>
        <v/>
      </c>
      <c r="AC328" s="102" t="str">
        <f t="array" aca="1" ref="AC328" ca="1">IF(AA328&lt;&gt;"",PRODUCT(AB$3:AB328+1)-1,"")</f>
        <v/>
      </c>
      <c r="AD328" s="104" t="str">
        <f ca="1">IF(AA328&lt;&gt;"",POWER((AA328-MAX(AA$2:AA328))/(1+MAX(AA$2:AA328))*100,2),"")</f>
        <v/>
      </c>
    </row>
    <row r="329" spans="20:30" x14ac:dyDescent="0.25">
      <c r="T329" t="str">
        <f t="array" aca="1" ref="T329" ca="1">IF(ROWS($2:329)&lt;=COUNT('Trade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ROWS(U$2:$U329))),"")</f>
        <v/>
      </c>
      <c r="U329" s="93" t="str">
        <f ca="1">IFERROR(INDEX('Trade Journal'!P:P,MATCH(T329,'Trade Journal'!A:A,0)),"")</f>
        <v/>
      </c>
      <c r="V329" s="93" t="str">
        <f ca="1">IFERROR(INDEX('Trade Journal'!Q:Q,MATCH(T329,'Trade Journal'!A:A,0)),"")</f>
        <v/>
      </c>
      <c r="W329" s="93" t="str">
        <f ca="1">IFERROR(INDEX('Trade Journal'!R:R,MATCH(T329,'Trade Journal'!A:A,0)),"")</f>
        <v/>
      </c>
      <c r="X329" s="93" t="str">
        <f t="shared" ca="1" si="5"/>
        <v/>
      </c>
      <c r="Y329" s="93" t="str">
        <f ca="1">IF(X329&lt;&gt;"",SUM(X$2:X329),"")</f>
        <v/>
      </c>
      <c r="Z329" s="102" t="str">
        <f ca="1">IFERROR(INDEX('Trade Journal'!O:O,MATCH(T329,'Trade Journal'!A:A,0)),"")</f>
        <v/>
      </c>
      <c r="AA329" s="102" t="str">
        <f t="array" aca="1" ref="AA329" ca="1">IF(Z329&lt;&gt;"",PRODUCT(Z$2:Z329+1)-1,"")</f>
        <v/>
      </c>
      <c r="AB329" s="102" t="str">
        <f ca="1">IF(AA329&lt;&gt;"",IF(MAX(AA$2:AA329)=AA329,1/(1+AC328)-1,(1+AA329)/(1+AA328)-1),"")</f>
        <v/>
      </c>
      <c r="AC329" s="102" t="str">
        <f t="array" aca="1" ref="AC329" ca="1">IF(AA329&lt;&gt;"",PRODUCT(AB$3:AB329+1)-1,"")</f>
        <v/>
      </c>
      <c r="AD329" s="104" t="str">
        <f ca="1">IF(AA329&lt;&gt;"",POWER((AA329-MAX(AA$2:AA329))/(1+MAX(AA$2:AA329))*100,2),"")</f>
        <v/>
      </c>
    </row>
    <row r="330" spans="20:30" x14ac:dyDescent="0.25">
      <c r="T330" t="str">
        <f t="array" aca="1" ref="T330" ca="1">IF(ROWS($2:330)&lt;=COUNT('Trade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ROWS(U$2:$U330))),"")</f>
        <v/>
      </c>
      <c r="U330" s="93" t="str">
        <f ca="1">IFERROR(INDEX('Trade Journal'!P:P,MATCH(T330,'Trade Journal'!A:A,0)),"")</f>
        <v/>
      </c>
      <c r="V330" s="93" t="str">
        <f ca="1">IFERROR(INDEX('Trade Journal'!Q:Q,MATCH(T330,'Trade Journal'!A:A,0)),"")</f>
        <v/>
      </c>
      <c r="W330" s="93" t="str">
        <f ca="1">IFERROR(INDEX('Trade Journal'!R:R,MATCH(T330,'Trade Journal'!A:A,0)),"")</f>
        <v/>
      </c>
      <c r="X330" s="93" t="str">
        <f t="shared" ca="1" si="5"/>
        <v/>
      </c>
      <c r="Y330" s="93" t="str">
        <f ca="1">IF(X330&lt;&gt;"",SUM(X$2:X330),"")</f>
        <v/>
      </c>
      <c r="Z330" s="102" t="str">
        <f ca="1">IFERROR(INDEX('Trade Journal'!O:O,MATCH(T330,'Trade Journal'!A:A,0)),"")</f>
        <v/>
      </c>
      <c r="AA330" s="102" t="str">
        <f t="array" aca="1" ref="AA330" ca="1">IF(Z330&lt;&gt;"",PRODUCT(Z$2:Z330+1)-1,"")</f>
        <v/>
      </c>
      <c r="AB330" s="102" t="str">
        <f ca="1">IF(AA330&lt;&gt;"",IF(MAX(AA$2:AA330)=AA330,1/(1+AC329)-1,(1+AA330)/(1+AA329)-1),"")</f>
        <v/>
      </c>
      <c r="AC330" s="102" t="str">
        <f t="array" aca="1" ref="AC330" ca="1">IF(AA330&lt;&gt;"",PRODUCT(AB$3:AB330+1)-1,"")</f>
        <v/>
      </c>
      <c r="AD330" s="104" t="str">
        <f ca="1">IF(AA330&lt;&gt;"",POWER((AA330-MAX(AA$2:AA330))/(1+MAX(AA$2:AA330))*100,2),"")</f>
        <v/>
      </c>
    </row>
    <row r="331" spans="20:30" x14ac:dyDescent="0.25">
      <c r="T331" t="str">
        <f t="array" aca="1" ref="T331" ca="1">IF(ROWS($2:331)&lt;=COUNT('Trade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ROWS(U$2:$U331))),"")</f>
        <v/>
      </c>
      <c r="U331" s="93" t="str">
        <f ca="1">IFERROR(INDEX('Trade Journal'!P:P,MATCH(T331,'Trade Journal'!A:A,0)),"")</f>
        <v/>
      </c>
      <c r="V331" s="93" t="str">
        <f ca="1">IFERROR(INDEX('Trade Journal'!Q:Q,MATCH(T331,'Trade Journal'!A:A,0)),"")</f>
        <v/>
      </c>
      <c r="W331" s="93" t="str">
        <f ca="1">IFERROR(INDEX('Trade Journal'!R:R,MATCH(T331,'Trade Journal'!A:A,0)),"")</f>
        <v/>
      </c>
      <c r="X331" s="93" t="str">
        <f t="shared" ca="1" si="5"/>
        <v/>
      </c>
      <c r="Y331" s="93" t="str">
        <f ca="1">IF(X331&lt;&gt;"",SUM(X$2:X331),"")</f>
        <v/>
      </c>
      <c r="Z331" s="102" t="str">
        <f ca="1">IFERROR(INDEX('Trade Journal'!O:O,MATCH(T331,'Trade Journal'!A:A,0)),"")</f>
        <v/>
      </c>
      <c r="AA331" s="102" t="str">
        <f t="array" aca="1" ref="AA331" ca="1">IF(Z331&lt;&gt;"",PRODUCT(Z$2:Z331+1)-1,"")</f>
        <v/>
      </c>
      <c r="AB331" s="102" t="str">
        <f ca="1">IF(AA331&lt;&gt;"",IF(MAX(AA$2:AA331)=AA331,1/(1+AC330)-1,(1+AA331)/(1+AA330)-1),"")</f>
        <v/>
      </c>
      <c r="AC331" s="102" t="str">
        <f t="array" aca="1" ref="AC331" ca="1">IF(AA331&lt;&gt;"",PRODUCT(AB$3:AB331+1)-1,"")</f>
        <v/>
      </c>
      <c r="AD331" s="104" t="str">
        <f ca="1">IF(AA331&lt;&gt;"",POWER((AA331-MAX(AA$2:AA331))/(1+MAX(AA$2:AA331))*100,2),"")</f>
        <v/>
      </c>
    </row>
    <row r="332" spans="20:30" x14ac:dyDescent="0.25">
      <c r="T332" t="str">
        <f t="array" aca="1" ref="T332" ca="1">IF(ROWS($2:332)&lt;=COUNT('Trade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ROWS(U$2:$U332))),"")</f>
        <v/>
      </c>
      <c r="U332" s="93" t="str">
        <f ca="1">IFERROR(INDEX('Trade Journal'!P:P,MATCH(T332,'Trade Journal'!A:A,0)),"")</f>
        <v/>
      </c>
      <c r="V332" s="93" t="str">
        <f ca="1">IFERROR(INDEX('Trade Journal'!Q:Q,MATCH(T332,'Trade Journal'!A:A,0)),"")</f>
        <v/>
      </c>
      <c r="W332" s="93" t="str">
        <f ca="1">IFERROR(INDEX('Trade Journal'!R:R,MATCH(T332,'Trade Journal'!A:A,0)),"")</f>
        <v/>
      </c>
      <c r="X332" s="93" t="str">
        <f t="shared" ca="1" si="5"/>
        <v/>
      </c>
      <c r="Y332" s="93" t="str">
        <f ca="1">IF(X332&lt;&gt;"",SUM(X$2:X332),"")</f>
        <v/>
      </c>
      <c r="Z332" s="102" t="str">
        <f ca="1">IFERROR(INDEX('Trade Journal'!O:O,MATCH(T332,'Trade Journal'!A:A,0)),"")</f>
        <v/>
      </c>
      <c r="AA332" s="102" t="str">
        <f t="array" aca="1" ref="AA332" ca="1">IF(Z332&lt;&gt;"",PRODUCT(Z$2:Z332+1)-1,"")</f>
        <v/>
      </c>
      <c r="AB332" s="102" t="str">
        <f ca="1">IF(AA332&lt;&gt;"",IF(MAX(AA$2:AA332)=AA332,1/(1+AC331)-1,(1+AA332)/(1+AA331)-1),"")</f>
        <v/>
      </c>
      <c r="AC332" s="102" t="str">
        <f t="array" aca="1" ref="AC332" ca="1">IF(AA332&lt;&gt;"",PRODUCT(AB$3:AB332+1)-1,"")</f>
        <v/>
      </c>
      <c r="AD332" s="104" t="str">
        <f ca="1">IF(AA332&lt;&gt;"",POWER((AA332-MAX(AA$2:AA332))/(1+MAX(AA$2:AA332))*100,2),"")</f>
        <v/>
      </c>
    </row>
    <row r="333" spans="20:30" x14ac:dyDescent="0.25">
      <c r="T333" t="str">
        <f t="array" aca="1" ref="T333" ca="1">IF(ROWS($2:333)&lt;=COUNT('Trade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ROWS(U$2:$U333))),"")</f>
        <v/>
      </c>
      <c r="U333" s="93" t="str">
        <f ca="1">IFERROR(INDEX('Trade Journal'!P:P,MATCH(T333,'Trade Journal'!A:A,0)),"")</f>
        <v/>
      </c>
      <c r="V333" s="93" t="str">
        <f ca="1">IFERROR(INDEX('Trade Journal'!Q:Q,MATCH(T333,'Trade Journal'!A:A,0)),"")</f>
        <v/>
      </c>
      <c r="W333" s="93" t="str">
        <f ca="1">IFERROR(INDEX('Trade Journal'!R:R,MATCH(T333,'Trade Journal'!A:A,0)),"")</f>
        <v/>
      </c>
      <c r="X333" s="93" t="str">
        <f t="shared" ca="1" si="5"/>
        <v/>
      </c>
      <c r="Y333" s="93" t="str">
        <f ca="1">IF(X333&lt;&gt;"",SUM(X$2:X333),"")</f>
        <v/>
      </c>
      <c r="Z333" s="102" t="str">
        <f ca="1">IFERROR(INDEX('Trade Journal'!O:O,MATCH(T333,'Trade Journal'!A:A,0)),"")</f>
        <v/>
      </c>
      <c r="AA333" s="102" t="str">
        <f t="array" aca="1" ref="AA333" ca="1">IF(Z333&lt;&gt;"",PRODUCT(Z$2:Z333+1)-1,"")</f>
        <v/>
      </c>
      <c r="AB333" s="102" t="str">
        <f ca="1">IF(AA333&lt;&gt;"",IF(MAX(AA$2:AA333)=AA333,1/(1+AC332)-1,(1+AA333)/(1+AA332)-1),"")</f>
        <v/>
      </c>
      <c r="AC333" s="102" t="str">
        <f t="array" aca="1" ref="AC333" ca="1">IF(AA333&lt;&gt;"",PRODUCT(AB$3:AB333+1)-1,"")</f>
        <v/>
      </c>
      <c r="AD333" s="104" t="str">
        <f ca="1">IF(AA333&lt;&gt;"",POWER((AA333-MAX(AA$2:AA333))/(1+MAX(AA$2:AA333))*100,2),"")</f>
        <v/>
      </c>
    </row>
    <row r="334" spans="20:30" x14ac:dyDescent="0.25">
      <c r="T334" t="str">
        <f t="array" aca="1" ref="T334" ca="1">IF(ROWS($2:334)&lt;=COUNT('Trade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ROWS(U$2:$U334))),"")</f>
        <v/>
      </c>
      <c r="U334" s="93" t="str">
        <f ca="1">IFERROR(INDEX('Trade Journal'!P:P,MATCH(T334,'Trade Journal'!A:A,0)),"")</f>
        <v/>
      </c>
      <c r="V334" s="93" t="str">
        <f ca="1">IFERROR(INDEX('Trade Journal'!Q:Q,MATCH(T334,'Trade Journal'!A:A,0)),"")</f>
        <v/>
      </c>
      <c r="W334" s="93" t="str">
        <f ca="1">IFERROR(INDEX('Trade Journal'!R:R,MATCH(T334,'Trade Journal'!A:A,0)),"")</f>
        <v/>
      </c>
      <c r="X334" s="93" t="str">
        <f t="shared" ca="1" si="5"/>
        <v/>
      </c>
      <c r="Y334" s="93" t="str">
        <f ca="1">IF(X334&lt;&gt;"",SUM(X$2:X334),"")</f>
        <v/>
      </c>
      <c r="Z334" s="102" t="str">
        <f ca="1">IFERROR(INDEX('Trade Journal'!O:O,MATCH(T334,'Trade Journal'!A:A,0)),"")</f>
        <v/>
      </c>
      <c r="AA334" s="102" t="str">
        <f t="array" aca="1" ref="AA334" ca="1">IF(Z334&lt;&gt;"",PRODUCT(Z$2:Z334+1)-1,"")</f>
        <v/>
      </c>
      <c r="AB334" s="102" t="str">
        <f ca="1">IF(AA334&lt;&gt;"",IF(MAX(AA$2:AA334)=AA334,1/(1+AC333)-1,(1+AA334)/(1+AA333)-1),"")</f>
        <v/>
      </c>
      <c r="AC334" s="102" t="str">
        <f t="array" aca="1" ref="AC334" ca="1">IF(AA334&lt;&gt;"",PRODUCT(AB$3:AB334+1)-1,"")</f>
        <v/>
      </c>
      <c r="AD334" s="104" t="str">
        <f ca="1">IF(AA334&lt;&gt;"",POWER((AA334-MAX(AA$2:AA334))/(1+MAX(AA$2:AA334))*100,2),"")</f>
        <v/>
      </c>
    </row>
    <row r="335" spans="20:30" x14ac:dyDescent="0.25">
      <c r="T335" t="str">
        <f t="array" aca="1" ref="T335" ca="1">IF(ROWS($2:335)&lt;=COUNT('Trade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ROWS(U$2:$U335))),"")</f>
        <v/>
      </c>
      <c r="U335" s="93" t="str">
        <f ca="1">IFERROR(INDEX('Trade Journal'!P:P,MATCH(T335,'Trade Journal'!A:A,0)),"")</f>
        <v/>
      </c>
      <c r="V335" s="93" t="str">
        <f ca="1">IFERROR(INDEX('Trade Journal'!Q:Q,MATCH(T335,'Trade Journal'!A:A,0)),"")</f>
        <v/>
      </c>
      <c r="W335" s="93" t="str">
        <f ca="1">IFERROR(INDEX('Trade Journal'!R:R,MATCH(T335,'Trade Journal'!A:A,0)),"")</f>
        <v/>
      </c>
      <c r="X335" s="93" t="str">
        <f t="shared" ca="1" si="5"/>
        <v/>
      </c>
      <c r="Y335" s="93" t="str">
        <f ca="1">IF(X335&lt;&gt;"",SUM(X$2:X335),"")</f>
        <v/>
      </c>
      <c r="Z335" s="102" t="str">
        <f ca="1">IFERROR(INDEX('Trade Journal'!O:O,MATCH(T335,'Trade Journal'!A:A,0)),"")</f>
        <v/>
      </c>
      <c r="AA335" s="102" t="str">
        <f t="array" aca="1" ref="AA335" ca="1">IF(Z335&lt;&gt;"",PRODUCT(Z$2:Z335+1)-1,"")</f>
        <v/>
      </c>
      <c r="AB335" s="102" t="str">
        <f ca="1">IF(AA335&lt;&gt;"",IF(MAX(AA$2:AA335)=AA335,1/(1+AC334)-1,(1+AA335)/(1+AA334)-1),"")</f>
        <v/>
      </c>
      <c r="AC335" s="102" t="str">
        <f t="array" aca="1" ref="AC335" ca="1">IF(AA335&lt;&gt;"",PRODUCT(AB$3:AB335+1)-1,"")</f>
        <v/>
      </c>
      <c r="AD335" s="104" t="str">
        <f ca="1">IF(AA335&lt;&gt;"",POWER((AA335-MAX(AA$2:AA335))/(1+MAX(AA$2:AA335))*100,2),"")</f>
        <v/>
      </c>
    </row>
    <row r="336" spans="20:30" x14ac:dyDescent="0.25">
      <c r="T336" t="str">
        <f t="array" aca="1" ref="T336" ca="1">IF(ROWS($2:336)&lt;=COUNT('Trade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ROWS(U$2:$U336))),"")</f>
        <v/>
      </c>
      <c r="U336" s="93" t="str">
        <f ca="1">IFERROR(INDEX('Trade Journal'!P:P,MATCH(T336,'Trade Journal'!A:A,0)),"")</f>
        <v/>
      </c>
      <c r="V336" s="93" t="str">
        <f ca="1">IFERROR(INDEX('Trade Journal'!Q:Q,MATCH(T336,'Trade Journal'!A:A,0)),"")</f>
        <v/>
      </c>
      <c r="W336" s="93" t="str">
        <f ca="1">IFERROR(INDEX('Trade Journal'!R:R,MATCH(T336,'Trade Journal'!A:A,0)),"")</f>
        <v/>
      </c>
      <c r="X336" s="93" t="str">
        <f t="shared" ref="X336:X399" ca="1" si="6">IF(OR(U336&lt;&gt;"",V336&lt;&gt;"",W336&lt;&gt;""),SUM(U336:W336),"")</f>
        <v/>
      </c>
      <c r="Y336" s="93" t="str">
        <f ca="1">IF(X336&lt;&gt;"",SUM(X$2:X336),"")</f>
        <v/>
      </c>
      <c r="Z336" s="102" t="str">
        <f ca="1">IFERROR(INDEX('Trade Journal'!O:O,MATCH(T336,'Trade Journal'!A:A,0)),"")</f>
        <v/>
      </c>
      <c r="AA336" s="102" t="str">
        <f t="array" aca="1" ref="AA336" ca="1">IF(Z336&lt;&gt;"",PRODUCT(Z$2:Z336+1)-1,"")</f>
        <v/>
      </c>
      <c r="AB336" s="102" t="str">
        <f ca="1">IF(AA336&lt;&gt;"",IF(MAX(AA$2:AA336)=AA336,1/(1+AC335)-1,(1+AA336)/(1+AA335)-1),"")</f>
        <v/>
      </c>
      <c r="AC336" s="102" t="str">
        <f t="array" aca="1" ref="AC336" ca="1">IF(AA336&lt;&gt;"",PRODUCT(AB$3:AB336+1)-1,"")</f>
        <v/>
      </c>
      <c r="AD336" s="104" t="str">
        <f ca="1">IF(AA336&lt;&gt;"",POWER((AA336-MAX(AA$2:AA336))/(1+MAX(AA$2:AA336))*100,2),"")</f>
        <v/>
      </c>
    </row>
    <row r="337" spans="20:30" x14ac:dyDescent="0.25">
      <c r="T337" t="str">
        <f t="array" aca="1" ref="T337" ca="1">IF(ROWS($2:337)&lt;=COUNT('Trade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ROWS(U$2:$U337))),"")</f>
        <v/>
      </c>
      <c r="U337" s="93" t="str">
        <f ca="1">IFERROR(INDEX('Trade Journal'!P:P,MATCH(T337,'Trade Journal'!A:A,0)),"")</f>
        <v/>
      </c>
      <c r="V337" s="93" t="str">
        <f ca="1">IFERROR(INDEX('Trade Journal'!Q:Q,MATCH(T337,'Trade Journal'!A:A,0)),"")</f>
        <v/>
      </c>
      <c r="W337" s="93" t="str">
        <f ca="1">IFERROR(INDEX('Trade Journal'!R:R,MATCH(T337,'Trade Journal'!A:A,0)),"")</f>
        <v/>
      </c>
      <c r="X337" s="93" t="str">
        <f t="shared" ca="1" si="6"/>
        <v/>
      </c>
      <c r="Y337" s="93" t="str">
        <f ca="1">IF(X337&lt;&gt;"",SUM(X$2:X337),"")</f>
        <v/>
      </c>
      <c r="Z337" s="102" t="str">
        <f ca="1">IFERROR(INDEX('Trade Journal'!O:O,MATCH(T337,'Trade Journal'!A:A,0)),"")</f>
        <v/>
      </c>
      <c r="AA337" s="102" t="str">
        <f t="array" aca="1" ref="AA337" ca="1">IF(Z337&lt;&gt;"",PRODUCT(Z$2:Z337+1)-1,"")</f>
        <v/>
      </c>
      <c r="AB337" s="102" t="str">
        <f ca="1">IF(AA337&lt;&gt;"",IF(MAX(AA$2:AA337)=AA337,1/(1+AC336)-1,(1+AA337)/(1+AA336)-1),"")</f>
        <v/>
      </c>
      <c r="AC337" s="102" t="str">
        <f t="array" aca="1" ref="AC337" ca="1">IF(AA337&lt;&gt;"",PRODUCT(AB$3:AB337+1)-1,"")</f>
        <v/>
      </c>
      <c r="AD337" s="104" t="str">
        <f ca="1">IF(AA337&lt;&gt;"",POWER((AA337-MAX(AA$2:AA337))/(1+MAX(AA$2:AA337))*100,2),"")</f>
        <v/>
      </c>
    </row>
    <row r="338" spans="20:30" x14ac:dyDescent="0.25">
      <c r="T338" t="str">
        <f t="array" aca="1" ref="T338" ca="1">IF(ROWS($2:338)&lt;=COUNT('Trade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ROWS(U$2:$U338))),"")</f>
        <v/>
      </c>
      <c r="U338" s="93" t="str">
        <f ca="1">IFERROR(INDEX('Trade Journal'!P:P,MATCH(T338,'Trade Journal'!A:A,0)),"")</f>
        <v/>
      </c>
      <c r="V338" s="93" t="str">
        <f ca="1">IFERROR(INDEX('Trade Journal'!Q:Q,MATCH(T338,'Trade Journal'!A:A,0)),"")</f>
        <v/>
      </c>
      <c r="W338" s="93" t="str">
        <f ca="1">IFERROR(INDEX('Trade Journal'!R:R,MATCH(T338,'Trade Journal'!A:A,0)),"")</f>
        <v/>
      </c>
      <c r="X338" s="93" t="str">
        <f t="shared" ca="1" si="6"/>
        <v/>
      </c>
      <c r="Y338" s="93" t="str">
        <f ca="1">IF(X338&lt;&gt;"",SUM(X$2:X338),"")</f>
        <v/>
      </c>
      <c r="Z338" s="102" t="str">
        <f ca="1">IFERROR(INDEX('Trade Journal'!O:O,MATCH(T338,'Trade Journal'!A:A,0)),"")</f>
        <v/>
      </c>
      <c r="AA338" s="102" t="str">
        <f t="array" aca="1" ref="AA338" ca="1">IF(Z338&lt;&gt;"",PRODUCT(Z$2:Z338+1)-1,"")</f>
        <v/>
      </c>
      <c r="AB338" s="102" t="str">
        <f ca="1">IF(AA338&lt;&gt;"",IF(MAX(AA$2:AA338)=AA338,1/(1+AC337)-1,(1+AA338)/(1+AA337)-1),"")</f>
        <v/>
      </c>
      <c r="AC338" s="102" t="str">
        <f t="array" aca="1" ref="AC338" ca="1">IF(AA338&lt;&gt;"",PRODUCT(AB$3:AB338+1)-1,"")</f>
        <v/>
      </c>
      <c r="AD338" s="104" t="str">
        <f ca="1">IF(AA338&lt;&gt;"",POWER((AA338-MAX(AA$2:AA338))/(1+MAX(AA$2:AA338))*100,2),"")</f>
        <v/>
      </c>
    </row>
    <row r="339" spans="20:30" x14ac:dyDescent="0.25">
      <c r="T339" t="str">
        <f t="array" aca="1" ref="T339" ca="1">IF(ROWS($2:339)&lt;=COUNT('Trade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ROWS(U$2:$U339))),"")</f>
        <v/>
      </c>
      <c r="U339" s="93" t="str">
        <f ca="1">IFERROR(INDEX('Trade Journal'!P:P,MATCH(T339,'Trade Journal'!A:A,0)),"")</f>
        <v/>
      </c>
      <c r="V339" s="93" t="str">
        <f ca="1">IFERROR(INDEX('Trade Journal'!Q:Q,MATCH(T339,'Trade Journal'!A:A,0)),"")</f>
        <v/>
      </c>
      <c r="W339" s="93" t="str">
        <f ca="1">IFERROR(INDEX('Trade Journal'!R:R,MATCH(T339,'Trade Journal'!A:A,0)),"")</f>
        <v/>
      </c>
      <c r="X339" s="93" t="str">
        <f t="shared" ca="1" si="6"/>
        <v/>
      </c>
      <c r="Y339" s="93" t="str">
        <f ca="1">IF(X339&lt;&gt;"",SUM(X$2:X339),"")</f>
        <v/>
      </c>
      <c r="Z339" s="102" t="str">
        <f ca="1">IFERROR(INDEX('Trade Journal'!O:O,MATCH(T339,'Trade Journal'!A:A,0)),"")</f>
        <v/>
      </c>
      <c r="AA339" s="102" t="str">
        <f t="array" aca="1" ref="AA339" ca="1">IF(Z339&lt;&gt;"",PRODUCT(Z$2:Z339+1)-1,"")</f>
        <v/>
      </c>
      <c r="AB339" s="102" t="str">
        <f ca="1">IF(AA339&lt;&gt;"",IF(MAX(AA$2:AA339)=AA339,1/(1+AC338)-1,(1+AA339)/(1+AA338)-1),"")</f>
        <v/>
      </c>
      <c r="AC339" s="102" t="str">
        <f t="array" aca="1" ref="AC339" ca="1">IF(AA339&lt;&gt;"",PRODUCT(AB$3:AB339+1)-1,"")</f>
        <v/>
      </c>
      <c r="AD339" s="104" t="str">
        <f ca="1">IF(AA339&lt;&gt;"",POWER((AA339-MAX(AA$2:AA339))/(1+MAX(AA$2:AA339))*100,2),"")</f>
        <v/>
      </c>
    </row>
    <row r="340" spans="20:30" x14ac:dyDescent="0.25">
      <c r="T340" t="str">
        <f t="array" aca="1" ref="T340" ca="1">IF(ROWS($2:340)&lt;=COUNT('Trade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ROWS(U$2:$U340))),"")</f>
        <v/>
      </c>
      <c r="U340" s="93" t="str">
        <f ca="1">IFERROR(INDEX('Trade Journal'!P:P,MATCH(T340,'Trade Journal'!A:A,0)),"")</f>
        <v/>
      </c>
      <c r="V340" s="93" t="str">
        <f ca="1">IFERROR(INDEX('Trade Journal'!Q:Q,MATCH(T340,'Trade Journal'!A:A,0)),"")</f>
        <v/>
      </c>
      <c r="W340" s="93" t="str">
        <f ca="1">IFERROR(INDEX('Trade Journal'!R:R,MATCH(T340,'Trade Journal'!A:A,0)),"")</f>
        <v/>
      </c>
      <c r="X340" s="93" t="str">
        <f t="shared" ca="1" si="6"/>
        <v/>
      </c>
      <c r="Y340" s="93" t="str">
        <f ca="1">IF(X340&lt;&gt;"",SUM(X$2:X340),"")</f>
        <v/>
      </c>
      <c r="Z340" s="102" t="str">
        <f ca="1">IFERROR(INDEX('Trade Journal'!O:O,MATCH(T340,'Trade Journal'!A:A,0)),"")</f>
        <v/>
      </c>
      <c r="AA340" s="102" t="str">
        <f t="array" aca="1" ref="AA340" ca="1">IF(Z340&lt;&gt;"",PRODUCT(Z$2:Z340+1)-1,"")</f>
        <v/>
      </c>
      <c r="AB340" s="102" t="str">
        <f ca="1">IF(AA340&lt;&gt;"",IF(MAX(AA$2:AA340)=AA340,1/(1+AC339)-1,(1+AA340)/(1+AA339)-1),"")</f>
        <v/>
      </c>
      <c r="AC340" s="102" t="str">
        <f t="array" aca="1" ref="AC340" ca="1">IF(AA340&lt;&gt;"",PRODUCT(AB$3:AB340+1)-1,"")</f>
        <v/>
      </c>
      <c r="AD340" s="104" t="str">
        <f ca="1">IF(AA340&lt;&gt;"",POWER((AA340-MAX(AA$2:AA340))/(1+MAX(AA$2:AA340))*100,2),"")</f>
        <v/>
      </c>
    </row>
    <row r="341" spans="20:30" x14ac:dyDescent="0.25">
      <c r="T341" t="str">
        <f t="array" aca="1" ref="T341" ca="1">IF(ROWS($2:341)&lt;=COUNT('Trade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ROWS(U$2:$U341))),"")</f>
        <v/>
      </c>
      <c r="U341" s="93" t="str">
        <f ca="1">IFERROR(INDEX('Trade Journal'!P:P,MATCH(T341,'Trade Journal'!A:A,0)),"")</f>
        <v/>
      </c>
      <c r="V341" s="93" t="str">
        <f ca="1">IFERROR(INDEX('Trade Journal'!Q:Q,MATCH(T341,'Trade Journal'!A:A,0)),"")</f>
        <v/>
      </c>
      <c r="W341" s="93" t="str">
        <f ca="1">IFERROR(INDEX('Trade Journal'!R:R,MATCH(T341,'Trade Journal'!A:A,0)),"")</f>
        <v/>
      </c>
      <c r="X341" s="93" t="str">
        <f t="shared" ca="1" si="6"/>
        <v/>
      </c>
      <c r="Y341" s="93" t="str">
        <f ca="1">IF(X341&lt;&gt;"",SUM(X$2:X341),"")</f>
        <v/>
      </c>
      <c r="Z341" s="102" t="str">
        <f ca="1">IFERROR(INDEX('Trade Journal'!O:O,MATCH(T341,'Trade Journal'!A:A,0)),"")</f>
        <v/>
      </c>
      <c r="AA341" s="102" t="str">
        <f t="array" aca="1" ref="AA341" ca="1">IF(Z341&lt;&gt;"",PRODUCT(Z$2:Z341+1)-1,"")</f>
        <v/>
      </c>
      <c r="AB341" s="102" t="str">
        <f ca="1">IF(AA341&lt;&gt;"",IF(MAX(AA$2:AA341)=AA341,1/(1+AC340)-1,(1+AA341)/(1+AA340)-1),"")</f>
        <v/>
      </c>
      <c r="AC341" s="102" t="str">
        <f t="array" aca="1" ref="AC341" ca="1">IF(AA341&lt;&gt;"",PRODUCT(AB$3:AB341+1)-1,"")</f>
        <v/>
      </c>
      <c r="AD341" s="104" t="str">
        <f ca="1">IF(AA341&lt;&gt;"",POWER((AA341-MAX(AA$2:AA341))/(1+MAX(AA$2:AA341))*100,2),"")</f>
        <v/>
      </c>
    </row>
    <row r="342" spans="20:30" x14ac:dyDescent="0.25">
      <c r="T342" t="str">
        <f t="array" aca="1" ref="T342" ca="1">IF(ROWS($2:342)&lt;=COUNT('Trade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ROWS(U$2:$U342))),"")</f>
        <v/>
      </c>
      <c r="U342" s="93" t="str">
        <f ca="1">IFERROR(INDEX('Trade Journal'!P:P,MATCH(T342,'Trade Journal'!A:A,0)),"")</f>
        <v/>
      </c>
      <c r="V342" s="93" t="str">
        <f ca="1">IFERROR(INDEX('Trade Journal'!Q:Q,MATCH(T342,'Trade Journal'!A:A,0)),"")</f>
        <v/>
      </c>
      <c r="W342" s="93" t="str">
        <f ca="1">IFERROR(INDEX('Trade Journal'!R:R,MATCH(T342,'Trade Journal'!A:A,0)),"")</f>
        <v/>
      </c>
      <c r="X342" s="93" t="str">
        <f t="shared" ca="1" si="6"/>
        <v/>
      </c>
      <c r="Y342" s="93" t="str">
        <f ca="1">IF(X342&lt;&gt;"",SUM(X$2:X342),"")</f>
        <v/>
      </c>
      <c r="Z342" s="102" t="str">
        <f ca="1">IFERROR(INDEX('Trade Journal'!O:O,MATCH(T342,'Trade Journal'!A:A,0)),"")</f>
        <v/>
      </c>
      <c r="AA342" s="102" t="str">
        <f t="array" aca="1" ref="AA342" ca="1">IF(Z342&lt;&gt;"",PRODUCT(Z$2:Z342+1)-1,"")</f>
        <v/>
      </c>
      <c r="AB342" s="102" t="str">
        <f ca="1">IF(AA342&lt;&gt;"",IF(MAX(AA$2:AA342)=AA342,1/(1+AC341)-1,(1+AA342)/(1+AA341)-1),"")</f>
        <v/>
      </c>
      <c r="AC342" s="102" t="str">
        <f t="array" aca="1" ref="AC342" ca="1">IF(AA342&lt;&gt;"",PRODUCT(AB$3:AB342+1)-1,"")</f>
        <v/>
      </c>
      <c r="AD342" s="104" t="str">
        <f ca="1">IF(AA342&lt;&gt;"",POWER((AA342-MAX(AA$2:AA342))/(1+MAX(AA$2:AA342))*100,2),"")</f>
        <v/>
      </c>
    </row>
    <row r="343" spans="20:30" x14ac:dyDescent="0.25">
      <c r="T343" t="str">
        <f t="array" aca="1" ref="T343" ca="1">IF(ROWS($2:343)&lt;=COUNT('Trade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ROWS(U$2:$U343))),"")</f>
        <v/>
      </c>
      <c r="U343" s="93" t="str">
        <f ca="1">IFERROR(INDEX('Trade Journal'!P:P,MATCH(T343,'Trade Journal'!A:A,0)),"")</f>
        <v/>
      </c>
      <c r="V343" s="93" t="str">
        <f ca="1">IFERROR(INDEX('Trade Journal'!Q:Q,MATCH(T343,'Trade Journal'!A:A,0)),"")</f>
        <v/>
      </c>
      <c r="W343" s="93" t="str">
        <f ca="1">IFERROR(INDEX('Trade Journal'!R:R,MATCH(T343,'Trade Journal'!A:A,0)),"")</f>
        <v/>
      </c>
      <c r="X343" s="93" t="str">
        <f t="shared" ca="1" si="6"/>
        <v/>
      </c>
      <c r="Y343" s="93" t="str">
        <f ca="1">IF(X343&lt;&gt;"",SUM(X$2:X343),"")</f>
        <v/>
      </c>
      <c r="Z343" s="102" t="str">
        <f ca="1">IFERROR(INDEX('Trade Journal'!O:O,MATCH(T343,'Trade Journal'!A:A,0)),"")</f>
        <v/>
      </c>
      <c r="AA343" s="102" t="str">
        <f t="array" aca="1" ref="AA343" ca="1">IF(Z343&lt;&gt;"",PRODUCT(Z$2:Z343+1)-1,"")</f>
        <v/>
      </c>
      <c r="AB343" s="102" t="str">
        <f ca="1">IF(AA343&lt;&gt;"",IF(MAX(AA$2:AA343)=AA343,1/(1+AC342)-1,(1+AA343)/(1+AA342)-1),"")</f>
        <v/>
      </c>
      <c r="AC343" s="102" t="str">
        <f t="array" aca="1" ref="AC343" ca="1">IF(AA343&lt;&gt;"",PRODUCT(AB$3:AB343+1)-1,"")</f>
        <v/>
      </c>
      <c r="AD343" s="104" t="str">
        <f ca="1">IF(AA343&lt;&gt;"",POWER((AA343-MAX(AA$2:AA343))/(1+MAX(AA$2:AA343))*100,2),"")</f>
        <v/>
      </c>
    </row>
    <row r="344" spans="20:30" x14ac:dyDescent="0.25">
      <c r="T344" t="str">
        <f t="array" aca="1" ref="T344" ca="1">IF(ROWS($2:344)&lt;=COUNT('Trade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ROWS(U$2:$U344))),"")</f>
        <v/>
      </c>
      <c r="U344" s="93" t="str">
        <f ca="1">IFERROR(INDEX('Trade Journal'!P:P,MATCH(T344,'Trade Journal'!A:A,0)),"")</f>
        <v/>
      </c>
      <c r="V344" s="93" t="str">
        <f ca="1">IFERROR(INDEX('Trade Journal'!Q:Q,MATCH(T344,'Trade Journal'!A:A,0)),"")</f>
        <v/>
      </c>
      <c r="W344" s="93" t="str">
        <f ca="1">IFERROR(INDEX('Trade Journal'!R:R,MATCH(T344,'Trade Journal'!A:A,0)),"")</f>
        <v/>
      </c>
      <c r="X344" s="93" t="str">
        <f t="shared" ca="1" si="6"/>
        <v/>
      </c>
      <c r="Y344" s="93" t="str">
        <f ca="1">IF(X344&lt;&gt;"",SUM(X$2:X344),"")</f>
        <v/>
      </c>
      <c r="Z344" s="102" t="str">
        <f ca="1">IFERROR(INDEX('Trade Journal'!O:O,MATCH(T344,'Trade Journal'!A:A,0)),"")</f>
        <v/>
      </c>
      <c r="AA344" s="102" t="str">
        <f t="array" aca="1" ref="AA344" ca="1">IF(Z344&lt;&gt;"",PRODUCT(Z$2:Z344+1)-1,"")</f>
        <v/>
      </c>
      <c r="AB344" s="102" t="str">
        <f ca="1">IF(AA344&lt;&gt;"",IF(MAX(AA$2:AA344)=AA344,1/(1+AC343)-1,(1+AA344)/(1+AA343)-1),"")</f>
        <v/>
      </c>
      <c r="AC344" s="102" t="str">
        <f t="array" aca="1" ref="AC344" ca="1">IF(AA344&lt;&gt;"",PRODUCT(AB$3:AB344+1)-1,"")</f>
        <v/>
      </c>
      <c r="AD344" s="104" t="str">
        <f ca="1">IF(AA344&lt;&gt;"",POWER((AA344-MAX(AA$2:AA344))/(1+MAX(AA$2:AA344))*100,2),"")</f>
        <v/>
      </c>
    </row>
    <row r="345" spans="20:30" x14ac:dyDescent="0.25">
      <c r="T345" t="str">
        <f t="array" aca="1" ref="T345" ca="1">IF(ROWS($2:345)&lt;=COUNT('Trade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ROWS(U$2:$U345))),"")</f>
        <v/>
      </c>
      <c r="U345" s="93" t="str">
        <f ca="1">IFERROR(INDEX('Trade Journal'!P:P,MATCH(T345,'Trade Journal'!A:A,0)),"")</f>
        <v/>
      </c>
      <c r="V345" s="93" t="str">
        <f ca="1">IFERROR(INDEX('Trade Journal'!Q:Q,MATCH(T345,'Trade Journal'!A:A,0)),"")</f>
        <v/>
      </c>
      <c r="W345" s="93" t="str">
        <f ca="1">IFERROR(INDEX('Trade Journal'!R:R,MATCH(T345,'Trade Journal'!A:A,0)),"")</f>
        <v/>
      </c>
      <c r="X345" s="93" t="str">
        <f t="shared" ca="1" si="6"/>
        <v/>
      </c>
      <c r="Y345" s="93" t="str">
        <f ca="1">IF(X345&lt;&gt;"",SUM(X$2:X345),"")</f>
        <v/>
      </c>
      <c r="Z345" s="102" t="str">
        <f ca="1">IFERROR(INDEX('Trade Journal'!O:O,MATCH(T345,'Trade Journal'!A:A,0)),"")</f>
        <v/>
      </c>
      <c r="AA345" s="102" t="str">
        <f t="array" aca="1" ref="AA345" ca="1">IF(Z345&lt;&gt;"",PRODUCT(Z$2:Z345+1)-1,"")</f>
        <v/>
      </c>
      <c r="AB345" s="102" t="str">
        <f ca="1">IF(AA345&lt;&gt;"",IF(MAX(AA$2:AA345)=AA345,1/(1+AC344)-1,(1+AA345)/(1+AA344)-1),"")</f>
        <v/>
      </c>
      <c r="AC345" s="102" t="str">
        <f t="array" aca="1" ref="AC345" ca="1">IF(AA345&lt;&gt;"",PRODUCT(AB$3:AB345+1)-1,"")</f>
        <v/>
      </c>
      <c r="AD345" s="104" t="str">
        <f ca="1">IF(AA345&lt;&gt;"",POWER((AA345-MAX(AA$2:AA345))/(1+MAX(AA$2:AA345))*100,2),"")</f>
        <v/>
      </c>
    </row>
    <row r="346" spans="20:30" x14ac:dyDescent="0.25">
      <c r="T346" t="str">
        <f t="array" aca="1" ref="T346" ca="1">IF(ROWS($2:346)&lt;=COUNT('Trade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ROWS(U$2:$U346))),"")</f>
        <v/>
      </c>
      <c r="U346" s="93" t="str">
        <f ca="1">IFERROR(INDEX('Trade Journal'!P:P,MATCH(T346,'Trade Journal'!A:A,0)),"")</f>
        <v/>
      </c>
      <c r="V346" s="93" t="str">
        <f ca="1">IFERROR(INDEX('Trade Journal'!Q:Q,MATCH(T346,'Trade Journal'!A:A,0)),"")</f>
        <v/>
      </c>
      <c r="W346" s="93" t="str">
        <f ca="1">IFERROR(INDEX('Trade Journal'!R:R,MATCH(T346,'Trade Journal'!A:A,0)),"")</f>
        <v/>
      </c>
      <c r="X346" s="93" t="str">
        <f t="shared" ca="1" si="6"/>
        <v/>
      </c>
      <c r="Y346" s="93" t="str">
        <f ca="1">IF(X346&lt;&gt;"",SUM(X$2:X346),"")</f>
        <v/>
      </c>
      <c r="Z346" s="102" t="str">
        <f ca="1">IFERROR(INDEX('Trade Journal'!O:O,MATCH(T346,'Trade Journal'!A:A,0)),"")</f>
        <v/>
      </c>
      <c r="AA346" s="102" t="str">
        <f t="array" aca="1" ref="AA346" ca="1">IF(Z346&lt;&gt;"",PRODUCT(Z$2:Z346+1)-1,"")</f>
        <v/>
      </c>
      <c r="AB346" s="102" t="str">
        <f ca="1">IF(AA346&lt;&gt;"",IF(MAX(AA$2:AA346)=AA346,1/(1+AC345)-1,(1+AA346)/(1+AA345)-1),"")</f>
        <v/>
      </c>
      <c r="AC346" s="102" t="str">
        <f t="array" aca="1" ref="AC346" ca="1">IF(AA346&lt;&gt;"",PRODUCT(AB$3:AB346+1)-1,"")</f>
        <v/>
      </c>
      <c r="AD346" s="104" t="str">
        <f ca="1">IF(AA346&lt;&gt;"",POWER((AA346-MAX(AA$2:AA346))/(1+MAX(AA$2:AA346))*100,2),"")</f>
        <v/>
      </c>
    </row>
    <row r="347" spans="20:30" x14ac:dyDescent="0.25">
      <c r="T347" t="str">
        <f t="array" aca="1" ref="T347" ca="1">IF(ROWS($2:347)&lt;=COUNT('Trade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ROWS(U$2:$U347))),"")</f>
        <v/>
      </c>
      <c r="U347" s="93" t="str">
        <f ca="1">IFERROR(INDEX('Trade Journal'!P:P,MATCH(T347,'Trade Journal'!A:A,0)),"")</f>
        <v/>
      </c>
      <c r="V347" s="93" t="str">
        <f ca="1">IFERROR(INDEX('Trade Journal'!Q:Q,MATCH(T347,'Trade Journal'!A:A,0)),"")</f>
        <v/>
      </c>
      <c r="W347" s="93" t="str">
        <f ca="1">IFERROR(INDEX('Trade Journal'!R:R,MATCH(T347,'Trade Journal'!A:A,0)),"")</f>
        <v/>
      </c>
      <c r="X347" s="93" t="str">
        <f t="shared" ca="1" si="6"/>
        <v/>
      </c>
      <c r="Y347" s="93" t="str">
        <f ca="1">IF(X347&lt;&gt;"",SUM(X$2:X347),"")</f>
        <v/>
      </c>
      <c r="Z347" s="102" t="str">
        <f ca="1">IFERROR(INDEX('Trade Journal'!O:O,MATCH(T347,'Trade Journal'!A:A,0)),"")</f>
        <v/>
      </c>
      <c r="AA347" s="102" t="str">
        <f t="array" aca="1" ref="AA347" ca="1">IF(Z347&lt;&gt;"",PRODUCT(Z$2:Z347+1)-1,"")</f>
        <v/>
      </c>
      <c r="AB347" s="102" t="str">
        <f ca="1">IF(AA347&lt;&gt;"",IF(MAX(AA$2:AA347)=AA347,1/(1+AC346)-1,(1+AA347)/(1+AA346)-1),"")</f>
        <v/>
      </c>
      <c r="AC347" s="102" t="str">
        <f t="array" aca="1" ref="AC347" ca="1">IF(AA347&lt;&gt;"",PRODUCT(AB$3:AB347+1)-1,"")</f>
        <v/>
      </c>
      <c r="AD347" s="104" t="str">
        <f ca="1">IF(AA347&lt;&gt;"",POWER((AA347-MAX(AA$2:AA347))/(1+MAX(AA$2:AA347))*100,2),"")</f>
        <v/>
      </c>
    </row>
    <row r="348" spans="20:30" x14ac:dyDescent="0.25">
      <c r="T348" t="str">
        <f t="array" aca="1" ref="T348" ca="1">IF(ROWS($2:348)&lt;=COUNT('Trade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ROWS(U$2:$U348))),"")</f>
        <v/>
      </c>
      <c r="U348" s="93" t="str">
        <f ca="1">IFERROR(INDEX('Trade Journal'!P:P,MATCH(T348,'Trade Journal'!A:A,0)),"")</f>
        <v/>
      </c>
      <c r="V348" s="93" t="str">
        <f ca="1">IFERROR(INDEX('Trade Journal'!Q:Q,MATCH(T348,'Trade Journal'!A:A,0)),"")</f>
        <v/>
      </c>
      <c r="W348" s="93" t="str">
        <f ca="1">IFERROR(INDEX('Trade Journal'!R:R,MATCH(T348,'Trade Journal'!A:A,0)),"")</f>
        <v/>
      </c>
      <c r="X348" s="93" t="str">
        <f t="shared" ca="1" si="6"/>
        <v/>
      </c>
      <c r="Y348" s="93" t="str">
        <f ca="1">IF(X348&lt;&gt;"",SUM(X$2:X348),"")</f>
        <v/>
      </c>
      <c r="Z348" s="102" t="str">
        <f ca="1">IFERROR(INDEX('Trade Journal'!O:O,MATCH(T348,'Trade Journal'!A:A,0)),"")</f>
        <v/>
      </c>
      <c r="AA348" s="102" t="str">
        <f t="array" aca="1" ref="AA348" ca="1">IF(Z348&lt;&gt;"",PRODUCT(Z$2:Z348+1)-1,"")</f>
        <v/>
      </c>
      <c r="AB348" s="102" t="str">
        <f ca="1">IF(AA348&lt;&gt;"",IF(MAX(AA$2:AA348)=AA348,1/(1+AC347)-1,(1+AA348)/(1+AA347)-1),"")</f>
        <v/>
      </c>
      <c r="AC348" s="102" t="str">
        <f t="array" aca="1" ref="AC348" ca="1">IF(AA348&lt;&gt;"",PRODUCT(AB$3:AB348+1)-1,"")</f>
        <v/>
      </c>
      <c r="AD348" s="104" t="str">
        <f ca="1">IF(AA348&lt;&gt;"",POWER((AA348-MAX(AA$2:AA348))/(1+MAX(AA$2:AA348))*100,2),"")</f>
        <v/>
      </c>
    </row>
    <row r="349" spans="20:30" x14ac:dyDescent="0.25">
      <c r="T349" t="str">
        <f t="array" aca="1" ref="T349" ca="1">IF(ROWS($2:349)&lt;=COUNT('Trade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ROWS(U$2:$U349))),"")</f>
        <v/>
      </c>
      <c r="U349" s="93" t="str">
        <f ca="1">IFERROR(INDEX('Trade Journal'!P:P,MATCH(T349,'Trade Journal'!A:A,0)),"")</f>
        <v/>
      </c>
      <c r="V349" s="93" t="str">
        <f ca="1">IFERROR(INDEX('Trade Journal'!Q:Q,MATCH(T349,'Trade Journal'!A:A,0)),"")</f>
        <v/>
      </c>
      <c r="W349" s="93" t="str">
        <f ca="1">IFERROR(INDEX('Trade Journal'!R:R,MATCH(T349,'Trade Journal'!A:A,0)),"")</f>
        <v/>
      </c>
      <c r="X349" s="93" t="str">
        <f t="shared" ca="1" si="6"/>
        <v/>
      </c>
      <c r="Y349" s="93" t="str">
        <f ca="1">IF(X349&lt;&gt;"",SUM(X$2:X349),"")</f>
        <v/>
      </c>
      <c r="Z349" s="102" t="str">
        <f ca="1">IFERROR(INDEX('Trade Journal'!O:O,MATCH(T349,'Trade Journal'!A:A,0)),"")</f>
        <v/>
      </c>
      <c r="AA349" s="102" t="str">
        <f t="array" aca="1" ref="AA349" ca="1">IF(Z349&lt;&gt;"",PRODUCT(Z$2:Z349+1)-1,"")</f>
        <v/>
      </c>
      <c r="AB349" s="102" t="str">
        <f ca="1">IF(AA349&lt;&gt;"",IF(MAX(AA$2:AA349)=AA349,1/(1+AC348)-1,(1+AA349)/(1+AA348)-1),"")</f>
        <v/>
      </c>
      <c r="AC349" s="102" t="str">
        <f t="array" aca="1" ref="AC349" ca="1">IF(AA349&lt;&gt;"",PRODUCT(AB$3:AB349+1)-1,"")</f>
        <v/>
      </c>
      <c r="AD349" s="104" t="str">
        <f ca="1">IF(AA349&lt;&gt;"",POWER((AA349-MAX(AA$2:AA349))/(1+MAX(AA$2:AA349))*100,2),"")</f>
        <v/>
      </c>
    </row>
    <row r="350" spans="20:30" x14ac:dyDescent="0.25">
      <c r="T350" t="str">
        <f t="array" aca="1" ref="T350" ca="1">IF(ROWS($2:350)&lt;=COUNT('Trade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ROWS(U$2:$U350))),"")</f>
        <v/>
      </c>
      <c r="U350" s="93" t="str">
        <f ca="1">IFERROR(INDEX('Trade Journal'!P:P,MATCH(T350,'Trade Journal'!A:A,0)),"")</f>
        <v/>
      </c>
      <c r="V350" s="93" t="str">
        <f ca="1">IFERROR(INDEX('Trade Journal'!Q:Q,MATCH(T350,'Trade Journal'!A:A,0)),"")</f>
        <v/>
      </c>
      <c r="W350" s="93" t="str">
        <f ca="1">IFERROR(INDEX('Trade Journal'!R:R,MATCH(T350,'Trade Journal'!A:A,0)),"")</f>
        <v/>
      </c>
      <c r="X350" s="93" t="str">
        <f t="shared" ca="1" si="6"/>
        <v/>
      </c>
      <c r="Y350" s="93" t="str">
        <f ca="1">IF(X350&lt;&gt;"",SUM(X$2:X350),"")</f>
        <v/>
      </c>
      <c r="Z350" s="102" t="str">
        <f ca="1">IFERROR(INDEX('Trade Journal'!O:O,MATCH(T350,'Trade Journal'!A:A,0)),"")</f>
        <v/>
      </c>
      <c r="AA350" s="102" t="str">
        <f t="array" aca="1" ref="AA350" ca="1">IF(Z350&lt;&gt;"",PRODUCT(Z$2:Z350+1)-1,"")</f>
        <v/>
      </c>
      <c r="AB350" s="102" t="str">
        <f ca="1">IF(AA350&lt;&gt;"",IF(MAX(AA$2:AA350)=AA350,1/(1+AC349)-1,(1+AA350)/(1+AA349)-1),"")</f>
        <v/>
      </c>
      <c r="AC350" s="102" t="str">
        <f t="array" aca="1" ref="AC350" ca="1">IF(AA350&lt;&gt;"",PRODUCT(AB$3:AB350+1)-1,"")</f>
        <v/>
      </c>
      <c r="AD350" s="104" t="str">
        <f ca="1">IF(AA350&lt;&gt;"",POWER((AA350-MAX(AA$2:AA350))/(1+MAX(AA$2:AA350))*100,2),"")</f>
        <v/>
      </c>
    </row>
    <row r="351" spans="20:30" x14ac:dyDescent="0.25">
      <c r="T351" t="str">
        <f t="array" aca="1" ref="T351" ca="1">IF(ROWS($2:351)&lt;=COUNT('Trade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ROWS(U$2:$U351))),"")</f>
        <v/>
      </c>
      <c r="U351" s="93" t="str">
        <f ca="1">IFERROR(INDEX('Trade Journal'!P:P,MATCH(T351,'Trade Journal'!A:A,0)),"")</f>
        <v/>
      </c>
      <c r="V351" s="93" t="str">
        <f ca="1">IFERROR(INDEX('Trade Journal'!Q:Q,MATCH(T351,'Trade Journal'!A:A,0)),"")</f>
        <v/>
      </c>
      <c r="W351" s="93" t="str">
        <f ca="1">IFERROR(INDEX('Trade Journal'!R:R,MATCH(T351,'Trade Journal'!A:A,0)),"")</f>
        <v/>
      </c>
      <c r="X351" s="93" t="str">
        <f t="shared" ca="1" si="6"/>
        <v/>
      </c>
      <c r="Y351" s="93" t="str">
        <f ca="1">IF(X351&lt;&gt;"",SUM(X$2:X351),"")</f>
        <v/>
      </c>
      <c r="Z351" s="102" t="str">
        <f ca="1">IFERROR(INDEX('Trade Journal'!O:O,MATCH(T351,'Trade Journal'!A:A,0)),"")</f>
        <v/>
      </c>
      <c r="AA351" s="102" t="str">
        <f t="array" aca="1" ref="AA351" ca="1">IF(Z351&lt;&gt;"",PRODUCT(Z$2:Z351+1)-1,"")</f>
        <v/>
      </c>
      <c r="AB351" s="102" t="str">
        <f ca="1">IF(AA351&lt;&gt;"",IF(MAX(AA$2:AA351)=AA351,1/(1+AC350)-1,(1+AA351)/(1+AA350)-1),"")</f>
        <v/>
      </c>
      <c r="AC351" s="102" t="str">
        <f t="array" aca="1" ref="AC351" ca="1">IF(AA351&lt;&gt;"",PRODUCT(AB$3:AB351+1)-1,"")</f>
        <v/>
      </c>
      <c r="AD351" s="104" t="str">
        <f ca="1">IF(AA351&lt;&gt;"",POWER((AA351-MAX(AA$2:AA351))/(1+MAX(AA$2:AA351))*100,2),"")</f>
        <v/>
      </c>
    </row>
    <row r="352" spans="20:30" x14ac:dyDescent="0.25">
      <c r="T352" t="str">
        <f t="array" aca="1" ref="T352" ca="1">IF(ROWS($2:352)&lt;=COUNT('Trade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ROWS(U$2:$U352))),"")</f>
        <v/>
      </c>
      <c r="U352" s="93" t="str">
        <f ca="1">IFERROR(INDEX('Trade Journal'!P:P,MATCH(T352,'Trade Journal'!A:A,0)),"")</f>
        <v/>
      </c>
      <c r="V352" s="93" t="str">
        <f ca="1">IFERROR(INDEX('Trade Journal'!Q:Q,MATCH(T352,'Trade Journal'!A:A,0)),"")</f>
        <v/>
      </c>
      <c r="W352" s="93" t="str">
        <f ca="1">IFERROR(INDEX('Trade Journal'!R:R,MATCH(T352,'Trade Journal'!A:A,0)),"")</f>
        <v/>
      </c>
      <c r="X352" s="93" t="str">
        <f t="shared" ca="1" si="6"/>
        <v/>
      </c>
      <c r="Y352" s="93" t="str">
        <f ca="1">IF(X352&lt;&gt;"",SUM(X$2:X352),"")</f>
        <v/>
      </c>
      <c r="Z352" s="102" t="str">
        <f ca="1">IFERROR(INDEX('Trade Journal'!O:O,MATCH(T352,'Trade Journal'!A:A,0)),"")</f>
        <v/>
      </c>
      <c r="AA352" s="102" t="str">
        <f t="array" aca="1" ref="AA352" ca="1">IF(Z352&lt;&gt;"",PRODUCT(Z$2:Z352+1)-1,"")</f>
        <v/>
      </c>
      <c r="AB352" s="102" t="str">
        <f ca="1">IF(AA352&lt;&gt;"",IF(MAX(AA$2:AA352)=AA352,1/(1+AC351)-1,(1+AA352)/(1+AA351)-1),"")</f>
        <v/>
      </c>
      <c r="AC352" s="102" t="str">
        <f t="array" aca="1" ref="AC352" ca="1">IF(AA352&lt;&gt;"",PRODUCT(AB$3:AB352+1)-1,"")</f>
        <v/>
      </c>
      <c r="AD352" s="104" t="str">
        <f ca="1">IF(AA352&lt;&gt;"",POWER((AA352-MAX(AA$2:AA352))/(1+MAX(AA$2:AA352))*100,2),"")</f>
        <v/>
      </c>
    </row>
    <row r="353" spans="20:30" x14ac:dyDescent="0.25">
      <c r="T353" t="str">
        <f t="array" aca="1" ref="T353" ca="1">IF(ROWS($2:353)&lt;=COUNT('Trade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ROWS(U$2:$U353))),"")</f>
        <v/>
      </c>
      <c r="U353" s="93" t="str">
        <f ca="1">IFERROR(INDEX('Trade Journal'!P:P,MATCH(T353,'Trade Journal'!A:A,0)),"")</f>
        <v/>
      </c>
      <c r="V353" s="93" t="str">
        <f ca="1">IFERROR(INDEX('Trade Journal'!Q:Q,MATCH(T353,'Trade Journal'!A:A,0)),"")</f>
        <v/>
      </c>
      <c r="W353" s="93" t="str">
        <f ca="1">IFERROR(INDEX('Trade Journal'!R:R,MATCH(T353,'Trade Journal'!A:A,0)),"")</f>
        <v/>
      </c>
      <c r="X353" s="93" t="str">
        <f t="shared" ca="1" si="6"/>
        <v/>
      </c>
      <c r="Y353" s="93" t="str">
        <f ca="1">IF(X353&lt;&gt;"",SUM(X$2:X353),"")</f>
        <v/>
      </c>
      <c r="Z353" s="102" t="str">
        <f ca="1">IFERROR(INDEX('Trade Journal'!O:O,MATCH(T353,'Trade Journal'!A:A,0)),"")</f>
        <v/>
      </c>
      <c r="AA353" s="102" t="str">
        <f t="array" aca="1" ref="AA353" ca="1">IF(Z353&lt;&gt;"",PRODUCT(Z$2:Z353+1)-1,"")</f>
        <v/>
      </c>
      <c r="AB353" s="102" t="str">
        <f ca="1">IF(AA353&lt;&gt;"",IF(MAX(AA$2:AA353)=AA353,1/(1+AC352)-1,(1+AA353)/(1+AA352)-1),"")</f>
        <v/>
      </c>
      <c r="AC353" s="102" t="str">
        <f t="array" aca="1" ref="AC353" ca="1">IF(AA353&lt;&gt;"",PRODUCT(AB$3:AB353+1)-1,"")</f>
        <v/>
      </c>
      <c r="AD353" s="104" t="str">
        <f ca="1">IF(AA353&lt;&gt;"",POWER((AA353-MAX(AA$2:AA353))/(1+MAX(AA$2:AA353))*100,2),"")</f>
        <v/>
      </c>
    </row>
    <row r="354" spans="20:30" x14ac:dyDescent="0.25">
      <c r="T354" t="str">
        <f t="array" aca="1" ref="T354" ca="1">IF(ROWS($2:354)&lt;=COUNT('Trade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ROWS(U$2:$U354))),"")</f>
        <v/>
      </c>
      <c r="U354" s="93" t="str">
        <f ca="1">IFERROR(INDEX('Trade Journal'!P:P,MATCH(T354,'Trade Journal'!A:A,0)),"")</f>
        <v/>
      </c>
      <c r="V354" s="93" t="str">
        <f ca="1">IFERROR(INDEX('Trade Journal'!Q:Q,MATCH(T354,'Trade Journal'!A:A,0)),"")</f>
        <v/>
      </c>
      <c r="W354" s="93" t="str">
        <f ca="1">IFERROR(INDEX('Trade Journal'!R:R,MATCH(T354,'Trade Journal'!A:A,0)),"")</f>
        <v/>
      </c>
      <c r="X354" s="93" t="str">
        <f t="shared" ca="1" si="6"/>
        <v/>
      </c>
      <c r="Y354" s="93" t="str">
        <f ca="1">IF(X354&lt;&gt;"",SUM(X$2:X354),"")</f>
        <v/>
      </c>
      <c r="Z354" s="102" t="str">
        <f ca="1">IFERROR(INDEX('Trade Journal'!O:O,MATCH(T354,'Trade Journal'!A:A,0)),"")</f>
        <v/>
      </c>
      <c r="AA354" s="102" t="str">
        <f t="array" aca="1" ref="AA354" ca="1">IF(Z354&lt;&gt;"",PRODUCT(Z$2:Z354+1)-1,"")</f>
        <v/>
      </c>
      <c r="AB354" s="102" t="str">
        <f ca="1">IF(AA354&lt;&gt;"",IF(MAX(AA$2:AA354)=AA354,1/(1+AC353)-1,(1+AA354)/(1+AA353)-1),"")</f>
        <v/>
      </c>
      <c r="AC354" s="102" t="str">
        <f t="array" aca="1" ref="AC354" ca="1">IF(AA354&lt;&gt;"",PRODUCT(AB$3:AB354+1)-1,"")</f>
        <v/>
      </c>
      <c r="AD354" s="104" t="str">
        <f ca="1">IF(AA354&lt;&gt;"",POWER((AA354-MAX(AA$2:AA354))/(1+MAX(AA$2:AA354))*100,2),"")</f>
        <v/>
      </c>
    </row>
    <row r="355" spans="20:30" x14ac:dyDescent="0.25">
      <c r="T355" t="str">
        <f t="array" aca="1" ref="T355" ca="1">IF(ROWS($2:355)&lt;=COUNT('Trade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ROWS(U$2:$U355))),"")</f>
        <v/>
      </c>
      <c r="U355" s="93" t="str">
        <f ca="1">IFERROR(INDEX('Trade Journal'!P:P,MATCH(T355,'Trade Journal'!A:A,0)),"")</f>
        <v/>
      </c>
      <c r="V355" s="93" t="str">
        <f ca="1">IFERROR(INDEX('Trade Journal'!Q:Q,MATCH(T355,'Trade Journal'!A:A,0)),"")</f>
        <v/>
      </c>
      <c r="W355" s="93" t="str">
        <f ca="1">IFERROR(INDEX('Trade Journal'!R:R,MATCH(T355,'Trade Journal'!A:A,0)),"")</f>
        <v/>
      </c>
      <c r="X355" s="93" t="str">
        <f t="shared" ca="1" si="6"/>
        <v/>
      </c>
      <c r="Y355" s="93" t="str">
        <f ca="1">IF(X355&lt;&gt;"",SUM(X$2:X355),"")</f>
        <v/>
      </c>
      <c r="Z355" s="102" t="str">
        <f ca="1">IFERROR(INDEX('Trade Journal'!O:O,MATCH(T355,'Trade Journal'!A:A,0)),"")</f>
        <v/>
      </c>
      <c r="AA355" s="102" t="str">
        <f t="array" aca="1" ref="AA355" ca="1">IF(Z355&lt;&gt;"",PRODUCT(Z$2:Z355+1)-1,"")</f>
        <v/>
      </c>
      <c r="AB355" s="102" t="str">
        <f ca="1">IF(AA355&lt;&gt;"",IF(MAX(AA$2:AA355)=AA355,1/(1+AC354)-1,(1+AA355)/(1+AA354)-1),"")</f>
        <v/>
      </c>
      <c r="AC355" s="102" t="str">
        <f t="array" aca="1" ref="AC355" ca="1">IF(AA355&lt;&gt;"",PRODUCT(AB$3:AB355+1)-1,"")</f>
        <v/>
      </c>
      <c r="AD355" s="104" t="str">
        <f ca="1">IF(AA355&lt;&gt;"",POWER((AA355-MAX(AA$2:AA355))/(1+MAX(AA$2:AA355))*100,2),"")</f>
        <v/>
      </c>
    </row>
    <row r="356" spans="20:30" x14ac:dyDescent="0.25">
      <c r="T356" t="str">
        <f t="array" aca="1" ref="T356" ca="1">IF(ROWS($2:356)&lt;=COUNT('Trade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ROWS(U$2:$U356))),"")</f>
        <v/>
      </c>
      <c r="U356" s="93" t="str">
        <f ca="1">IFERROR(INDEX('Trade Journal'!P:P,MATCH(T356,'Trade Journal'!A:A,0)),"")</f>
        <v/>
      </c>
      <c r="V356" s="93" t="str">
        <f ca="1">IFERROR(INDEX('Trade Journal'!Q:Q,MATCH(T356,'Trade Journal'!A:A,0)),"")</f>
        <v/>
      </c>
      <c r="W356" s="93" t="str">
        <f ca="1">IFERROR(INDEX('Trade Journal'!R:R,MATCH(T356,'Trade Journal'!A:A,0)),"")</f>
        <v/>
      </c>
      <c r="X356" s="93" t="str">
        <f t="shared" ca="1" si="6"/>
        <v/>
      </c>
      <c r="Y356" s="93" t="str">
        <f ca="1">IF(X356&lt;&gt;"",SUM(X$2:X356),"")</f>
        <v/>
      </c>
      <c r="Z356" s="102" t="str">
        <f ca="1">IFERROR(INDEX('Trade Journal'!O:O,MATCH(T356,'Trade Journal'!A:A,0)),"")</f>
        <v/>
      </c>
      <c r="AA356" s="102" t="str">
        <f t="array" aca="1" ref="AA356" ca="1">IF(Z356&lt;&gt;"",PRODUCT(Z$2:Z356+1)-1,"")</f>
        <v/>
      </c>
      <c r="AB356" s="102" t="str">
        <f ca="1">IF(AA356&lt;&gt;"",IF(MAX(AA$2:AA356)=AA356,1/(1+AC355)-1,(1+AA356)/(1+AA355)-1),"")</f>
        <v/>
      </c>
      <c r="AC356" s="102" t="str">
        <f t="array" aca="1" ref="AC356" ca="1">IF(AA356&lt;&gt;"",PRODUCT(AB$3:AB356+1)-1,"")</f>
        <v/>
      </c>
      <c r="AD356" s="104" t="str">
        <f ca="1">IF(AA356&lt;&gt;"",POWER((AA356-MAX(AA$2:AA356))/(1+MAX(AA$2:AA356))*100,2),"")</f>
        <v/>
      </c>
    </row>
    <row r="357" spans="20:30" x14ac:dyDescent="0.25">
      <c r="T357" t="str">
        <f t="array" aca="1" ref="T357" ca="1">IF(ROWS($2:357)&lt;=COUNT('Trade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ROWS(U$2:$U357))),"")</f>
        <v/>
      </c>
      <c r="U357" s="93" t="str">
        <f ca="1">IFERROR(INDEX('Trade Journal'!P:P,MATCH(T357,'Trade Journal'!A:A,0)),"")</f>
        <v/>
      </c>
      <c r="V357" s="93" t="str">
        <f ca="1">IFERROR(INDEX('Trade Journal'!Q:Q,MATCH(T357,'Trade Journal'!A:A,0)),"")</f>
        <v/>
      </c>
      <c r="W357" s="93" t="str">
        <f ca="1">IFERROR(INDEX('Trade Journal'!R:R,MATCH(T357,'Trade Journal'!A:A,0)),"")</f>
        <v/>
      </c>
      <c r="X357" s="93" t="str">
        <f t="shared" ca="1" si="6"/>
        <v/>
      </c>
      <c r="Y357" s="93" t="str">
        <f ca="1">IF(X357&lt;&gt;"",SUM(X$2:X357),"")</f>
        <v/>
      </c>
      <c r="Z357" s="102" t="str">
        <f ca="1">IFERROR(INDEX('Trade Journal'!O:O,MATCH(T357,'Trade Journal'!A:A,0)),"")</f>
        <v/>
      </c>
      <c r="AA357" s="102" t="str">
        <f t="array" aca="1" ref="AA357" ca="1">IF(Z357&lt;&gt;"",PRODUCT(Z$2:Z357+1)-1,"")</f>
        <v/>
      </c>
      <c r="AB357" s="102" t="str">
        <f ca="1">IF(AA357&lt;&gt;"",IF(MAX(AA$2:AA357)=AA357,1/(1+AC356)-1,(1+AA357)/(1+AA356)-1),"")</f>
        <v/>
      </c>
      <c r="AC357" s="102" t="str">
        <f t="array" aca="1" ref="AC357" ca="1">IF(AA357&lt;&gt;"",PRODUCT(AB$3:AB357+1)-1,"")</f>
        <v/>
      </c>
      <c r="AD357" s="104" t="str">
        <f ca="1">IF(AA357&lt;&gt;"",POWER((AA357-MAX(AA$2:AA357))/(1+MAX(AA$2:AA357))*100,2),"")</f>
        <v/>
      </c>
    </row>
    <row r="358" spans="20:30" x14ac:dyDescent="0.25">
      <c r="T358" t="str">
        <f t="array" aca="1" ref="T358" ca="1">IF(ROWS($2:358)&lt;=COUNT('Trade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ROWS(U$2:$U358))),"")</f>
        <v/>
      </c>
      <c r="U358" s="93" t="str">
        <f ca="1">IFERROR(INDEX('Trade Journal'!P:P,MATCH(T358,'Trade Journal'!A:A,0)),"")</f>
        <v/>
      </c>
      <c r="V358" s="93" t="str">
        <f ca="1">IFERROR(INDEX('Trade Journal'!Q:Q,MATCH(T358,'Trade Journal'!A:A,0)),"")</f>
        <v/>
      </c>
      <c r="W358" s="93" t="str">
        <f ca="1">IFERROR(INDEX('Trade Journal'!R:R,MATCH(T358,'Trade Journal'!A:A,0)),"")</f>
        <v/>
      </c>
      <c r="X358" s="93" t="str">
        <f t="shared" ca="1" si="6"/>
        <v/>
      </c>
      <c r="Y358" s="93" t="str">
        <f ca="1">IF(X358&lt;&gt;"",SUM(X$2:X358),"")</f>
        <v/>
      </c>
      <c r="Z358" s="102" t="str">
        <f ca="1">IFERROR(INDEX('Trade Journal'!O:O,MATCH(T358,'Trade Journal'!A:A,0)),"")</f>
        <v/>
      </c>
      <c r="AA358" s="102" t="str">
        <f t="array" aca="1" ref="AA358" ca="1">IF(Z358&lt;&gt;"",PRODUCT(Z$2:Z358+1)-1,"")</f>
        <v/>
      </c>
      <c r="AB358" s="102" t="str">
        <f ca="1">IF(AA358&lt;&gt;"",IF(MAX(AA$2:AA358)=AA358,1/(1+AC357)-1,(1+AA358)/(1+AA357)-1),"")</f>
        <v/>
      </c>
      <c r="AC358" s="102" t="str">
        <f t="array" aca="1" ref="AC358" ca="1">IF(AA358&lt;&gt;"",PRODUCT(AB$3:AB358+1)-1,"")</f>
        <v/>
      </c>
      <c r="AD358" s="104" t="str">
        <f ca="1">IF(AA358&lt;&gt;"",POWER((AA358-MAX(AA$2:AA358))/(1+MAX(AA$2:AA358))*100,2),"")</f>
        <v/>
      </c>
    </row>
    <row r="359" spans="20:30" x14ac:dyDescent="0.25">
      <c r="T359" t="str">
        <f t="array" aca="1" ref="T359" ca="1">IF(ROWS($2:359)&lt;=COUNT('Trade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ROWS(U$2:$U359))),"")</f>
        <v/>
      </c>
      <c r="U359" s="93" t="str">
        <f ca="1">IFERROR(INDEX('Trade Journal'!P:P,MATCH(T359,'Trade Journal'!A:A,0)),"")</f>
        <v/>
      </c>
      <c r="V359" s="93" t="str">
        <f ca="1">IFERROR(INDEX('Trade Journal'!Q:Q,MATCH(T359,'Trade Journal'!A:A,0)),"")</f>
        <v/>
      </c>
      <c r="W359" s="93" t="str">
        <f ca="1">IFERROR(INDEX('Trade Journal'!R:R,MATCH(T359,'Trade Journal'!A:A,0)),"")</f>
        <v/>
      </c>
      <c r="X359" s="93" t="str">
        <f t="shared" ca="1" si="6"/>
        <v/>
      </c>
      <c r="Y359" s="93" t="str">
        <f ca="1">IF(X359&lt;&gt;"",SUM(X$2:X359),"")</f>
        <v/>
      </c>
      <c r="Z359" s="102" t="str">
        <f ca="1">IFERROR(INDEX('Trade Journal'!O:O,MATCH(T359,'Trade Journal'!A:A,0)),"")</f>
        <v/>
      </c>
      <c r="AA359" s="102" t="str">
        <f t="array" aca="1" ref="AA359" ca="1">IF(Z359&lt;&gt;"",PRODUCT(Z$2:Z359+1)-1,"")</f>
        <v/>
      </c>
      <c r="AB359" s="102" t="str">
        <f ca="1">IF(AA359&lt;&gt;"",IF(MAX(AA$2:AA359)=AA359,1/(1+AC358)-1,(1+AA359)/(1+AA358)-1),"")</f>
        <v/>
      </c>
      <c r="AC359" s="102" t="str">
        <f t="array" aca="1" ref="AC359" ca="1">IF(AA359&lt;&gt;"",PRODUCT(AB$3:AB359+1)-1,"")</f>
        <v/>
      </c>
      <c r="AD359" s="104" t="str">
        <f ca="1">IF(AA359&lt;&gt;"",POWER((AA359-MAX(AA$2:AA359))/(1+MAX(AA$2:AA359))*100,2),"")</f>
        <v/>
      </c>
    </row>
    <row r="360" spans="20:30" x14ac:dyDescent="0.25">
      <c r="T360" t="str">
        <f t="array" aca="1" ref="T360" ca="1">IF(ROWS($2:360)&lt;=COUNT('Trade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ROWS(U$2:$U360))),"")</f>
        <v/>
      </c>
      <c r="U360" s="93" t="str">
        <f ca="1">IFERROR(INDEX('Trade Journal'!P:P,MATCH(T360,'Trade Journal'!A:A,0)),"")</f>
        <v/>
      </c>
      <c r="V360" s="93" t="str">
        <f ca="1">IFERROR(INDEX('Trade Journal'!Q:Q,MATCH(T360,'Trade Journal'!A:A,0)),"")</f>
        <v/>
      </c>
      <c r="W360" s="93" t="str">
        <f ca="1">IFERROR(INDEX('Trade Journal'!R:R,MATCH(T360,'Trade Journal'!A:A,0)),"")</f>
        <v/>
      </c>
      <c r="X360" s="93" t="str">
        <f t="shared" ca="1" si="6"/>
        <v/>
      </c>
      <c r="Y360" s="93" t="str">
        <f ca="1">IF(X360&lt;&gt;"",SUM(X$2:X360),"")</f>
        <v/>
      </c>
      <c r="Z360" s="102" t="str">
        <f ca="1">IFERROR(INDEX('Trade Journal'!O:O,MATCH(T360,'Trade Journal'!A:A,0)),"")</f>
        <v/>
      </c>
      <c r="AA360" s="102" t="str">
        <f t="array" aca="1" ref="AA360" ca="1">IF(Z360&lt;&gt;"",PRODUCT(Z$2:Z360+1)-1,"")</f>
        <v/>
      </c>
      <c r="AB360" s="102" t="str">
        <f ca="1">IF(AA360&lt;&gt;"",IF(MAX(AA$2:AA360)=AA360,1/(1+AC359)-1,(1+AA360)/(1+AA359)-1),"")</f>
        <v/>
      </c>
      <c r="AC360" s="102" t="str">
        <f t="array" aca="1" ref="AC360" ca="1">IF(AA360&lt;&gt;"",PRODUCT(AB$3:AB360+1)-1,"")</f>
        <v/>
      </c>
      <c r="AD360" s="104" t="str">
        <f ca="1">IF(AA360&lt;&gt;"",POWER((AA360-MAX(AA$2:AA360))/(1+MAX(AA$2:AA360))*100,2),"")</f>
        <v/>
      </c>
    </row>
    <row r="361" spans="20:30" x14ac:dyDescent="0.25">
      <c r="T361" t="str">
        <f t="array" aca="1" ref="T361" ca="1">IF(ROWS($2:361)&lt;=COUNT('Trade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ROWS(U$2:$U361))),"")</f>
        <v/>
      </c>
      <c r="U361" s="93" t="str">
        <f ca="1">IFERROR(INDEX('Trade Journal'!P:P,MATCH(T361,'Trade Journal'!A:A,0)),"")</f>
        <v/>
      </c>
      <c r="V361" s="93" t="str">
        <f ca="1">IFERROR(INDEX('Trade Journal'!Q:Q,MATCH(T361,'Trade Journal'!A:A,0)),"")</f>
        <v/>
      </c>
      <c r="W361" s="93" t="str">
        <f ca="1">IFERROR(INDEX('Trade Journal'!R:R,MATCH(T361,'Trade Journal'!A:A,0)),"")</f>
        <v/>
      </c>
      <c r="X361" s="93" t="str">
        <f t="shared" ca="1" si="6"/>
        <v/>
      </c>
      <c r="Y361" s="93" t="str">
        <f ca="1">IF(X361&lt;&gt;"",SUM(X$2:X361),"")</f>
        <v/>
      </c>
      <c r="Z361" s="102" t="str">
        <f ca="1">IFERROR(INDEX('Trade Journal'!O:O,MATCH(T361,'Trade Journal'!A:A,0)),"")</f>
        <v/>
      </c>
      <c r="AA361" s="102" t="str">
        <f t="array" aca="1" ref="AA361" ca="1">IF(Z361&lt;&gt;"",PRODUCT(Z$2:Z361+1)-1,"")</f>
        <v/>
      </c>
      <c r="AB361" s="102" t="str">
        <f ca="1">IF(AA361&lt;&gt;"",IF(MAX(AA$2:AA361)=AA361,1/(1+AC360)-1,(1+AA361)/(1+AA360)-1),"")</f>
        <v/>
      </c>
      <c r="AC361" s="102" t="str">
        <f t="array" aca="1" ref="AC361" ca="1">IF(AA361&lt;&gt;"",PRODUCT(AB$3:AB361+1)-1,"")</f>
        <v/>
      </c>
      <c r="AD361" s="104" t="str">
        <f ca="1">IF(AA361&lt;&gt;"",POWER((AA361-MAX(AA$2:AA361))/(1+MAX(AA$2:AA361))*100,2),"")</f>
        <v/>
      </c>
    </row>
    <row r="362" spans="20:30" x14ac:dyDescent="0.25">
      <c r="T362" t="str">
        <f t="array" aca="1" ref="T362" ca="1">IF(ROWS($2:362)&lt;=COUNT('Trade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ROWS(U$2:$U362))),"")</f>
        <v/>
      </c>
      <c r="U362" s="93" t="str">
        <f ca="1">IFERROR(INDEX('Trade Journal'!P:P,MATCH(T362,'Trade Journal'!A:A,0)),"")</f>
        <v/>
      </c>
      <c r="V362" s="93" t="str">
        <f ca="1">IFERROR(INDEX('Trade Journal'!Q:Q,MATCH(T362,'Trade Journal'!A:A,0)),"")</f>
        <v/>
      </c>
      <c r="W362" s="93" t="str">
        <f ca="1">IFERROR(INDEX('Trade Journal'!R:R,MATCH(T362,'Trade Journal'!A:A,0)),"")</f>
        <v/>
      </c>
      <c r="X362" s="93" t="str">
        <f t="shared" ca="1" si="6"/>
        <v/>
      </c>
      <c r="Y362" s="93" t="str">
        <f ca="1">IF(X362&lt;&gt;"",SUM(X$2:X362),"")</f>
        <v/>
      </c>
      <c r="Z362" s="102" t="str">
        <f ca="1">IFERROR(INDEX('Trade Journal'!O:O,MATCH(T362,'Trade Journal'!A:A,0)),"")</f>
        <v/>
      </c>
      <c r="AA362" s="102" t="str">
        <f t="array" aca="1" ref="AA362" ca="1">IF(Z362&lt;&gt;"",PRODUCT(Z$2:Z362+1)-1,"")</f>
        <v/>
      </c>
      <c r="AB362" s="102" t="str">
        <f ca="1">IF(AA362&lt;&gt;"",IF(MAX(AA$2:AA362)=AA362,1/(1+AC361)-1,(1+AA362)/(1+AA361)-1),"")</f>
        <v/>
      </c>
      <c r="AC362" s="102" t="str">
        <f t="array" aca="1" ref="AC362" ca="1">IF(AA362&lt;&gt;"",PRODUCT(AB$3:AB362+1)-1,"")</f>
        <v/>
      </c>
      <c r="AD362" s="104" t="str">
        <f ca="1">IF(AA362&lt;&gt;"",POWER((AA362-MAX(AA$2:AA362))/(1+MAX(AA$2:AA362))*100,2),"")</f>
        <v/>
      </c>
    </row>
    <row r="363" spans="20:30" x14ac:dyDescent="0.25">
      <c r="T363" t="str">
        <f t="array" aca="1" ref="T363" ca="1">IF(ROWS($2:363)&lt;=COUNT('Trade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ROWS(U$2:$U363))),"")</f>
        <v/>
      </c>
      <c r="U363" s="93" t="str">
        <f ca="1">IFERROR(INDEX('Trade Journal'!P:P,MATCH(T363,'Trade Journal'!A:A,0)),"")</f>
        <v/>
      </c>
      <c r="V363" s="93" t="str">
        <f ca="1">IFERROR(INDEX('Trade Journal'!Q:Q,MATCH(T363,'Trade Journal'!A:A,0)),"")</f>
        <v/>
      </c>
      <c r="W363" s="93" t="str">
        <f ca="1">IFERROR(INDEX('Trade Journal'!R:R,MATCH(T363,'Trade Journal'!A:A,0)),"")</f>
        <v/>
      </c>
      <c r="X363" s="93" t="str">
        <f t="shared" ca="1" si="6"/>
        <v/>
      </c>
      <c r="Y363" s="93" t="str">
        <f ca="1">IF(X363&lt;&gt;"",SUM(X$2:X363),"")</f>
        <v/>
      </c>
      <c r="Z363" s="102" t="str">
        <f ca="1">IFERROR(INDEX('Trade Journal'!O:O,MATCH(T363,'Trade Journal'!A:A,0)),"")</f>
        <v/>
      </c>
      <c r="AA363" s="102" t="str">
        <f t="array" aca="1" ref="AA363" ca="1">IF(Z363&lt;&gt;"",PRODUCT(Z$2:Z363+1)-1,"")</f>
        <v/>
      </c>
      <c r="AB363" s="102" t="str">
        <f ca="1">IF(AA363&lt;&gt;"",IF(MAX(AA$2:AA363)=AA363,1/(1+AC362)-1,(1+AA363)/(1+AA362)-1),"")</f>
        <v/>
      </c>
      <c r="AC363" s="102" t="str">
        <f t="array" aca="1" ref="AC363" ca="1">IF(AA363&lt;&gt;"",PRODUCT(AB$3:AB363+1)-1,"")</f>
        <v/>
      </c>
      <c r="AD363" s="104" t="str">
        <f ca="1">IF(AA363&lt;&gt;"",POWER((AA363-MAX(AA$2:AA363))/(1+MAX(AA$2:AA363))*100,2),"")</f>
        <v/>
      </c>
    </row>
    <row r="364" spans="20:30" x14ac:dyDescent="0.25">
      <c r="T364" t="str">
        <f t="array" aca="1" ref="T364" ca="1">IF(ROWS($2:364)&lt;=COUNT('Trade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ROWS(U$2:$U364))),"")</f>
        <v/>
      </c>
      <c r="U364" s="93" t="str">
        <f ca="1">IFERROR(INDEX('Trade Journal'!P:P,MATCH(T364,'Trade Journal'!A:A,0)),"")</f>
        <v/>
      </c>
      <c r="V364" s="93" t="str">
        <f ca="1">IFERROR(INDEX('Trade Journal'!Q:Q,MATCH(T364,'Trade Journal'!A:A,0)),"")</f>
        <v/>
      </c>
      <c r="W364" s="93" t="str">
        <f ca="1">IFERROR(INDEX('Trade Journal'!R:R,MATCH(T364,'Trade Journal'!A:A,0)),"")</f>
        <v/>
      </c>
      <c r="X364" s="93" t="str">
        <f t="shared" ca="1" si="6"/>
        <v/>
      </c>
      <c r="Y364" s="93" t="str">
        <f ca="1">IF(X364&lt;&gt;"",SUM(X$2:X364),"")</f>
        <v/>
      </c>
      <c r="Z364" s="102" t="str">
        <f ca="1">IFERROR(INDEX('Trade Journal'!O:O,MATCH(T364,'Trade Journal'!A:A,0)),"")</f>
        <v/>
      </c>
      <c r="AA364" s="102" t="str">
        <f t="array" aca="1" ref="AA364" ca="1">IF(Z364&lt;&gt;"",PRODUCT(Z$2:Z364+1)-1,"")</f>
        <v/>
      </c>
      <c r="AB364" s="102" t="str">
        <f ca="1">IF(AA364&lt;&gt;"",IF(MAX(AA$2:AA364)=AA364,1/(1+AC363)-1,(1+AA364)/(1+AA363)-1),"")</f>
        <v/>
      </c>
      <c r="AC364" s="102" t="str">
        <f t="array" aca="1" ref="AC364" ca="1">IF(AA364&lt;&gt;"",PRODUCT(AB$3:AB364+1)-1,"")</f>
        <v/>
      </c>
      <c r="AD364" s="104" t="str">
        <f ca="1">IF(AA364&lt;&gt;"",POWER((AA364-MAX(AA$2:AA364))/(1+MAX(AA$2:AA364))*100,2),"")</f>
        <v/>
      </c>
    </row>
    <row r="365" spans="20:30" x14ac:dyDescent="0.25">
      <c r="T365" t="str">
        <f t="array" aca="1" ref="T365" ca="1">IF(ROWS($2:365)&lt;=COUNT('Trade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ROWS(U$2:$U365))),"")</f>
        <v/>
      </c>
      <c r="U365" s="93" t="str">
        <f ca="1">IFERROR(INDEX('Trade Journal'!P:P,MATCH(T365,'Trade Journal'!A:A,0)),"")</f>
        <v/>
      </c>
      <c r="V365" s="93" t="str">
        <f ca="1">IFERROR(INDEX('Trade Journal'!Q:Q,MATCH(T365,'Trade Journal'!A:A,0)),"")</f>
        <v/>
      </c>
      <c r="W365" s="93" t="str">
        <f ca="1">IFERROR(INDEX('Trade Journal'!R:R,MATCH(T365,'Trade Journal'!A:A,0)),"")</f>
        <v/>
      </c>
      <c r="X365" s="93" t="str">
        <f t="shared" ca="1" si="6"/>
        <v/>
      </c>
      <c r="Y365" s="93" t="str">
        <f ca="1">IF(X365&lt;&gt;"",SUM(X$2:X365),"")</f>
        <v/>
      </c>
      <c r="Z365" s="102" t="str">
        <f ca="1">IFERROR(INDEX('Trade Journal'!O:O,MATCH(T365,'Trade Journal'!A:A,0)),"")</f>
        <v/>
      </c>
      <c r="AA365" s="102" t="str">
        <f t="array" aca="1" ref="AA365" ca="1">IF(Z365&lt;&gt;"",PRODUCT(Z$2:Z365+1)-1,"")</f>
        <v/>
      </c>
      <c r="AB365" s="102" t="str">
        <f ca="1">IF(AA365&lt;&gt;"",IF(MAX(AA$2:AA365)=AA365,1/(1+AC364)-1,(1+AA365)/(1+AA364)-1),"")</f>
        <v/>
      </c>
      <c r="AC365" s="102" t="str">
        <f t="array" aca="1" ref="AC365" ca="1">IF(AA365&lt;&gt;"",PRODUCT(AB$3:AB365+1)-1,"")</f>
        <v/>
      </c>
      <c r="AD365" s="104" t="str">
        <f ca="1">IF(AA365&lt;&gt;"",POWER((AA365-MAX(AA$2:AA365))/(1+MAX(AA$2:AA365))*100,2),"")</f>
        <v/>
      </c>
    </row>
    <row r="366" spans="20:30" x14ac:dyDescent="0.25">
      <c r="T366" t="str">
        <f t="array" aca="1" ref="T366" ca="1">IF(ROWS($2:366)&lt;=COUNT('Trade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ROWS(U$2:$U366))),"")</f>
        <v/>
      </c>
      <c r="U366" s="93" t="str">
        <f ca="1">IFERROR(INDEX('Trade Journal'!P:P,MATCH(T366,'Trade Journal'!A:A,0)),"")</f>
        <v/>
      </c>
      <c r="V366" s="93" t="str">
        <f ca="1">IFERROR(INDEX('Trade Journal'!Q:Q,MATCH(T366,'Trade Journal'!A:A,0)),"")</f>
        <v/>
      </c>
      <c r="W366" s="93" t="str">
        <f ca="1">IFERROR(INDEX('Trade Journal'!R:R,MATCH(T366,'Trade Journal'!A:A,0)),"")</f>
        <v/>
      </c>
      <c r="X366" s="93" t="str">
        <f t="shared" ca="1" si="6"/>
        <v/>
      </c>
      <c r="Y366" s="93" t="str">
        <f ca="1">IF(X366&lt;&gt;"",SUM(X$2:X366),"")</f>
        <v/>
      </c>
      <c r="Z366" s="102" t="str">
        <f ca="1">IFERROR(INDEX('Trade Journal'!O:O,MATCH(T366,'Trade Journal'!A:A,0)),"")</f>
        <v/>
      </c>
      <c r="AA366" s="102" t="str">
        <f t="array" aca="1" ref="AA366" ca="1">IF(Z366&lt;&gt;"",PRODUCT(Z$2:Z366+1)-1,"")</f>
        <v/>
      </c>
      <c r="AB366" s="102" t="str">
        <f ca="1">IF(AA366&lt;&gt;"",IF(MAX(AA$2:AA366)=AA366,1/(1+AC365)-1,(1+AA366)/(1+AA365)-1),"")</f>
        <v/>
      </c>
      <c r="AC366" s="102" t="str">
        <f t="array" aca="1" ref="AC366" ca="1">IF(AA366&lt;&gt;"",PRODUCT(AB$3:AB366+1)-1,"")</f>
        <v/>
      </c>
      <c r="AD366" s="104" t="str">
        <f ca="1">IF(AA366&lt;&gt;"",POWER((AA366-MAX(AA$2:AA366))/(1+MAX(AA$2:AA366))*100,2),"")</f>
        <v/>
      </c>
    </row>
    <row r="367" spans="20:30" x14ac:dyDescent="0.25">
      <c r="T367" t="str">
        <f t="array" aca="1" ref="T367" ca="1">IF(ROWS($2:367)&lt;=COUNT('Trade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ROWS(U$2:$U367))),"")</f>
        <v/>
      </c>
      <c r="U367" s="93" t="str">
        <f ca="1">IFERROR(INDEX('Trade Journal'!P:P,MATCH(T367,'Trade Journal'!A:A,0)),"")</f>
        <v/>
      </c>
      <c r="V367" s="93" t="str">
        <f ca="1">IFERROR(INDEX('Trade Journal'!Q:Q,MATCH(T367,'Trade Journal'!A:A,0)),"")</f>
        <v/>
      </c>
      <c r="W367" s="93" t="str">
        <f ca="1">IFERROR(INDEX('Trade Journal'!R:R,MATCH(T367,'Trade Journal'!A:A,0)),"")</f>
        <v/>
      </c>
      <c r="X367" s="93" t="str">
        <f t="shared" ca="1" si="6"/>
        <v/>
      </c>
      <c r="Y367" s="93" t="str">
        <f ca="1">IF(X367&lt;&gt;"",SUM(X$2:X367),"")</f>
        <v/>
      </c>
      <c r="Z367" s="102" t="str">
        <f ca="1">IFERROR(INDEX('Trade Journal'!O:O,MATCH(T367,'Trade Journal'!A:A,0)),"")</f>
        <v/>
      </c>
      <c r="AA367" s="102" t="str">
        <f t="array" aca="1" ref="AA367" ca="1">IF(Z367&lt;&gt;"",PRODUCT(Z$2:Z367+1)-1,"")</f>
        <v/>
      </c>
      <c r="AB367" s="102" t="str">
        <f ca="1">IF(AA367&lt;&gt;"",IF(MAX(AA$2:AA367)=AA367,1/(1+AC366)-1,(1+AA367)/(1+AA366)-1),"")</f>
        <v/>
      </c>
      <c r="AC367" s="102" t="str">
        <f t="array" aca="1" ref="AC367" ca="1">IF(AA367&lt;&gt;"",PRODUCT(AB$3:AB367+1)-1,"")</f>
        <v/>
      </c>
      <c r="AD367" s="104" t="str">
        <f ca="1">IF(AA367&lt;&gt;"",POWER((AA367-MAX(AA$2:AA367))/(1+MAX(AA$2:AA367))*100,2),"")</f>
        <v/>
      </c>
    </row>
    <row r="368" spans="20:30" x14ac:dyDescent="0.25">
      <c r="T368" t="str">
        <f t="array" aca="1" ref="T368" ca="1">IF(ROWS($2:368)&lt;=COUNT('Trade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ROWS(U$2:$U368))),"")</f>
        <v/>
      </c>
      <c r="U368" s="93" t="str">
        <f ca="1">IFERROR(INDEX('Trade Journal'!P:P,MATCH(T368,'Trade Journal'!A:A,0)),"")</f>
        <v/>
      </c>
      <c r="V368" s="93" t="str">
        <f ca="1">IFERROR(INDEX('Trade Journal'!Q:Q,MATCH(T368,'Trade Journal'!A:A,0)),"")</f>
        <v/>
      </c>
      <c r="W368" s="93" t="str">
        <f ca="1">IFERROR(INDEX('Trade Journal'!R:R,MATCH(T368,'Trade Journal'!A:A,0)),"")</f>
        <v/>
      </c>
      <c r="X368" s="93" t="str">
        <f t="shared" ca="1" si="6"/>
        <v/>
      </c>
      <c r="Y368" s="93" t="str">
        <f ca="1">IF(X368&lt;&gt;"",SUM(X$2:X368),"")</f>
        <v/>
      </c>
      <c r="Z368" s="102" t="str">
        <f ca="1">IFERROR(INDEX('Trade Journal'!O:O,MATCH(T368,'Trade Journal'!A:A,0)),"")</f>
        <v/>
      </c>
      <c r="AA368" s="102" t="str">
        <f t="array" aca="1" ref="AA368" ca="1">IF(Z368&lt;&gt;"",PRODUCT(Z$2:Z368+1)-1,"")</f>
        <v/>
      </c>
      <c r="AB368" s="102" t="str">
        <f ca="1">IF(AA368&lt;&gt;"",IF(MAX(AA$2:AA368)=AA368,1/(1+AC367)-1,(1+AA368)/(1+AA367)-1),"")</f>
        <v/>
      </c>
      <c r="AC368" s="102" t="str">
        <f t="array" aca="1" ref="AC368" ca="1">IF(AA368&lt;&gt;"",PRODUCT(AB$3:AB368+1)-1,"")</f>
        <v/>
      </c>
      <c r="AD368" s="104" t="str">
        <f ca="1">IF(AA368&lt;&gt;"",POWER((AA368-MAX(AA$2:AA368))/(1+MAX(AA$2:AA368))*100,2),"")</f>
        <v/>
      </c>
    </row>
    <row r="369" spans="20:30" x14ac:dyDescent="0.25">
      <c r="T369" t="str">
        <f t="array" aca="1" ref="T369" ca="1">IF(ROWS($2:369)&lt;=COUNT('Trade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ROWS(U$2:$U369))),"")</f>
        <v/>
      </c>
      <c r="U369" s="93" t="str">
        <f ca="1">IFERROR(INDEX('Trade Journal'!P:P,MATCH(T369,'Trade Journal'!A:A,0)),"")</f>
        <v/>
      </c>
      <c r="V369" s="93" t="str">
        <f ca="1">IFERROR(INDEX('Trade Journal'!Q:Q,MATCH(T369,'Trade Journal'!A:A,0)),"")</f>
        <v/>
      </c>
      <c r="W369" s="93" t="str">
        <f ca="1">IFERROR(INDEX('Trade Journal'!R:R,MATCH(T369,'Trade Journal'!A:A,0)),"")</f>
        <v/>
      </c>
      <c r="X369" s="93" t="str">
        <f t="shared" ca="1" si="6"/>
        <v/>
      </c>
      <c r="Y369" s="93" t="str">
        <f ca="1">IF(X369&lt;&gt;"",SUM(X$2:X369),"")</f>
        <v/>
      </c>
      <c r="Z369" s="102" t="str">
        <f ca="1">IFERROR(INDEX('Trade Journal'!O:O,MATCH(T369,'Trade Journal'!A:A,0)),"")</f>
        <v/>
      </c>
      <c r="AA369" s="102" t="str">
        <f t="array" aca="1" ref="AA369" ca="1">IF(Z369&lt;&gt;"",PRODUCT(Z$2:Z369+1)-1,"")</f>
        <v/>
      </c>
      <c r="AB369" s="102" t="str">
        <f ca="1">IF(AA369&lt;&gt;"",IF(MAX(AA$2:AA369)=AA369,1/(1+AC368)-1,(1+AA369)/(1+AA368)-1),"")</f>
        <v/>
      </c>
      <c r="AC369" s="102" t="str">
        <f t="array" aca="1" ref="AC369" ca="1">IF(AA369&lt;&gt;"",PRODUCT(AB$3:AB369+1)-1,"")</f>
        <v/>
      </c>
      <c r="AD369" s="104" t="str">
        <f ca="1">IF(AA369&lt;&gt;"",POWER((AA369-MAX(AA$2:AA369))/(1+MAX(AA$2:AA369))*100,2),"")</f>
        <v/>
      </c>
    </row>
    <row r="370" spans="20:30" x14ac:dyDescent="0.25">
      <c r="T370" t="str">
        <f t="array" aca="1" ref="T370" ca="1">IF(ROWS($2:370)&lt;=COUNT('Trade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ROWS(U$2:$U370))),"")</f>
        <v/>
      </c>
      <c r="U370" s="93" t="str">
        <f ca="1">IFERROR(INDEX('Trade Journal'!P:P,MATCH(T370,'Trade Journal'!A:A,0)),"")</f>
        <v/>
      </c>
      <c r="V370" s="93" t="str">
        <f ca="1">IFERROR(INDEX('Trade Journal'!Q:Q,MATCH(T370,'Trade Journal'!A:A,0)),"")</f>
        <v/>
      </c>
      <c r="W370" s="93" t="str">
        <f ca="1">IFERROR(INDEX('Trade Journal'!R:R,MATCH(T370,'Trade Journal'!A:A,0)),"")</f>
        <v/>
      </c>
      <c r="X370" s="93" t="str">
        <f t="shared" ca="1" si="6"/>
        <v/>
      </c>
      <c r="Y370" s="93" t="str">
        <f ca="1">IF(X370&lt;&gt;"",SUM(X$2:X370),"")</f>
        <v/>
      </c>
      <c r="Z370" s="102" t="str">
        <f ca="1">IFERROR(INDEX('Trade Journal'!O:O,MATCH(T370,'Trade Journal'!A:A,0)),"")</f>
        <v/>
      </c>
      <c r="AA370" s="102" t="str">
        <f t="array" aca="1" ref="AA370" ca="1">IF(Z370&lt;&gt;"",PRODUCT(Z$2:Z370+1)-1,"")</f>
        <v/>
      </c>
      <c r="AB370" s="102" t="str">
        <f ca="1">IF(AA370&lt;&gt;"",IF(MAX(AA$2:AA370)=AA370,1/(1+AC369)-1,(1+AA370)/(1+AA369)-1),"")</f>
        <v/>
      </c>
      <c r="AC370" s="102" t="str">
        <f t="array" aca="1" ref="AC370" ca="1">IF(AA370&lt;&gt;"",PRODUCT(AB$3:AB370+1)-1,"")</f>
        <v/>
      </c>
      <c r="AD370" s="104" t="str">
        <f ca="1">IF(AA370&lt;&gt;"",POWER((AA370-MAX(AA$2:AA370))/(1+MAX(AA$2:AA370))*100,2),"")</f>
        <v/>
      </c>
    </row>
    <row r="371" spans="20:30" x14ac:dyDescent="0.25">
      <c r="T371" t="str">
        <f t="array" aca="1" ref="T371" ca="1">IF(ROWS($2:371)&lt;=COUNT('Trade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ROWS(U$2:$U371))),"")</f>
        <v/>
      </c>
      <c r="U371" s="93" t="str">
        <f ca="1">IFERROR(INDEX('Trade Journal'!P:P,MATCH(T371,'Trade Journal'!A:A,0)),"")</f>
        <v/>
      </c>
      <c r="V371" s="93" t="str">
        <f ca="1">IFERROR(INDEX('Trade Journal'!Q:Q,MATCH(T371,'Trade Journal'!A:A,0)),"")</f>
        <v/>
      </c>
      <c r="W371" s="93" t="str">
        <f ca="1">IFERROR(INDEX('Trade Journal'!R:R,MATCH(T371,'Trade Journal'!A:A,0)),"")</f>
        <v/>
      </c>
      <c r="X371" s="93" t="str">
        <f t="shared" ca="1" si="6"/>
        <v/>
      </c>
      <c r="Y371" s="93" t="str">
        <f ca="1">IF(X371&lt;&gt;"",SUM(X$2:X371),"")</f>
        <v/>
      </c>
      <c r="Z371" s="102" t="str">
        <f ca="1">IFERROR(INDEX('Trade Journal'!O:O,MATCH(T371,'Trade Journal'!A:A,0)),"")</f>
        <v/>
      </c>
      <c r="AA371" s="102" t="str">
        <f t="array" aca="1" ref="AA371" ca="1">IF(Z371&lt;&gt;"",PRODUCT(Z$2:Z371+1)-1,"")</f>
        <v/>
      </c>
      <c r="AB371" s="102" t="str">
        <f ca="1">IF(AA371&lt;&gt;"",IF(MAX(AA$2:AA371)=AA371,1/(1+AC370)-1,(1+AA371)/(1+AA370)-1),"")</f>
        <v/>
      </c>
      <c r="AC371" s="102" t="str">
        <f t="array" aca="1" ref="AC371" ca="1">IF(AA371&lt;&gt;"",PRODUCT(AB$3:AB371+1)-1,"")</f>
        <v/>
      </c>
      <c r="AD371" s="104" t="str">
        <f ca="1">IF(AA371&lt;&gt;"",POWER((AA371-MAX(AA$2:AA371))/(1+MAX(AA$2:AA371))*100,2),"")</f>
        <v/>
      </c>
    </row>
    <row r="372" spans="20:30" x14ac:dyDescent="0.25">
      <c r="T372" t="str">
        <f t="array" aca="1" ref="T372" ca="1">IF(ROWS($2:372)&lt;=COUNT('Trade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ROWS(U$2:$U372))),"")</f>
        <v/>
      </c>
      <c r="U372" s="93" t="str">
        <f ca="1">IFERROR(INDEX('Trade Journal'!P:P,MATCH(T372,'Trade Journal'!A:A,0)),"")</f>
        <v/>
      </c>
      <c r="V372" s="93" t="str">
        <f ca="1">IFERROR(INDEX('Trade Journal'!Q:Q,MATCH(T372,'Trade Journal'!A:A,0)),"")</f>
        <v/>
      </c>
      <c r="W372" s="93" t="str">
        <f ca="1">IFERROR(INDEX('Trade Journal'!R:R,MATCH(T372,'Trade Journal'!A:A,0)),"")</f>
        <v/>
      </c>
      <c r="X372" s="93" t="str">
        <f t="shared" ca="1" si="6"/>
        <v/>
      </c>
      <c r="Y372" s="93" t="str">
        <f ca="1">IF(X372&lt;&gt;"",SUM(X$2:X372),"")</f>
        <v/>
      </c>
      <c r="Z372" s="102" t="str">
        <f ca="1">IFERROR(INDEX('Trade Journal'!O:O,MATCH(T372,'Trade Journal'!A:A,0)),"")</f>
        <v/>
      </c>
      <c r="AA372" s="102" t="str">
        <f t="array" aca="1" ref="AA372" ca="1">IF(Z372&lt;&gt;"",PRODUCT(Z$2:Z372+1)-1,"")</f>
        <v/>
      </c>
      <c r="AB372" s="102" t="str">
        <f ca="1">IF(AA372&lt;&gt;"",IF(MAX(AA$2:AA372)=AA372,1/(1+AC371)-1,(1+AA372)/(1+AA371)-1),"")</f>
        <v/>
      </c>
      <c r="AC372" s="102" t="str">
        <f t="array" aca="1" ref="AC372" ca="1">IF(AA372&lt;&gt;"",PRODUCT(AB$3:AB372+1)-1,"")</f>
        <v/>
      </c>
      <c r="AD372" s="104" t="str">
        <f ca="1">IF(AA372&lt;&gt;"",POWER((AA372-MAX(AA$2:AA372))/(1+MAX(AA$2:AA372))*100,2),"")</f>
        <v/>
      </c>
    </row>
    <row r="373" spans="20:30" x14ac:dyDescent="0.25">
      <c r="T373" t="str">
        <f t="array" aca="1" ref="T373" ca="1">IF(ROWS($2:373)&lt;=COUNT('Trade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ROWS(U$2:$U373))),"")</f>
        <v/>
      </c>
      <c r="U373" s="93" t="str">
        <f ca="1">IFERROR(INDEX('Trade Journal'!P:P,MATCH(T373,'Trade Journal'!A:A,0)),"")</f>
        <v/>
      </c>
      <c r="V373" s="93" t="str">
        <f ca="1">IFERROR(INDEX('Trade Journal'!Q:Q,MATCH(T373,'Trade Journal'!A:A,0)),"")</f>
        <v/>
      </c>
      <c r="W373" s="93" t="str">
        <f ca="1">IFERROR(INDEX('Trade Journal'!R:R,MATCH(T373,'Trade Journal'!A:A,0)),"")</f>
        <v/>
      </c>
      <c r="X373" s="93" t="str">
        <f t="shared" ca="1" si="6"/>
        <v/>
      </c>
      <c r="Y373" s="93" t="str">
        <f ca="1">IF(X373&lt;&gt;"",SUM(X$2:X373),"")</f>
        <v/>
      </c>
      <c r="Z373" s="102" t="str">
        <f ca="1">IFERROR(INDEX('Trade Journal'!O:O,MATCH(T373,'Trade Journal'!A:A,0)),"")</f>
        <v/>
      </c>
      <c r="AA373" s="102" t="str">
        <f t="array" aca="1" ref="AA373" ca="1">IF(Z373&lt;&gt;"",PRODUCT(Z$2:Z373+1)-1,"")</f>
        <v/>
      </c>
      <c r="AB373" s="102" t="str">
        <f ca="1">IF(AA373&lt;&gt;"",IF(MAX(AA$2:AA373)=AA373,1/(1+AC372)-1,(1+AA373)/(1+AA372)-1),"")</f>
        <v/>
      </c>
      <c r="AC373" s="102" t="str">
        <f t="array" aca="1" ref="AC373" ca="1">IF(AA373&lt;&gt;"",PRODUCT(AB$3:AB373+1)-1,"")</f>
        <v/>
      </c>
      <c r="AD373" s="104" t="str">
        <f ca="1">IF(AA373&lt;&gt;"",POWER((AA373-MAX(AA$2:AA373))/(1+MAX(AA$2:AA373))*100,2),"")</f>
        <v/>
      </c>
    </row>
    <row r="374" spans="20:30" x14ac:dyDescent="0.25">
      <c r="T374" t="str">
        <f t="array" aca="1" ref="T374" ca="1">IF(ROWS($2:374)&lt;=COUNT('Trade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ROWS(U$2:$U374))),"")</f>
        <v/>
      </c>
      <c r="U374" s="93" t="str">
        <f ca="1">IFERROR(INDEX('Trade Journal'!P:P,MATCH(T374,'Trade Journal'!A:A,0)),"")</f>
        <v/>
      </c>
      <c r="V374" s="93" t="str">
        <f ca="1">IFERROR(INDEX('Trade Journal'!Q:Q,MATCH(T374,'Trade Journal'!A:A,0)),"")</f>
        <v/>
      </c>
      <c r="W374" s="93" t="str">
        <f ca="1">IFERROR(INDEX('Trade Journal'!R:R,MATCH(T374,'Trade Journal'!A:A,0)),"")</f>
        <v/>
      </c>
      <c r="X374" s="93" t="str">
        <f t="shared" ca="1" si="6"/>
        <v/>
      </c>
      <c r="Y374" s="93" t="str">
        <f ca="1">IF(X374&lt;&gt;"",SUM(X$2:X374),"")</f>
        <v/>
      </c>
      <c r="Z374" s="102" t="str">
        <f ca="1">IFERROR(INDEX('Trade Journal'!O:O,MATCH(T374,'Trade Journal'!A:A,0)),"")</f>
        <v/>
      </c>
      <c r="AA374" s="102" t="str">
        <f t="array" aca="1" ref="AA374" ca="1">IF(Z374&lt;&gt;"",PRODUCT(Z$2:Z374+1)-1,"")</f>
        <v/>
      </c>
      <c r="AB374" s="102" t="str">
        <f ca="1">IF(AA374&lt;&gt;"",IF(MAX(AA$2:AA374)=AA374,1/(1+AC373)-1,(1+AA374)/(1+AA373)-1),"")</f>
        <v/>
      </c>
      <c r="AC374" s="102" t="str">
        <f t="array" aca="1" ref="AC374" ca="1">IF(AA374&lt;&gt;"",PRODUCT(AB$3:AB374+1)-1,"")</f>
        <v/>
      </c>
      <c r="AD374" s="104" t="str">
        <f ca="1">IF(AA374&lt;&gt;"",POWER((AA374-MAX(AA$2:AA374))/(1+MAX(AA$2:AA374))*100,2),"")</f>
        <v/>
      </c>
    </row>
    <row r="375" spans="20:30" x14ac:dyDescent="0.25">
      <c r="T375" t="str">
        <f t="array" aca="1" ref="T375" ca="1">IF(ROWS($2:375)&lt;=COUNT('Trade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ROWS(U$2:$U375))),"")</f>
        <v/>
      </c>
      <c r="U375" s="93" t="str">
        <f ca="1">IFERROR(INDEX('Trade Journal'!P:P,MATCH(T375,'Trade Journal'!A:A,0)),"")</f>
        <v/>
      </c>
      <c r="V375" s="93" t="str">
        <f ca="1">IFERROR(INDEX('Trade Journal'!Q:Q,MATCH(T375,'Trade Journal'!A:A,0)),"")</f>
        <v/>
      </c>
      <c r="W375" s="93" t="str">
        <f ca="1">IFERROR(INDEX('Trade Journal'!R:R,MATCH(T375,'Trade Journal'!A:A,0)),"")</f>
        <v/>
      </c>
      <c r="X375" s="93" t="str">
        <f t="shared" ca="1" si="6"/>
        <v/>
      </c>
      <c r="Y375" s="93" t="str">
        <f ca="1">IF(X375&lt;&gt;"",SUM(X$2:X375),"")</f>
        <v/>
      </c>
      <c r="Z375" s="102" t="str">
        <f ca="1">IFERROR(INDEX('Trade Journal'!O:O,MATCH(T375,'Trade Journal'!A:A,0)),"")</f>
        <v/>
      </c>
      <c r="AA375" s="102" t="str">
        <f t="array" aca="1" ref="AA375" ca="1">IF(Z375&lt;&gt;"",PRODUCT(Z$2:Z375+1)-1,"")</f>
        <v/>
      </c>
      <c r="AB375" s="102" t="str">
        <f ca="1">IF(AA375&lt;&gt;"",IF(MAX(AA$2:AA375)=AA375,1/(1+AC374)-1,(1+AA375)/(1+AA374)-1),"")</f>
        <v/>
      </c>
      <c r="AC375" s="102" t="str">
        <f t="array" aca="1" ref="AC375" ca="1">IF(AA375&lt;&gt;"",PRODUCT(AB$3:AB375+1)-1,"")</f>
        <v/>
      </c>
      <c r="AD375" s="104" t="str">
        <f ca="1">IF(AA375&lt;&gt;"",POWER((AA375-MAX(AA$2:AA375))/(1+MAX(AA$2:AA375))*100,2),"")</f>
        <v/>
      </c>
    </row>
    <row r="376" spans="20:30" x14ac:dyDescent="0.25">
      <c r="T376" t="str">
        <f t="array" aca="1" ref="T376" ca="1">IF(ROWS($2:376)&lt;=COUNT('Trade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ROWS(U$2:$U376))),"")</f>
        <v/>
      </c>
      <c r="U376" s="93" t="str">
        <f ca="1">IFERROR(INDEX('Trade Journal'!P:P,MATCH(T376,'Trade Journal'!A:A,0)),"")</f>
        <v/>
      </c>
      <c r="V376" s="93" t="str">
        <f ca="1">IFERROR(INDEX('Trade Journal'!Q:Q,MATCH(T376,'Trade Journal'!A:A,0)),"")</f>
        <v/>
      </c>
      <c r="W376" s="93" t="str">
        <f ca="1">IFERROR(INDEX('Trade Journal'!R:R,MATCH(T376,'Trade Journal'!A:A,0)),"")</f>
        <v/>
      </c>
      <c r="X376" s="93" t="str">
        <f t="shared" ca="1" si="6"/>
        <v/>
      </c>
      <c r="Y376" s="93" t="str">
        <f ca="1">IF(X376&lt;&gt;"",SUM(X$2:X376),"")</f>
        <v/>
      </c>
      <c r="Z376" s="102" t="str">
        <f ca="1">IFERROR(INDEX('Trade Journal'!O:O,MATCH(T376,'Trade Journal'!A:A,0)),"")</f>
        <v/>
      </c>
      <c r="AA376" s="102" t="str">
        <f t="array" aca="1" ref="AA376" ca="1">IF(Z376&lt;&gt;"",PRODUCT(Z$2:Z376+1)-1,"")</f>
        <v/>
      </c>
      <c r="AB376" s="102" t="str">
        <f ca="1">IF(AA376&lt;&gt;"",IF(MAX(AA$2:AA376)=AA376,1/(1+AC375)-1,(1+AA376)/(1+AA375)-1),"")</f>
        <v/>
      </c>
      <c r="AC376" s="102" t="str">
        <f t="array" aca="1" ref="AC376" ca="1">IF(AA376&lt;&gt;"",PRODUCT(AB$3:AB376+1)-1,"")</f>
        <v/>
      </c>
      <c r="AD376" s="104" t="str">
        <f ca="1">IF(AA376&lt;&gt;"",POWER((AA376-MAX(AA$2:AA376))/(1+MAX(AA$2:AA376))*100,2),"")</f>
        <v/>
      </c>
    </row>
    <row r="377" spans="20:30" x14ac:dyDescent="0.25">
      <c r="T377" t="str">
        <f t="array" aca="1" ref="T377" ca="1">IF(ROWS($2:377)&lt;=COUNT('Trade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ROWS(U$2:$U377))),"")</f>
        <v/>
      </c>
      <c r="U377" s="93" t="str">
        <f ca="1">IFERROR(INDEX('Trade Journal'!P:P,MATCH(T377,'Trade Journal'!A:A,0)),"")</f>
        <v/>
      </c>
      <c r="V377" s="93" t="str">
        <f ca="1">IFERROR(INDEX('Trade Journal'!Q:Q,MATCH(T377,'Trade Journal'!A:A,0)),"")</f>
        <v/>
      </c>
      <c r="W377" s="93" t="str">
        <f ca="1">IFERROR(INDEX('Trade Journal'!R:R,MATCH(T377,'Trade Journal'!A:A,0)),"")</f>
        <v/>
      </c>
      <c r="X377" s="93" t="str">
        <f t="shared" ca="1" si="6"/>
        <v/>
      </c>
      <c r="Y377" s="93" t="str">
        <f ca="1">IF(X377&lt;&gt;"",SUM(X$2:X377),"")</f>
        <v/>
      </c>
      <c r="Z377" s="102" t="str">
        <f ca="1">IFERROR(INDEX('Trade Journal'!O:O,MATCH(T377,'Trade Journal'!A:A,0)),"")</f>
        <v/>
      </c>
      <c r="AA377" s="102" t="str">
        <f t="array" aca="1" ref="AA377" ca="1">IF(Z377&lt;&gt;"",PRODUCT(Z$2:Z377+1)-1,"")</f>
        <v/>
      </c>
      <c r="AB377" s="102" t="str">
        <f ca="1">IF(AA377&lt;&gt;"",IF(MAX(AA$2:AA377)=AA377,1/(1+AC376)-1,(1+AA377)/(1+AA376)-1),"")</f>
        <v/>
      </c>
      <c r="AC377" s="102" t="str">
        <f t="array" aca="1" ref="AC377" ca="1">IF(AA377&lt;&gt;"",PRODUCT(AB$3:AB377+1)-1,"")</f>
        <v/>
      </c>
      <c r="AD377" s="104" t="str">
        <f ca="1">IF(AA377&lt;&gt;"",POWER((AA377-MAX(AA$2:AA377))/(1+MAX(AA$2:AA377))*100,2),"")</f>
        <v/>
      </c>
    </row>
    <row r="378" spans="20:30" x14ac:dyDescent="0.25">
      <c r="T378" t="str">
        <f t="array" aca="1" ref="T378" ca="1">IF(ROWS($2:378)&lt;=COUNT('Trade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ROWS(U$2:$U378))),"")</f>
        <v/>
      </c>
      <c r="U378" s="93" t="str">
        <f ca="1">IFERROR(INDEX('Trade Journal'!P:P,MATCH(T378,'Trade Journal'!A:A,0)),"")</f>
        <v/>
      </c>
      <c r="V378" s="93" t="str">
        <f ca="1">IFERROR(INDEX('Trade Journal'!Q:Q,MATCH(T378,'Trade Journal'!A:A,0)),"")</f>
        <v/>
      </c>
      <c r="W378" s="93" t="str">
        <f ca="1">IFERROR(INDEX('Trade Journal'!R:R,MATCH(T378,'Trade Journal'!A:A,0)),"")</f>
        <v/>
      </c>
      <c r="X378" s="93" t="str">
        <f t="shared" ca="1" si="6"/>
        <v/>
      </c>
      <c r="Y378" s="93" t="str">
        <f ca="1">IF(X378&lt;&gt;"",SUM(X$2:X378),"")</f>
        <v/>
      </c>
      <c r="Z378" s="102" t="str">
        <f ca="1">IFERROR(INDEX('Trade Journal'!O:O,MATCH(T378,'Trade Journal'!A:A,0)),"")</f>
        <v/>
      </c>
      <c r="AA378" s="102" t="str">
        <f t="array" aca="1" ref="AA378" ca="1">IF(Z378&lt;&gt;"",PRODUCT(Z$2:Z378+1)-1,"")</f>
        <v/>
      </c>
      <c r="AB378" s="102" t="str">
        <f ca="1">IF(AA378&lt;&gt;"",IF(MAX(AA$2:AA378)=AA378,1/(1+AC377)-1,(1+AA378)/(1+AA377)-1),"")</f>
        <v/>
      </c>
      <c r="AC378" s="102" t="str">
        <f t="array" aca="1" ref="AC378" ca="1">IF(AA378&lt;&gt;"",PRODUCT(AB$3:AB378+1)-1,"")</f>
        <v/>
      </c>
      <c r="AD378" s="104" t="str">
        <f ca="1">IF(AA378&lt;&gt;"",POWER((AA378-MAX(AA$2:AA378))/(1+MAX(AA$2:AA378))*100,2),"")</f>
        <v/>
      </c>
    </row>
    <row r="379" spans="20:30" x14ac:dyDescent="0.25">
      <c r="T379" t="str">
        <f t="array" aca="1" ref="T379" ca="1">IF(ROWS($2:379)&lt;=COUNT('Trade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ROWS(U$2:$U379))),"")</f>
        <v/>
      </c>
      <c r="U379" s="93" t="str">
        <f ca="1">IFERROR(INDEX('Trade Journal'!P:P,MATCH(T379,'Trade Journal'!A:A,0)),"")</f>
        <v/>
      </c>
      <c r="V379" s="93" t="str">
        <f ca="1">IFERROR(INDEX('Trade Journal'!Q:Q,MATCH(T379,'Trade Journal'!A:A,0)),"")</f>
        <v/>
      </c>
      <c r="W379" s="93" t="str">
        <f ca="1">IFERROR(INDEX('Trade Journal'!R:R,MATCH(T379,'Trade Journal'!A:A,0)),"")</f>
        <v/>
      </c>
      <c r="X379" s="93" t="str">
        <f t="shared" ca="1" si="6"/>
        <v/>
      </c>
      <c r="Y379" s="93" t="str">
        <f ca="1">IF(X379&lt;&gt;"",SUM(X$2:X379),"")</f>
        <v/>
      </c>
      <c r="Z379" s="102" t="str">
        <f ca="1">IFERROR(INDEX('Trade Journal'!O:O,MATCH(T379,'Trade Journal'!A:A,0)),"")</f>
        <v/>
      </c>
      <c r="AA379" s="102" t="str">
        <f t="array" aca="1" ref="AA379" ca="1">IF(Z379&lt;&gt;"",PRODUCT(Z$2:Z379+1)-1,"")</f>
        <v/>
      </c>
      <c r="AB379" s="102" t="str">
        <f ca="1">IF(AA379&lt;&gt;"",IF(MAX(AA$2:AA379)=AA379,1/(1+AC378)-1,(1+AA379)/(1+AA378)-1),"")</f>
        <v/>
      </c>
      <c r="AC379" s="102" t="str">
        <f t="array" aca="1" ref="AC379" ca="1">IF(AA379&lt;&gt;"",PRODUCT(AB$3:AB379+1)-1,"")</f>
        <v/>
      </c>
      <c r="AD379" s="104" t="str">
        <f ca="1">IF(AA379&lt;&gt;"",POWER((AA379-MAX(AA$2:AA379))/(1+MAX(AA$2:AA379))*100,2),"")</f>
        <v/>
      </c>
    </row>
    <row r="380" spans="20:30" x14ac:dyDescent="0.25">
      <c r="T380" t="str">
        <f t="array" aca="1" ref="T380" ca="1">IF(ROWS($2:380)&lt;=COUNT('Trade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ROWS(U$2:$U380))),"")</f>
        <v/>
      </c>
      <c r="U380" s="93" t="str">
        <f ca="1">IFERROR(INDEX('Trade Journal'!P:P,MATCH(T380,'Trade Journal'!A:A,0)),"")</f>
        <v/>
      </c>
      <c r="V380" s="93" t="str">
        <f ca="1">IFERROR(INDEX('Trade Journal'!Q:Q,MATCH(T380,'Trade Journal'!A:A,0)),"")</f>
        <v/>
      </c>
      <c r="W380" s="93" t="str">
        <f ca="1">IFERROR(INDEX('Trade Journal'!R:R,MATCH(T380,'Trade Journal'!A:A,0)),"")</f>
        <v/>
      </c>
      <c r="X380" s="93" t="str">
        <f t="shared" ca="1" si="6"/>
        <v/>
      </c>
      <c r="Y380" s="93" t="str">
        <f ca="1">IF(X380&lt;&gt;"",SUM(X$2:X380),"")</f>
        <v/>
      </c>
      <c r="Z380" s="102" t="str">
        <f ca="1">IFERROR(INDEX('Trade Journal'!O:O,MATCH(T380,'Trade Journal'!A:A,0)),"")</f>
        <v/>
      </c>
      <c r="AA380" s="102" t="str">
        <f t="array" aca="1" ref="AA380" ca="1">IF(Z380&lt;&gt;"",PRODUCT(Z$2:Z380+1)-1,"")</f>
        <v/>
      </c>
      <c r="AB380" s="102" t="str">
        <f ca="1">IF(AA380&lt;&gt;"",IF(MAX(AA$2:AA380)=AA380,1/(1+AC379)-1,(1+AA380)/(1+AA379)-1),"")</f>
        <v/>
      </c>
      <c r="AC380" s="102" t="str">
        <f t="array" aca="1" ref="AC380" ca="1">IF(AA380&lt;&gt;"",PRODUCT(AB$3:AB380+1)-1,"")</f>
        <v/>
      </c>
      <c r="AD380" s="104" t="str">
        <f ca="1">IF(AA380&lt;&gt;"",POWER((AA380-MAX(AA$2:AA380))/(1+MAX(AA$2:AA380))*100,2),"")</f>
        <v/>
      </c>
    </row>
    <row r="381" spans="20:30" x14ac:dyDescent="0.25">
      <c r="T381" t="str">
        <f t="array" aca="1" ref="T381" ca="1">IF(ROWS($2:381)&lt;=COUNT('Trade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ROWS(U$2:$U381))),"")</f>
        <v/>
      </c>
      <c r="U381" s="93" t="str">
        <f ca="1">IFERROR(INDEX('Trade Journal'!P:P,MATCH(T381,'Trade Journal'!A:A,0)),"")</f>
        <v/>
      </c>
      <c r="V381" s="93" t="str">
        <f ca="1">IFERROR(INDEX('Trade Journal'!Q:Q,MATCH(T381,'Trade Journal'!A:A,0)),"")</f>
        <v/>
      </c>
      <c r="W381" s="93" t="str">
        <f ca="1">IFERROR(INDEX('Trade Journal'!R:R,MATCH(T381,'Trade Journal'!A:A,0)),"")</f>
        <v/>
      </c>
      <c r="X381" s="93" t="str">
        <f t="shared" ca="1" si="6"/>
        <v/>
      </c>
      <c r="Y381" s="93" t="str">
        <f ca="1">IF(X381&lt;&gt;"",SUM(X$2:X381),"")</f>
        <v/>
      </c>
      <c r="Z381" s="102" t="str">
        <f ca="1">IFERROR(INDEX('Trade Journal'!O:O,MATCH(T381,'Trade Journal'!A:A,0)),"")</f>
        <v/>
      </c>
      <c r="AA381" s="102" t="str">
        <f t="array" aca="1" ref="AA381" ca="1">IF(Z381&lt;&gt;"",PRODUCT(Z$2:Z381+1)-1,"")</f>
        <v/>
      </c>
      <c r="AB381" s="102" t="str">
        <f ca="1">IF(AA381&lt;&gt;"",IF(MAX(AA$2:AA381)=AA381,1/(1+AC380)-1,(1+AA381)/(1+AA380)-1),"")</f>
        <v/>
      </c>
      <c r="AC381" s="102" t="str">
        <f t="array" aca="1" ref="AC381" ca="1">IF(AA381&lt;&gt;"",PRODUCT(AB$3:AB381+1)-1,"")</f>
        <v/>
      </c>
      <c r="AD381" s="104" t="str">
        <f ca="1">IF(AA381&lt;&gt;"",POWER((AA381-MAX(AA$2:AA381))/(1+MAX(AA$2:AA381))*100,2),"")</f>
        <v/>
      </c>
    </row>
    <row r="382" spans="20:30" x14ac:dyDescent="0.25">
      <c r="T382" t="str">
        <f t="array" aca="1" ref="T382" ca="1">IF(ROWS($2:382)&lt;=COUNT('Trade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ROWS(U$2:$U382))),"")</f>
        <v/>
      </c>
      <c r="U382" s="93" t="str">
        <f ca="1">IFERROR(INDEX('Trade Journal'!P:P,MATCH(T382,'Trade Journal'!A:A,0)),"")</f>
        <v/>
      </c>
      <c r="V382" s="93" t="str">
        <f ca="1">IFERROR(INDEX('Trade Journal'!Q:Q,MATCH(T382,'Trade Journal'!A:A,0)),"")</f>
        <v/>
      </c>
      <c r="W382" s="93" t="str">
        <f ca="1">IFERROR(INDEX('Trade Journal'!R:R,MATCH(T382,'Trade Journal'!A:A,0)),"")</f>
        <v/>
      </c>
      <c r="X382" s="93" t="str">
        <f t="shared" ca="1" si="6"/>
        <v/>
      </c>
      <c r="Y382" s="93" t="str">
        <f ca="1">IF(X382&lt;&gt;"",SUM(X$2:X382),"")</f>
        <v/>
      </c>
      <c r="Z382" s="102" t="str">
        <f ca="1">IFERROR(INDEX('Trade Journal'!O:O,MATCH(T382,'Trade Journal'!A:A,0)),"")</f>
        <v/>
      </c>
      <c r="AA382" s="102" t="str">
        <f t="array" aca="1" ref="AA382" ca="1">IF(Z382&lt;&gt;"",PRODUCT(Z$2:Z382+1)-1,"")</f>
        <v/>
      </c>
      <c r="AB382" s="102" t="str">
        <f ca="1">IF(AA382&lt;&gt;"",IF(MAX(AA$2:AA382)=AA382,1/(1+AC381)-1,(1+AA382)/(1+AA381)-1),"")</f>
        <v/>
      </c>
      <c r="AC382" s="102" t="str">
        <f t="array" aca="1" ref="AC382" ca="1">IF(AA382&lt;&gt;"",PRODUCT(AB$3:AB382+1)-1,"")</f>
        <v/>
      </c>
      <c r="AD382" s="104" t="str">
        <f ca="1">IF(AA382&lt;&gt;"",POWER((AA382-MAX(AA$2:AA382))/(1+MAX(AA$2:AA382))*100,2),"")</f>
        <v/>
      </c>
    </row>
    <row r="383" spans="20:30" x14ac:dyDescent="0.25">
      <c r="T383" t="str">
        <f t="array" aca="1" ref="T383" ca="1">IF(ROWS($2:383)&lt;=COUNT('Trade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ROWS(U$2:$U383))),"")</f>
        <v/>
      </c>
      <c r="U383" s="93" t="str">
        <f ca="1">IFERROR(INDEX('Trade Journal'!P:P,MATCH(T383,'Trade Journal'!A:A,0)),"")</f>
        <v/>
      </c>
      <c r="V383" s="93" t="str">
        <f ca="1">IFERROR(INDEX('Trade Journal'!Q:Q,MATCH(T383,'Trade Journal'!A:A,0)),"")</f>
        <v/>
      </c>
      <c r="W383" s="93" t="str">
        <f ca="1">IFERROR(INDEX('Trade Journal'!R:R,MATCH(T383,'Trade Journal'!A:A,0)),"")</f>
        <v/>
      </c>
      <c r="X383" s="93" t="str">
        <f t="shared" ca="1" si="6"/>
        <v/>
      </c>
      <c r="Y383" s="93" t="str">
        <f ca="1">IF(X383&lt;&gt;"",SUM(X$2:X383),"")</f>
        <v/>
      </c>
      <c r="Z383" s="102" t="str">
        <f ca="1">IFERROR(INDEX('Trade Journal'!O:O,MATCH(T383,'Trade Journal'!A:A,0)),"")</f>
        <v/>
      </c>
      <c r="AA383" s="102" t="str">
        <f t="array" aca="1" ref="AA383" ca="1">IF(Z383&lt;&gt;"",PRODUCT(Z$2:Z383+1)-1,"")</f>
        <v/>
      </c>
      <c r="AB383" s="102" t="str">
        <f ca="1">IF(AA383&lt;&gt;"",IF(MAX(AA$2:AA383)=AA383,1/(1+AC382)-1,(1+AA383)/(1+AA382)-1),"")</f>
        <v/>
      </c>
      <c r="AC383" s="102" t="str">
        <f t="array" aca="1" ref="AC383" ca="1">IF(AA383&lt;&gt;"",PRODUCT(AB$3:AB383+1)-1,"")</f>
        <v/>
      </c>
      <c r="AD383" s="104" t="str">
        <f ca="1">IF(AA383&lt;&gt;"",POWER((AA383-MAX(AA$2:AA383))/(1+MAX(AA$2:AA383))*100,2),"")</f>
        <v/>
      </c>
    </row>
    <row r="384" spans="20:30" x14ac:dyDescent="0.25">
      <c r="T384" t="str">
        <f t="array" aca="1" ref="T384" ca="1">IF(ROWS($2:384)&lt;=COUNT('Trade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ROWS(U$2:$U384))),"")</f>
        <v/>
      </c>
      <c r="U384" s="93" t="str">
        <f ca="1">IFERROR(INDEX('Trade Journal'!P:P,MATCH(T384,'Trade Journal'!A:A,0)),"")</f>
        <v/>
      </c>
      <c r="V384" s="93" t="str">
        <f ca="1">IFERROR(INDEX('Trade Journal'!Q:Q,MATCH(T384,'Trade Journal'!A:A,0)),"")</f>
        <v/>
      </c>
      <c r="W384" s="93" t="str">
        <f ca="1">IFERROR(INDEX('Trade Journal'!R:R,MATCH(T384,'Trade Journal'!A:A,0)),"")</f>
        <v/>
      </c>
      <c r="X384" s="93" t="str">
        <f t="shared" ca="1" si="6"/>
        <v/>
      </c>
      <c r="Y384" s="93" t="str">
        <f ca="1">IF(X384&lt;&gt;"",SUM(X$2:X384),"")</f>
        <v/>
      </c>
      <c r="Z384" s="102" t="str">
        <f ca="1">IFERROR(INDEX('Trade Journal'!O:O,MATCH(T384,'Trade Journal'!A:A,0)),"")</f>
        <v/>
      </c>
      <c r="AA384" s="102" t="str">
        <f t="array" aca="1" ref="AA384" ca="1">IF(Z384&lt;&gt;"",PRODUCT(Z$2:Z384+1)-1,"")</f>
        <v/>
      </c>
      <c r="AB384" s="102" t="str">
        <f ca="1">IF(AA384&lt;&gt;"",IF(MAX(AA$2:AA384)=AA384,1/(1+AC383)-1,(1+AA384)/(1+AA383)-1),"")</f>
        <v/>
      </c>
      <c r="AC384" s="102" t="str">
        <f t="array" aca="1" ref="AC384" ca="1">IF(AA384&lt;&gt;"",PRODUCT(AB$3:AB384+1)-1,"")</f>
        <v/>
      </c>
      <c r="AD384" s="104" t="str">
        <f ca="1">IF(AA384&lt;&gt;"",POWER((AA384-MAX(AA$2:AA384))/(1+MAX(AA$2:AA384))*100,2),"")</f>
        <v/>
      </c>
    </row>
    <row r="385" spans="20:30" x14ac:dyDescent="0.25">
      <c r="T385" t="str">
        <f t="array" aca="1" ref="T385" ca="1">IF(ROWS($2:385)&lt;=COUNT('Trade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ROWS(U$2:$U385))),"")</f>
        <v/>
      </c>
      <c r="U385" s="93" t="str">
        <f ca="1">IFERROR(INDEX('Trade Journal'!P:P,MATCH(T385,'Trade Journal'!A:A,0)),"")</f>
        <v/>
      </c>
      <c r="V385" s="93" t="str">
        <f ca="1">IFERROR(INDEX('Trade Journal'!Q:Q,MATCH(T385,'Trade Journal'!A:A,0)),"")</f>
        <v/>
      </c>
      <c r="W385" s="93" t="str">
        <f ca="1">IFERROR(INDEX('Trade Journal'!R:R,MATCH(T385,'Trade Journal'!A:A,0)),"")</f>
        <v/>
      </c>
      <c r="X385" s="93" t="str">
        <f t="shared" ca="1" si="6"/>
        <v/>
      </c>
      <c r="Y385" s="93" t="str">
        <f ca="1">IF(X385&lt;&gt;"",SUM(X$2:X385),"")</f>
        <v/>
      </c>
      <c r="Z385" s="102" t="str">
        <f ca="1">IFERROR(INDEX('Trade Journal'!O:O,MATCH(T385,'Trade Journal'!A:A,0)),"")</f>
        <v/>
      </c>
      <c r="AA385" s="102" t="str">
        <f t="array" aca="1" ref="AA385" ca="1">IF(Z385&lt;&gt;"",PRODUCT(Z$2:Z385+1)-1,"")</f>
        <v/>
      </c>
      <c r="AB385" s="102" t="str">
        <f ca="1">IF(AA385&lt;&gt;"",IF(MAX(AA$2:AA385)=AA385,1/(1+AC384)-1,(1+AA385)/(1+AA384)-1),"")</f>
        <v/>
      </c>
      <c r="AC385" s="102" t="str">
        <f t="array" aca="1" ref="AC385" ca="1">IF(AA385&lt;&gt;"",PRODUCT(AB$3:AB385+1)-1,"")</f>
        <v/>
      </c>
      <c r="AD385" s="104" t="str">
        <f ca="1">IF(AA385&lt;&gt;"",POWER((AA385-MAX(AA$2:AA385))/(1+MAX(AA$2:AA385))*100,2),"")</f>
        <v/>
      </c>
    </row>
    <row r="386" spans="20:30" x14ac:dyDescent="0.25">
      <c r="T386" t="str">
        <f t="array" aca="1" ref="T386" ca="1">IF(ROWS($2:386)&lt;=COUNT('Trade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ROWS(U$2:$U386))),"")</f>
        <v/>
      </c>
      <c r="U386" s="93" t="str">
        <f ca="1">IFERROR(INDEX('Trade Journal'!P:P,MATCH(T386,'Trade Journal'!A:A,0)),"")</f>
        <v/>
      </c>
      <c r="V386" s="93" t="str">
        <f ca="1">IFERROR(INDEX('Trade Journal'!Q:Q,MATCH(T386,'Trade Journal'!A:A,0)),"")</f>
        <v/>
      </c>
      <c r="W386" s="93" t="str">
        <f ca="1">IFERROR(INDEX('Trade Journal'!R:R,MATCH(T386,'Trade Journal'!A:A,0)),"")</f>
        <v/>
      </c>
      <c r="X386" s="93" t="str">
        <f t="shared" ca="1" si="6"/>
        <v/>
      </c>
      <c r="Y386" s="93" t="str">
        <f ca="1">IF(X386&lt;&gt;"",SUM(X$2:X386),"")</f>
        <v/>
      </c>
      <c r="Z386" s="102" t="str">
        <f ca="1">IFERROR(INDEX('Trade Journal'!O:O,MATCH(T386,'Trade Journal'!A:A,0)),"")</f>
        <v/>
      </c>
      <c r="AA386" s="102" t="str">
        <f t="array" aca="1" ref="AA386" ca="1">IF(Z386&lt;&gt;"",PRODUCT(Z$2:Z386+1)-1,"")</f>
        <v/>
      </c>
      <c r="AB386" s="102" t="str">
        <f ca="1">IF(AA386&lt;&gt;"",IF(MAX(AA$2:AA386)=AA386,1/(1+AC385)-1,(1+AA386)/(1+AA385)-1),"")</f>
        <v/>
      </c>
      <c r="AC386" s="102" t="str">
        <f t="array" aca="1" ref="AC386" ca="1">IF(AA386&lt;&gt;"",PRODUCT(AB$3:AB386+1)-1,"")</f>
        <v/>
      </c>
      <c r="AD386" s="104" t="str">
        <f ca="1">IF(AA386&lt;&gt;"",POWER((AA386-MAX(AA$2:AA386))/(1+MAX(AA$2:AA386))*100,2),"")</f>
        <v/>
      </c>
    </row>
    <row r="387" spans="20:30" x14ac:dyDescent="0.25">
      <c r="T387" t="str">
        <f t="array" aca="1" ref="T387" ca="1">IF(ROWS($2:387)&lt;=COUNT('Trade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ROWS(U$2:$U387))),"")</f>
        <v/>
      </c>
      <c r="U387" s="93" t="str">
        <f ca="1">IFERROR(INDEX('Trade Journal'!P:P,MATCH(T387,'Trade Journal'!A:A,0)),"")</f>
        <v/>
      </c>
      <c r="V387" s="93" t="str">
        <f ca="1">IFERROR(INDEX('Trade Journal'!Q:Q,MATCH(T387,'Trade Journal'!A:A,0)),"")</f>
        <v/>
      </c>
      <c r="W387" s="93" t="str">
        <f ca="1">IFERROR(INDEX('Trade Journal'!R:R,MATCH(T387,'Trade Journal'!A:A,0)),"")</f>
        <v/>
      </c>
      <c r="X387" s="93" t="str">
        <f t="shared" ca="1" si="6"/>
        <v/>
      </c>
      <c r="Y387" s="93" t="str">
        <f ca="1">IF(X387&lt;&gt;"",SUM(X$2:X387),"")</f>
        <v/>
      </c>
      <c r="Z387" s="102" t="str">
        <f ca="1">IFERROR(INDEX('Trade Journal'!O:O,MATCH(T387,'Trade Journal'!A:A,0)),"")</f>
        <v/>
      </c>
      <c r="AA387" s="102" t="str">
        <f t="array" aca="1" ref="AA387" ca="1">IF(Z387&lt;&gt;"",PRODUCT(Z$2:Z387+1)-1,"")</f>
        <v/>
      </c>
      <c r="AB387" s="102" t="str">
        <f ca="1">IF(AA387&lt;&gt;"",IF(MAX(AA$2:AA387)=AA387,1/(1+AC386)-1,(1+AA387)/(1+AA386)-1),"")</f>
        <v/>
      </c>
      <c r="AC387" s="102" t="str">
        <f t="array" aca="1" ref="AC387" ca="1">IF(AA387&lt;&gt;"",PRODUCT(AB$3:AB387+1)-1,"")</f>
        <v/>
      </c>
      <c r="AD387" s="104" t="str">
        <f ca="1">IF(AA387&lt;&gt;"",POWER((AA387-MAX(AA$2:AA387))/(1+MAX(AA$2:AA387))*100,2),"")</f>
        <v/>
      </c>
    </row>
    <row r="388" spans="20:30" x14ac:dyDescent="0.25">
      <c r="T388" t="str">
        <f t="array" aca="1" ref="T388" ca="1">IF(ROWS($2:388)&lt;=COUNT('Trade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ROWS(U$2:$U388))),"")</f>
        <v/>
      </c>
      <c r="U388" s="93" t="str">
        <f ca="1">IFERROR(INDEX('Trade Journal'!P:P,MATCH(T388,'Trade Journal'!A:A,0)),"")</f>
        <v/>
      </c>
      <c r="V388" s="93" t="str">
        <f ca="1">IFERROR(INDEX('Trade Journal'!Q:Q,MATCH(T388,'Trade Journal'!A:A,0)),"")</f>
        <v/>
      </c>
      <c r="W388" s="93" t="str">
        <f ca="1">IFERROR(INDEX('Trade Journal'!R:R,MATCH(T388,'Trade Journal'!A:A,0)),"")</f>
        <v/>
      </c>
      <c r="X388" s="93" t="str">
        <f t="shared" ca="1" si="6"/>
        <v/>
      </c>
      <c r="Y388" s="93" t="str">
        <f ca="1">IF(X388&lt;&gt;"",SUM(X$2:X388),"")</f>
        <v/>
      </c>
      <c r="Z388" s="102" t="str">
        <f ca="1">IFERROR(INDEX('Trade Journal'!O:O,MATCH(T388,'Trade Journal'!A:A,0)),"")</f>
        <v/>
      </c>
      <c r="AA388" s="102" t="str">
        <f t="array" aca="1" ref="AA388" ca="1">IF(Z388&lt;&gt;"",PRODUCT(Z$2:Z388+1)-1,"")</f>
        <v/>
      </c>
      <c r="AB388" s="102" t="str">
        <f ca="1">IF(AA388&lt;&gt;"",IF(MAX(AA$2:AA388)=AA388,1/(1+AC387)-1,(1+AA388)/(1+AA387)-1),"")</f>
        <v/>
      </c>
      <c r="AC388" s="102" t="str">
        <f t="array" aca="1" ref="AC388" ca="1">IF(AA388&lt;&gt;"",PRODUCT(AB$3:AB388+1)-1,"")</f>
        <v/>
      </c>
      <c r="AD388" s="104" t="str">
        <f ca="1">IF(AA388&lt;&gt;"",POWER((AA388-MAX(AA$2:AA388))/(1+MAX(AA$2:AA388))*100,2),"")</f>
        <v/>
      </c>
    </row>
    <row r="389" spans="20:30" x14ac:dyDescent="0.25">
      <c r="T389" t="str">
        <f t="array" aca="1" ref="T389" ca="1">IF(ROWS($2:389)&lt;=COUNT('Trade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ROWS(U$2:$U389))),"")</f>
        <v/>
      </c>
      <c r="U389" s="93" t="str">
        <f ca="1">IFERROR(INDEX('Trade Journal'!P:P,MATCH(T389,'Trade Journal'!A:A,0)),"")</f>
        <v/>
      </c>
      <c r="V389" s="93" t="str">
        <f ca="1">IFERROR(INDEX('Trade Journal'!Q:Q,MATCH(T389,'Trade Journal'!A:A,0)),"")</f>
        <v/>
      </c>
      <c r="W389" s="93" t="str">
        <f ca="1">IFERROR(INDEX('Trade Journal'!R:R,MATCH(T389,'Trade Journal'!A:A,0)),"")</f>
        <v/>
      </c>
      <c r="X389" s="93" t="str">
        <f t="shared" ca="1" si="6"/>
        <v/>
      </c>
      <c r="Y389" s="93" t="str">
        <f ca="1">IF(X389&lt;&gt;"",SUM(X$2:X389),"")</f>
        <v/>
      </c>
      <c r="Z389" s="102" t="str">
        <f ca="1">IFERROR(INDEX('Trade Journal'!O:O,MATCH(T389,'Trade Journal'!A:A,0)),"")</f>
        <v/>
      </c>
      <c r="AA389" s="102" t="str">
        <f t="array" aca="1" ref="AA389" ca="1">IF(Z389&lt;&gt;"",PRODUCT(Z$2:Z389+1)-1,"")</f>
        <v/>
      </c>
      <c r="AB389" s="102" t="str">
        <f ca="1">IF(AA389&lt;&gt;"",IF(MAX(AA$2:AA389)=AA389,1/(1+AC388)-1,(1+AA389)/(1+AA388)-1),"")</f>
        <v/>
      </c>
      <c r="AC389" s="102" t="str">
        <f t="array" aca="1" ref="AC389" ca="1">IF(AA389&lt;&gt;"",PRODUCT(AB$3:AB389+1)-1,"")</f>
        <v/>
      </c>
      <c r="AD389" s="104" t="str">
        <f ca="1">IF(AA389&lt;&gt;"",POWER((AA389-MAX(AA$2:AA389))/(1+MAX(AA$2:AA389))*100,2),"")</f>
        <v/>
      </c>
    </row>
    <row r="390" spans="20:30" x14ac:dyDescent="0.25">
      <c r="T390" t="str">
        <f t="array" aca="1" ref="T390" ca="1">IF(ROWS($2:390)&lt;=COUNT('Trade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ROWS(U$2:$U390))),"")</f>
        <v/>
      </c>
      <c r="U390" s="93" t="str">
        <f ca="1">IFERROR(INDEX('Trade Journal'!P:P,MATCH(T390,'Trade Journal'!A:A,0)),"")</f>
        <v/>
      </c>
      <c r="V390" s="93" t="str">
        <f ca="1">IFERROR(INDEX('Trade Journal'!Q:Q,MATCH(T390,'Trade Journal'!A:A,0)),"")</f>
        <v/>
      </c>
      <c r="W390" s="93" t="str">
        <f ca="1">IFERROR(INDEX('Trade Journal'!R:R,MATCH(T390,'Trade Journal'!A:A,0)),"")</f>
        <v/>
      </c>
      <c r="X390" s="93" t="str">
        <f t="shared" ca="1" si="6"/>
        <v/>
      </c>
      <c r="Y390" s="93" t="str">
        <f ca="1">IF(X390&lt;&gt;"",SUM(X$2:X390),"")</f>
        <v/>
      </c>
      <c r="Z390" s="102" t="str">
        <f ca="1">IFERROR(INDEX('Trade Journal'!O:O,MATCH(T390,'Trade Journal'!A:A,0)),"")</f>
        <v/>
      </c>
      <c r="AA390" s="102" t="str">
        <f t="array" aca="1" ref="AA390" ca="1">IF(Z390&lt;&gt;"",PRODUCT(Z$2:Z390+1)-1,"")</f>
        <v/>
      </c>
      <c r="AB390" s="102" t="str">
        <f ca="1">IF(AA390&lt;&gt;"",IF(MAX(AA$2:AA390)=AA390,1/(1+AC389)-1,(1+AA390)/(1+AA389)-1),"")</f>
        <v/>
      </c>
      <c r="AC390" s="102" t="str">
        <f t="array" aca="1" ref="AC390" ca="1">IF(AA390&lt;&gt;"",PRODUCT(AB$3:AB390+1)-1,"")</f>
        <v/>
      </c>
      <c r="AD390" s="104" t="str">
        <f ca="1">IF(AA390&lt;&gt;"",POWER((AA390-MAX(AA$2:AA390))/(1+MAX(AA$2:AA390))*100,2),"")</f>
        <v/>
      </c>
    </row>
    <row r="391" spans="20:30" x14ac:dyDescent="0.25">
      <c r="T391" t="str">
        <f t="array" aca="1" ref="T391" ca="1">IF(ROWS($2:391)&lt;=COUNT('Trade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ROWS(U$2:$U391))),"")</f>
        <v/>
      </c>
      <c r="U391" s="93" t="str">
        <f ca="1">IFERROR(INDEX('Trade Journal'!P:P,MATCH(T391,'Trade Journal'!A:A,0)),"")</f>
        <v/>
      </c>
      <c r="V391" s="93" t="str">
        <f ca="1">IFERROR(INDEX('Trade Journal'!Q:Q,MATCH(T391,'Trade Journal'!A:A,0)),"")</f>
        <v/>
      </c>
      <c r="W391" s="93" t="str">
        <f ca="1">IFERROR(INDEX('Trade Journal'!R:R,MATCH(T391,'Trade Journal'!A:A,0)),"")</f>
        <v/>
      </c>
      <c r="X391" s="93" t="str">
        <f t="shared" ca="1" si="6"/>
        <v/>
      </c>
      <c r="Y391" s="93" t="str">
        <f ca="1">IF(X391&lt;&gt;"",SUM(X$2:X391),"")</f>
        <v/>
      </c>
      <c r="Z391" s="102" t="str">
        <f ca="1">IFERROR(INDEX('Trade Journal'!O:O,MATCH(T391,'Trade Journal'!A:A,0)),"")</f>
        <v/>
      </c>
      <c r="AA391" s="102" t="str">
        <f t="array" aca="1" ref="AA391" ca="1">IF(Z391&lt;&gt;"",PRODUCT(Z$2:Z391+1)-1,"")</f>
        <v/>
      </c>
      <c r="AB391" s="102" t="str">
        <f ca="1">IF(AA391&lt;&gt;"",IF(MAX(AA$2:AA391)=AA391,1/(1+AC390)-1,(1+AA391)/(1+AA390)-1),"")</f>
        <v/>
      </c>
      <c r="AC391" s="102" t="str">
        <f t="array" aca="1" ref="AC391" ca="1">IF(AA391&lt;&gt;"",PRODUCT(AB$3:AB391+1)-1,"")</f>
        <v/>
      </c>
      <c r="AD391" s="104" t="str">
        <f ca="1">IF(AA391&lt;&gt;"",POWER((AA391-MAX(AA$2:AA391))/(1+MAX(AA$2:AA391))*100,2),"")</f>
        <v/>
      </c>
    </row>
    <row r="392" spans="20:30" x14ac:dyDescent="0.25">
      <c r="T392" t="str">
        <f t="array" aca="1" ref="T392" ca="1">IF(ROWS($2:392)&lt;=COUNT('Trade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ROWS(U$2:$U392))),"")</f>
        <v/>
      </c>
      <c r="U392" s="93" t="str">
        <f ca="1">IFERROR(INDEX('Trade Journal'!P:P,MATCH(T392,'Trade Journal'!A:A,0)),"")</f>
        <v/>
      </c>
      <c r="V392" s="93" t="str">
        <f ca="1">IFERROR(INDEX('Trade Journal'!Q:Q,MATCH(T392,'Trade Journal'!A:A,0)),"")</f>
        <v/>
      </c>
      <c r="W392" s="93" t="str">
        <f ca="1">IFERROR(INDEX('Trade Journal'!R:R,MATCH(T392,'Trade Journal'!A:A,0)),"")</f>
        <v/>
      </c>
      <c r="X392" s="93" t="str">
        <f t="shared" ca="1" si="6"/>
        <v/>
      </c>
      <c r="Y392" s="93" t="str">
        <f ca="1">IF(X392&lt;&gt;"",SUM(X$2:X392),"")</f>
        <v/>
      </c>
      <c r="Z392" s="102" t="str">
        <f ca="1">IFERROR(INDEX('Trade Journal'!O:O,MATCH(T392,'Trade Journal'!A:A,0)),"")</f>
        <v/>
      </c>
      <c r="AA392" s="102" t="str">
        <f t="array" aca="1" ref="AA392" ca="1">IF(Z392&lt;&gt;"",PRODUCT(Z$2:Z392+1)-1,"")</f>
        <v/>
      </c>
      <c r="AB392" s="102" t="str">
        <f ca="1">IF(AA392&lt;&gt;"",IF(MAX(AA$2:AA392)=AA392,1/(1+AC391)-1,(1+AA392)/(1+AA391)-1),"")</f>
        <v/>
      </c>
      <c r="AC392" s="102" t="str">
        <f t="array" aca="1" ref="AC392" ca="1">IF(AA392&lt;&gt;"",PRODUCT(AB$3:AB392+1)-1,"")</f>
        <v/>
      </c>
      <c r="AD392" s="104" t="str">
        <f ca="1">IF(AA392&lt;&gt;"",POWER((AA392-MAX(AA$2:AA392))/(1+MAX(AA$2:AA392))*100,2),"")</f>
        <v/>
      </c>
    </row>
    <row r="393" spans="20:30" x14ac:dyDescent="0.25">
      <c r="T393" t="str">
        <f t="array" aca="1" ref="T393" ca="1">IF(ROWS($2:393)&lt;=COUNT('Trade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ROWS(U$2:$U393))),"")</f>
        <v/>
      </c>
      <c r="U393" s="93" t="str">
        <f ca="1">IFERROR(INDEX('Trade Journal'!P:P,MATCH(T393,'Trade Journal'!A:A,0)),"")</f>
        <v/>
      </c>
      <c r="V393" s="93" t="str">
        <f ca="1">IFERROR(INDEX('Trade Journal'!Q:Q,MATCH(T393,'Trade Journal'!A:A,0)),"")</f>
        <v/>
      </c>
      <c r="W393" s="93" t="str">
        <f ca="1">IFERROR(INDEX('Trade Journal'!R:R,MATCH(T393,'Trade Journal'!A:A,0)),"")</f>
        <v/>
      </c>
      <c r="X393" s="93" t="str">
        <f t="shared" ca="1" si="6"/>
        <v/>
      </c>
      <c r="Y393" s="93" t="str">
        <f ca="1">IF(X393&lt;&gt;"",SUM(X$2:X393),"")</f>
        <v/>
      </c>
      <c r="Z393" s="102" t="str">
        <f ca="1">IFERROR(INDEX('Trade Journal'!O:O,MATCH(T393,'Trade Journal'!A:A,0)),"")</f>
        <v/>
      </c>
      <c r="AA393" s="102" t="str">
        <f t="array" aca="1" ref="AA393" ca="1">IF(Z393&lt;&gt;"",PRODUCT(Z$2:Z393+1)-1,"")</f>
        <v/>
      </c>
      <c r="AB393" s="102" t="str">
        <f ca="1">IF(AA393&lt;&gt;"",IF(MAX(AA$2:AA393)=AA393,1/(1+AC392)-1,(1+AA393)/(1+AA392)-1),"")</f>
        <v/>
      </c>
      <c r="AC393" s="102" t="str">
        <f t="array" aca="1" ref="AC393" ca="1">IF(AA393&lt;&gt;"",PRODUCT(AB$3:AB393+1)-1,"")</f>
        <v/>
      </c>
      <c r="AD393" s="104" t="str">
        <f ca="1">IF(AA393&lt;&gt;"",POWER((AA393-MAX(AA$2:AA393))/(1+MAX(AA$2:AA393))*100,2),"")</f>
        <v/>
      </c>
    </row>
    <row r="394" spans="20:30" x14ac:dyDescent="0.25">
      <c r="T394" t="str">
        <f t="array" aca="1" ref="T394" ca="1">IF(ROWS($2:394)&lt;=COUNT('Trade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ROWS(U$2:$U394))),"")</f>
        <v/>
      </c>
      <c r="U394" s="93" t="str">
        <f ca="1">IFERROR(INDEX('Trade Journal'!P:P,MATCH(T394,'Trade Journal'!A:A,0)),"")</f>
        <v/>
      </c>
      <c r="V394" s="93" t="str">
        <f ca="1">IFERROR(INDEX('Trade Journal'!Q:Q,MATCH(T394,'Trade Journal'!A:A,0)),"")</f>
        <v/>
      </c>
      <c r="W394" s="93" t="str">
        <f ca="1">IFERROR(INDEX('Trade Journal'!R:R,MATCH(T394,'Trade Journal'!A:A,0)),"")</f>
        <v/>
      </c>
      <c r="X394" s="93" t="str">
        <f t="shared" ca="1" si="6"/>
        <v/>
      </c>
      <c r="Y394" s="93" t="str">
        <f ca="1">IF(X394&lt;&gt;"",SUM(X$2:X394),"")</f>
        <v/>
      </c>
      <c r="Z394" s="102" t="str">
        <f ca="1">IFERROR(INDEX('Trade Journal'!O:O,MATCH(T394,'Trade Journal'!A:A,0)),"")</f>
        <v/>
      </c>
      <c r="AA394" s="102" t="str">
        <f t="array" aca="1" ref="AA394" ca="1">IF(Z394&lt;&gt;"",PRODUCT(Z$2:Z394+1)-1,"")</f>
        <v/>
      </c>
      <c r="AB394" s="102" t="str">
        <f ca="1">IF(AA394&lt;&gt;"",IF(MAX(AA$2:AA394)=AA394,1/(1+AC393)-1,(1+AA394)/(1+AA393)-1),"")</f>
        <v/>
      </c>
      <c r="AC394" s="102" t="str">
        <f t="array" aca="1" ref="AC394" ca="1">IF(AA394&lt;&gt;"",PRODUCT(AB$3:AB394+1)-1,"")</f>
        <v/>
      </c>
      <c r="AD394" s="104" t="str">
        <f ca="1">IF(AA394&lt;&gt;"",POWER((AA394-MAX(AA$2:AA394))/(1+MAX(AA$2:AA394))*100,2),"")</f>
        <v/>
      </c>
    </row>
    <row r="395" spans="20:30" x14ac:dyDescent="0.25">
      <c r="T395" t="str">
        <f t="array" aca="1" ref="T395" ca="1">IF(ROWS($2:395)&lt;=COUNT('Trade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ROWS(U$2:$U395))),"")</f>
        <v/>
      </c>
      <c r="U395" s="93" t="str">
        <f ca="1">IFERROR(INDEX('Trade Journal'!P:P,MATCH(T395,'Trade Journal'!A:A,0)),"")</f>
        <v/>
      </c>
      <c r="V395" s="93" t="str">
        <f ca="1">IFERROR(INDEX('Trade Journal'!Q:Q,MATCH(T395,'Trade Journal'!A:A,0)),"")</f>
        <v/>
      </c>
      <c r="W395" s="93" t="str">
        <f ca="1">IFERROR(INDEX('Trade Journal'!R:R,MATCH(T395,'Trade Journal'!A:A,0)),"")</f>
        <v/>
      </c>
      <c r="X395" s="93" t="str">
        <f t="shared" ca="1" si="6"/>
        <v/>
      </c>
      <c r="Y395" s="93" t="str">
        <f ca="1">IF(X395&lt;&gt;"",SUM(X$2:X395),"")</f>
        <v/>
      </c>
      <c r="Z395" s="102" t="str">
        <f ca="1">IFERROR(INDEX('Trade Journal'!O:O,MATCH(T395,'Trade Journal'!A:A,0)),"")</f>
        <v/>
      </c>
      <c r="AA395" s="102" t="str">
        <f t="array" aca="1" ref="AA395" ca="1">IF(Z395&lt;&gt;"",PRODUCT(Z$2:Z395+1)-1,"")</f>
        <v/>
      </c>
      <c r="AB395" s="102" t="str">
        <f ca="1">IF(AA395&lt;&gt;"",IF(MAX(AA$2:AA395)=AA395,1/(1+AC394)-1,(1+AA395)/(1+AA394)-1),"")</f>
        <v/>
      </c>
      <c r="AC395" s="102" t="str">
        <f t="array" aca="1" ref="AC395" ca="1">IF(AA395&lt;&gt;"",PRODUCT(AB$3:AB395+1)-1,"")</f>
        <v/>
      </c>
      <c r="AD395" s="104" t="str">
        <f ca="1">IF(AA395&lt;&gt;"",POWER((AA395-MAX(AA$2:AA395))/(1+MAX(AA$2:AA395))*100,2),"")</f>
        <v/>
      </c>
    </row>
    <row r="396" spans="20:30" x14ac:dyDescent="0.25">
      <c r="T396" t="str">
        <f t="array" aca="1" ref="T396" ca="1">IF(ROWS($2:396)&lt;=COUNT('Trade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ROWS(U$2:$U396))),"")</f>
        <v/>
      </c>
      <c r="U396" s="93" t="str">
        <f ca="1">IFERROR(INDEX('Trade Journal'!P:P,MATCH(T396,'Trade Journal'!A:A,0)),"")</f>
        <v/>
      </c>
      <c r="V396" s="93" t="str">
        <f ca="1">IFERROR(INDEX('Trade Journal'!Q:Q,MATCH(T396,'Trade Journal'!A:A,0)),"")</f>
        <v/>
      </c>
      <c r="W396" s="93" t="str">
        <f ca="1">IFERROR(INDEX('Trade Journal'!R:R,MATCH(T396,'Trade Journal'!A:A,0)),"")</f>
        <v/>
      </c>
      <c r="X396" s="93" t="str">
        <f t="shared" ca="1" si="6"/>
        <v/>
      </c>
      <c r="Y396" s="93" t="str">
        <f ca="1">IF(X396&lt;&gt;"",SUM(X$2:X396),"")</f>
        <v/>
      </c>
      <c r="Z396" s="102" t="str">
        <f ca="1">IFERROR(INDEX('Trade Journal'!O:O,MATCH(T396,'Trade Journal'!A:A,0)),"")</f>
        <v/>
      </c>
      <c r="AA396" s="102" t="str">
        <f t="array" aca="1" ref="AA396" ca="1">IF(Z396&lt;&gt;"",PRODUCT(Z$2:Z396+1)-1,"")</f>
        <v/>
      </c>
      <c r="AB396" s="102" t="str">
        <f ca="1">IF(AA396&lt;&gt;"",IF(MAX(AA$2:AA396)=AA396,1/(1+AC395)-1,(1+AA396)/(1+AA395)-1),"")</f>
        <v/>
      </c>
      <c r="AC396" s="102" t="str">
        <f t="array" aca="1" ref="AC396" ca="1">IF(AA396&lt;&gt;"",PRODUCT(AB$3:AB396+1)-1,"")</f>
        <v/>
      </c>
      <c r="AD396" s="104" t="str">
        <f ca="1">IF(AA396&lt;&gt;"",POWER((AA396-MAX(AA$2:AA396))/(1+MAX(AA$2:AA396))*100,2),"")</f>
        <v/>
      </c>
    </row>
    <row r="397" spans="20:30" x14ac:dyDescent="0.25">
      <c r="T397" t="str">
        <f t="array" aca="1" ref="T397" ca="1">IF(ROWS($2:397)&lt;=COUNT('Trade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ROWS(U$2:$U397))),"")</f>
        <v/>
      </c>
      <c r="U397" s="93" t="str">
        <f ca="1">IFERROR(INDEX('Trade Journal'!P:P,MATCH(T397,'Trade Journal'!A:A,0)),"")</f>
        <v/>
      </c>
      <c r="V397" s="93" t="str">
        <f ca="1">IFERROR(INDEX('Trade Journal'!Q:Q,MATCH(T397,'Trade Journal'!A:A,0)),"")</f>
        <v/>
      </c>
      <c r="W397" s="93" t="str">
        <f ca="1">IFERROR(INDEX('Trade Journal'!R:R,MATCH(T397,'Trade Journal'!A:A,0)),"")</f>
        <v/>
      </c>
      <c r="X397" s="93" t="str">
        <f t="shared" ca="1" si="6"/>
        <v/>
      </c>
      <c r="Y397" s="93" t="str">
        <f ca="1">IF(X397&lt;&gt;"",SUM(X$2:X397),"")</f>
        <v/>
      </c>
      <c r="Z397" s="102" t="str">
        <f ca="1">IFERROR(INDEX('Trade Journal'!O:O,MATCH(T397,'Trade Journal'!A:A,0)),"")</f>
        <v/>
      </c>
      <c r="AA397" s="102" t="str">
        <f t="array" aca="1" ref="AA397" ca="1">IF(Z397&lt;&gt;"",PRODUCT(Z$2:Z397+1)-1,"")</f>
        <v/>
      </c>
      <c r="AB397" s="102" t="str">
        <f ca="1">IF(AA397&lt;&gt;"",IF(MAX(AA$2:AA397)=AA397,1/(1+AC396)-1,(1+AA397)/(1+AA396)-1),"")</f>
        <v/>
      </c>
      <c r="AC397" s="102" t="str">
        <f t="array" aca="1" ref="AC397" ca="1">IF(AA397&lt;&gt;"",PRODUCT(AB$3:AB397+1)-1,"")</f>
        <v/>
      </c>
      <c r="AD397" s="104" t="str">
        <f ca="1">IF(AA397&lt;&gt;"",POWER((AA397-MAX(AA$2:AA397))/(1+MAX(AA$2:AA397))*100,2),"")</f>
        <v/>
      </c>
    </row>
    <row r="398" spans="20:30" x14ac:dyDescent="0.25">
      <c r="T398" t="str">
        <f t="array" aca="1" ref="T398" ca="1">IF(ROWS($2:398)&lt;=COUNT('Trade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ROWS(U$2:$U398))),"")</f>
        <v/>
      </c>
      <c r="U398" s="93" t="str">
        <f ca="1">IFERROR(INDEX('Trade Journal'!P:P,MATCH(T398,'Trade Journal'!A:A,0)),"")</f>
        <v/>
      </c>
      <c r="V398" s="93" t="str">
        <f ca="1">IFERROR(INDEX('Trade Journal'!Q:Q,MATCH(T398,'Trade Journal'!A:A,0)),"")</f>
        <v/>
      </c>
      <c r="W398" s="93" t="str">
        <f ca="1">IFERROR(INDEX('Trade Journal'!R:R,MATCH(T398,'Trade Journal'!A:A,0)),"")</f>
        <v/>
      </c>
      <c r="X398" s="93" t="str">
        <f t="shared" ca="1" si="6"/>
        <v/>
      </c>
      <c r="Y398" s="93" t="str">
        <f ca="1">IF(X398&lt;&gt;"",SUM(X$2:X398),"")</f>
        <v/>
      </c>
      <c r="Z398" s="102" t="str">
        <f ca="1">IFERROR(INDEX('Trade Journal'!O:O,MATCH(T398,'Trade Journal'!A:A,0)),"")</f>
        <v/>
      </c>
      <c r="AA398" s="102" t="str">
        <f t="array" aca="1" ref="AA398" ca="1">IF(Z398&lt;&gt;"",PRODUCT(Z$2:Z398+1)-1,"")</f>
        <v/>
      </c>
      <c r="AB398" s="102" t="str">
        <f ca="1">IF(AA398&lt;&gt;"",IF(MAX(AA$2:AA398)=AA398,1/(1+AC397)-1,(1+AA398)/(1+AA397)-1),"")</f>
        <v/>
      </c>
      <c r="AC398" s="102" t="str">
        <f t="array" aca="1" ref="AC398" ca="1">IF(AA398&lt;&gt;"",PRODUCT(AB$3:AB398+1)-1,"")</f>
        <v/>
      </c>
      <c r="AD398" s="104" t="str">
        <f ca="1">IF(AA398&lt;&gt;"",POWER((AA398-MAX(AA$2:AA398))/(1+MAX(AA$2:AA398))*100,2),"")</f>
        <v/>
      </c>
    </row>
    <row r="399" spans="20:30" x14ac:dyDescent="0.25">
      <c r="T399" t="str">
        <f t="array" aca="1" ref="T399" ca="1">IF(ROWS($2:399)&lt;=COUNT('Trade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ROWS(U$2:$U399))),"")</f>
        <v/>
      </c>
      <c r="U399" s="93" t="str">
        <f ca="1">IFERROR(INDEX('Trade Journal'!P:P,MATCH(T399,'Trade Journal'!A:A,0)),"")</f>
        <v/>
      </c>
      <c r="V399" s="93" t="str">
        <f ca="1">IFERROR(INDEX('Trade Journal'!Q:Q,MATCH(T399,'Trade Journal'!A:A,0)),"")</f>
        <v/>
      </c>
      <c r="W399" s="93" t="str">
        <f ca="1">IFERROR(INDEX('Trade Journal'!R:R,MATCH(T399,'Trade Journal'!A:A,0)),"")</f>
        <v/>
      </c>
      <c r="X399" s="93" t="str">
        <f t="shared" ca="1" si="6"/>
        <v/>
      </c>
      <c r="Y399" s="93" t="str">
        <f ca="1">IF(X399&lt;&gt;"",SUM(X$2:X399),"")</f>
        <v/>
      </c>
      <c r="Z399" s="102" t="str">
        <f ca="1">IFERROR(INDEX('Trade Journal'!O:O,MATCH(T399,'Trade Journal'!A:A,0)),"")</f>
        <v/>
      </c>
      <c r="AA399" s="102" t="str">
        <f t="array" aca="1" ref="AA399" ca="1">IF(Z399&lt;&gt;"",PRODUCT(Z$2:Z399+1)-1,"")</f>
        <v/>
      </c>
      <c r="AB399" s="102" t="str">
        <f ca="1">IF(AA399&lt;&gt;"",IF(MAX(AA$2:AA399)=AA399,1/(1+AC398)-1,(1+AA399)/(1+AA398)-1),"")</f>
        <v/>
      </c>
      <c r="AC399" s="102" t="str">
        <f t="array" aca="1" ref="AC399" ca="1">IF(AA399&lt;&gt;"",PRODUCT(AB$3:AB399+1)-1,"")</f>
        <v/>
      </c>
      <c r="AD399" s="104" t="str">
        <f ca="1">IF(AA399&lt;&gt;"",POWER((AA399-MAX(AA$2:AA399))/(1+MAX(AA$2:AA399))*100,2),"")</f>
        <v/>
      </c>
    </row>
    <row r="400" spans="20:30" x14ac:dyDescent="0.25">
      <c r="T400" t="str">
        <f t="array" aca="1" ref="T400" ca="1">IF(ROWS($2:400)&lt;=COUNT('Trade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ROWS(U$2:$U400))),"")</f>
        <v/>
      </c>
      <c r="U400" s="93" t="str">
        <f ca="1">IFERROR(INDEX('Trade Journal'!P:P,MATCH(T400,'Trade Journal'!A:A,0)),"")</f>
        <v/>
      </c>
      <c r="V400" s="93" t="str">
        <f ca="1">IFERROR(INDEX('Trade Journal'!Q:Q,MATCH(T400,'Trade Journal'!A:A,0)),"")</f>
        <v/>
      </c>
      <c r="W400" s="93" t="str">
        <f ca="1">IFERROR(INDEX('Trade Journal'!R:R,MATCH(T400,'Trade Journal'!A:A,0)),"")</f>
        <v/>
      </c>
      <c r="X400" s="93" t="str">
        <f t="shared" ref="X400:X463" ca="1" si="7">IF(OR(U400&lt;&gt;"",V400&lt;&gt;"",W400&lt;&gt;""),SUM(U400:W400),"")</f>
        <v/>
      </c>
      <c r="Y400" s="93" t="str">
        <f ca="1">IF(X400&lt;&gt;"",SUM(X$2:X400),"")</f>
        <v/>
      </c>
      <c r="Z400" s="102" t="str">
        <f ca="1">IFERROR(INDEX('Trade Journal'!O:O,MATCH(T400,'Trade Journal'!A:A,0)),"")</f>
        <v/>
      </c>
      <c r="AA400" s="102" t="str">
        <f t="array" aca="1" ref="AA400" ca="1">IF(Z400&lt;&gt;"",PRODUCT(Z$2:Z400+1)-1,"")</f>
        <v/>
      </c>
      <c r="AB400" s="102" t="str">
        <f ca="1">IF(AA400&lt;&gt;"",IF(MAX(AA$2:AA400)=AA400,1/(1+AC399)-1,(1+AA400)/(1+AA399)-1),"")</f>
        <v/>
      </c>
      <c r="AC400" s="102" t="str">
        <f t="array" aca="1" ref="AC400" ca="1">IF(AA400&lt;&gt;"",PRODUCT(AB$3:AB400+1)-1,"")</f>
        <v/>
      </c>
      <c r="AD400" s="104" t="str">
        <f ca="1">IF(AA400&lt;&gt;"",POWER((AA400-MAX(AA$2:AA400))/(1+MAX(AA$2:AA400))*100,2),"")</f>
        <v/>
      </c>
    </row>
    <row r="401" spans="20:30" x14ac:dyDescent="0.25">
      <c r="T401" t="str">
        <f t="array" aca="1" ref="T401" ca="1">IF(ROWS($2:401)&lt;=COUNT('Trade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ROWS(U$2:$U401))),"")</f>
        <v/>
      </c>
      <c r="U401" s="93" t="str">
        <f ca="1">IFERROR(INDEX('Trade Journal'!P:P,MATCH(T401,'Trade Journal'!A:A,0)),"")</f>
        <v/>
      </c>
      <c r="V401" s="93" t="str">
        <f ca="1">IFERROR(INDEX('Trade Journal'!Q:Q,MATCH(T401,'Trade Journal'!A:A,0)),"")</f>
        <v/>
      </c>
      <c r="W401" s="93" t="str">
        <f ca="1">IFERROR(INDEX('Trade Journal'!R:R,MATCH(T401,'Trade Journal'!A:A,0)),"")</f>
        <v/>
      </c>
      <c r="X401" s="93" t="str">
        <f t="shared" ca="1" si="7"/>
        <v/>
      </c>
      <c r="Y401" s="93" t="str">
        <f ca="1">IF(X401&lt;&gt;"",SUM(X$2:X401),"")</f>
        <v/>
      </c>
      <c r="Z401" s="102" t="str">
        <f ca="1">IFERROR(INDEX('Trade Journal'!O:O,MATCH(T401,'Trade Journal'!A:A,0)),"")</f>
        <v/>
      </c>
      <c r="AA401" s="102" t="str">
        <f t="array" aca="1" ref="AA401" ca="1">IF(Z401&lt;&gt;"",PRODUCT(Z$2:Z401+1)-1,"")</f>
        <v/>
      </c>
      <c r="AB401" s="102" t="str">
        <f ca="1">IF(AA401&lt;&gt;"",IF(MAX(AA$2:AA401)=AA401,1/(1+AC400)-1,(1+AA401)/(1+AA400)-1),"")</f>
        <v/>
      </c>
      <c r="AC401" s="102" t="str">
        <f t="array" aca="1" ref="AC401" ca="1">IF(AA401&lt;&gt;"",PRODUCT(AB$3:AB401+1)-1,"")</f>
        <v/>
      </c>
      <c r="AD401" s="104" t="str">
        <f ca="1">IF(AA401&lt;&gt;"",POWER((AA401-MAX(AA$2:AA401))/(1+MAX(AA$2:AA401))*100,2),"")</f>
        <v/>
      </c>
    </row>
    <row r="402" spans="20:30" x14ac:dyDescent="0.25">
      <c r="T402" t="str">
        <f t="array" aca="1" ref="T402" ca="1">IF(ROWS($2:402)&lt;=COUNT('Trade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ROWS(U$2:$U402))),"")</f>
        <v/>
      </c>
      <c r="U402" s="93" t="str">
        <f ca="1">IFERROR(INDEX('Trade Journal'!P:P,MATCH(T402,'Trade Journal'!A:A,0)),"")</f>
        <v/>
      </c>
      <c r="V402" s="93" t="str">
        <f ca="1">IFERROR(INDEX('Trade Journal'!Q:Q,MATCH(T402,'Trade Journal'!A:A,0)),"")</f>
        <v/>
      </c>
      <c r="W402" s="93" t="str">
        <f ca="1">IFERROR(INDEX('Trade Journal'!R:R,MATCH(T402,'Trade Journal'!A:A,0)),"")</f>
        <v/>
      </c>
      <c r="X402" s="93" t="str">
        <f t="shared" ca="1" si="7"/>
        <v/>
      </c>
      <c r="Y402" s="93" t="str">
        <f ca="1">IF(X402&lt;&gt;"",SUM(X$2:X402),"")</f>
        <v/>
      </c>
      <c r="Z402" s="102" t="str">
        <f ca="1">IFERROR(INDEX('Trade Journal'!O:O,MATCH(T402,'Trade Journal'!A:A,0)),"")</f>
        <v/>
      </c>
      <c r="AA402" s="102" t="str">
        <f t="array" aca="1" ref="AA402" ca="1">IF(Z402&lt;&gt;"",PRODUCT(Z$2:Z402+1)-1,"")</f>
        <v/>
      </c>
      <c r="AB402" s="102" t="str">
        <f ca="1">IF(AA402&lt;&gt;"",IF(MAX(AA$2:AA402)=AA402,1/(1+AC401)-1,(1+AA402)/(1+AA401)-1),"")</f>
        <v/>
      </c>
      <c r="AC402" s="102" t="str">
        <f t="array" aca="1" ref="AC402" ca="1">IF(AA402&lt;&gt;"",PRODUCT(AB$3:AB402+1)-1,"")</f>
        <v/>
      </c>
      <c r="AD402" s="104" t="str">
        <f ca="1">IF(AA402&lt;&gt;"",POWER((AA402-MAX(AA$2:AA402))/(1+MAX(AA$2:AA402))*100,2),"")</f>
        <v/>
      </c>
    </row>
    <row r="403" spans="20:30" x14ac:dyDescent="0.25">
      <c r="T403" t="str">
        <f t="array" aca="1" ref="T403" ca="1">IF(ROWS($2:403)&lt;=COUNT('Trade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ROWS(U$2:$U403))),"")</f>
        <v/>
      </c>
      <c r="U403" s="93" t="str">
        <f ca="1">IFERROR(INDEX('Trade Journal'!P:P,MATCH(T403,'Trade Journal'!A:A,0)),"")</f>
        <v/>
      </c>
      <c r="V403" s="93" t="str">
        <f ca="1">IFERROR(INDEX('Trade Journal'!Q:Q,MATCH(T403,'Trade Journal'!A:A,0)),"")</f>
        <v/>
      </c>
      <c r="W403" s="93" t="str">
        <f ca="1">IFERROR(INDEX('Trade Journal'!R:R,MATCH(T403,'Trade Journal'!A:A,0)),"")</f>
        <v/>
      </c>
      <c r="X403" s="93" t="str">
        <f t="shared" ca="1" si="7"/>
        <v/>
      </c>
      <c r="Y403" s="93" t="str">
        <f ca="1">IF(X403&lt;&gt;"",SUM(X$2:X403),"")</f>
        <v/>
      </c>
      <c r="Z403" s="102" t="str">
        <f ca="1">IFERROR(INDEX('Trade Journal'!O:O,MATCH(T403,'Trade Journal'!A:A,0)),"")</f>
        <v/>
      </c>
      <c r="AA403" s="102" t="str">
        <f t="array" aca="1" ref="AA403" ca="1">IF(Z403&lt;&gt;"",PRODUCT(Z$2:Z403+1)-1,"")</f>
        <v/>
      </c>
      <c r="AB403" s="102" t="str">
        <f ca="1">IF(AA403&lt;&gt;"",IF(MAX(AA$2:AA403)=AA403,1/(1+AC402)-1,(1+AA403)/(1+AA402)-1),"")</f>
        <v/>
      </c>
      <c r="AC403" s="102" t="str">
        <f t="array" aca="1" ref="AC403" ca="1">IF(AA403&lt;&gt;"",PRODUCT(AB$3:AB403+1)-1,"")</f>
        <v/>
      </c>
      <c r="AD403" s="104" t="str">
        <f ca="1">IF(AA403&lt;&gt;"",POWER((AA403-MAX(AA$2:AA403))/(1+MAX(AA$2:AA403))*100,2),"")</f>
        <v/>
      </c>
    </row>
    <row r="404" spans="20:30" x14ac:dyDescent="0.25">
      <c r="T404" t="str">
        <f t="array" aca="1" ref="T404" ca="1">IF(ROWS($2:404)&lt;=COUNT('Trade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ROWS(U$2:$U404))),"")</f>
        <v/>
      </c>
      <c r="U404" s="93" t="str">
        <f ca="1">IFERROR(INDEX('Trade Journal'!P:P,MATCH(T404,'Trade Journal'!A:A,0)),"")</f>
        <v/>
      </c>
      <c r="V404" s="93" t="str">
        <f ca="1">IFERROR(INDEX('Trade Journal'!Q:Q,MATCH(T404,'Trade Journal'!A:A,0)),"")</f>
        <v/>
      </c>
      <c r="W404" s="93" t="str">
        <f ca="1">IFERROR(INDEX('Trade Journal'!R:R,MATCH(T404,'Trade Journal'!A:A,0)),"")</f>
        <v/>
      </c>
      <c r="X404" s="93" t="str">
        <f t="shared" ca="1" si="7"/>
        <v/>
      </c>
      <c r="Y404" s="93" t="str">
        <f ca="1">IF(X404&lt;&gt;"",SUM(X$2:X404),"")</f>
        <v/>
      </c>
      <c r="Z404" s="102" t="str">
        <f ca="1">IFERROR(INDEX('Trade Journal'!O:O,MATCH(T404,'Trade Journal'!A:A,0)),"")</f>
        <v/>
      </c>
      <c r="AA404" s="102" t="str">
        <f t="array" aca="1" ref="AA404" ca="1">IF(Z404&lt;&gt;"",PRODUCT(Z$2:Z404+1)-1,"")</f>
        <v/>
      </c>
      <c r="AB404" s="102" t="str">
        <f ca="1">IF(AA404&lt;&gt;"",IF(MAX(AA$2:AA404)=AA404,1/(1+AC403)-1,(1+AA404)/(1+AA403)-1),"")</f>
        <v/>
      </c>
      <c r="AC404" s="102" t="str">
        <f t="array" aca="1" ref="AC404" ca="1">IF(AA404&lt;&gt;"",PRODUCT(AB$3:AB404+1)-1,"")</f>
        <v/>
      </c>
      <c r="AD404" s="104" t="str">
        <f ca="1">IF(AA404&lt;&gt;"",POWER((AA404-MAX(AA$2:AA404))/(1+MAX(AA$2:AA404))*100,2),"")</f>
        <v/>
      </c>
    </row>
    <row r="405" spans="20:30" x14ac:dyDescent="0.25">
      <c r="T405" t="str">
        <f t="array" aca="1" ref="T405" ca="1">IF(ROWS($2:405)&lt;=COUNT('Trade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ROWS(U$2:$U405))),"")</f>
        <v/>
      </c>
      <c r="U405" s="93" t="str">
        <f ca="1">IFERROR(INDEX('Trade Journal'!P:P,MATCH(T405,'Trade Journal'!A:A,0)),"")</f>
        <v/>
      </c>
      <c r="V405" s="93" t="str">
        <f ca="1">IFERROR(INDEX('Trade Journal'!Q:Q,MATCH(T405,'Trade Journal'!A:A,0)),"")</f>
        <v/>
      </c>
      <c r="W405" s="93" t="str">
        <f ca="1">IFERROR(INDEX('Trade Journal'!R:R,MATCH(T405,'Trade Journal'!A:A,0)),"")</f>
        <v/>
      </c>
      <c r="X405" s="93" t="str">
        <f t="shared" ca="1" si="7"/>
        <v/>
      </c>
      <c r="Y405" s="93" t="str">
        <f ca="1">IF(X405&lt;&gt;"",SUM(X$2:X405),"")</f>
        <v/>
      </c>
      <c r="Z405" s="102" t="str">
        <f ca="1">IFERROR(INDEX('Trade Journal'!O:O,MATCH(T405,'Trade Journal'!A:A,0)),"")</f>
        <v/>
      </c>
      <c r="AA405" s="102" t="str">
        <f t="array" aca="1" ref="AA405" ca="1">IF(Z405&lt;&gt;"",PRODUCT(Z$2:Z405+1)-1,"")</f>
        <v/>
      </c>
      <c r="AB405" s="102" t="str">
        <f ca="1">IF(AA405&lt;&gt;"",IF(MAX(AA$2:AA405)=AA405,1/(1+AC404)-1,(1+AA405)/(1+AA404)-1),"")</f>
        <v/>
      </c>
      <c r="AC405" s="102" t="str">
        <f t="array" aca="1" ref="AC405" ca="1">IF(AA405&lt;&gt;"",PRODUCT(AB$3:AB405+1)-1,"")</f>
        <v/>
      </c>
      <c r="AD405" s="104" t="str">
        <f ca="1">IF(AA405&lt;&gt;"",POWER((AA405-MAX(AA$2:AA405))/(1+MAX(AA$2:AA405))*100,2),"")</f>
        <v/>
      </c>
    </row>
    <row r="406" spans="20:30" x14ac:dyDescent="0.25">
      <c r="T406" t="str">
        <f t="array" aca="1" ref="T406" ca="1">IF(ROWS($2:406)&lt;=COUNT('Trade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ROWS(U$2:$U406))),"")</f>
        <v/>
      </c>
      <c r="U406" s="93" t="str">
        <f ca="1">IFERROR(INDEX('Trade Journal'!P:P,MATCH(T406,'Trade Journal'!A:A,0)),"")</f>
        <v/>
      </c>
      <c r="V406" s="93" t="str">
        <f ca="1">IFERROR(INDEX('Trade Journal'!Q:Q,MATCH(T406,'Trade Journal'!A:A,0)),"")</f>
        <v/>
      </c>
      <c r="W406" s="93" t="str">
        <f ca="1">IFERROR(INDEX('Trade Journal'!R:R,MATCH(T406,'Trade Journal'!A:A,0)),"")</f>
        <v/>
      </c>
      <c r="X406" s="93" t="str">
        <f t="shared" ca="1" si="7"/>
        <v/>
      </c>
      <c r="Y406" s="93" t="str">
        <f ca="1">IF(X406&lt;&gt;"",SUM(X$2:X406),"")</f>
        <v/>
      </c>
      <c r="Z406" s="102" t="str">
        <f ca="1">IFERROR(INDEX('Trade Journal'!O:O,MATCH(T406,'Trade Journal'!A:A,0)),"")</f>
        <v/>
      </c>
      <c r="AA406" s="102" t="str">
        <f t="array" aca="1" ref="AA406" ca="1">IF(Z406&lt;&gt;"",PRODUCT(Z$2:Z406+1)-1,"")</f>
        <v/>
      </c>
      <c r="AB406" s="102" t="str">
        <f ca="1">IF(AA406&lt;&gt;"",IF(MAX(AA$2:AA406)=AA406,1/(1+AC405)-1,(1+AA406)/(1+AA405)-1),"")</f>
        <v/>
      </c>
      <c r="AC406" s="102" t="str">
        <f t="array" aca="1" ref="AC406" ca="1">IF(AA406&lt;&gt;"",PRODUCT(AB$3:AB406+1)-1,"")</f>
        <v/>
      </c>
      <c r="AD406" s="104" t="str">
        <f ca="1">IF(AA406&lt;&gt;"",POWER((AA406-MAX(AA$2:AA406))/(1+MAX(AA$2:AA406))*100,2),"")</f>
        <v/>
      </c>
    </row>
    <row r="407" spans="20:30" x14ac:dyDescent="0.25">
      <c r="T407" t="str">
        <f t="array" aca="1" ref="T407" ca="1">IF(ROWS($2:407)&lt;=COUNT('Trade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ROWS(U$2:$U407))),"")</f>
        <v/>
      </c>
      <c r="U407" s="93" t="str">
        <f ca="1">IFERROR(INDEX('Trade Journal'!P:P,MATCH(T407,'Trade Journal'!A:A,0)),"")</f>
        <v/>
      </c>
      <c r="V407" s="93" t="str">
        <f ca="1">IFERROR(INDEX('Trade Journal'!Q:Q,MATCH(T407,'Trade Journal'!A:A,0)),"")</f>
        <v/>
      </c>
      <c r="W407" s="93" t="str">
        <f ca="1">IFERROR(INDEX('Trade Journal'!R:R,MATCH(T407,'Trade Journal'!A:A,0)),"")</f>
        <v/>
      </c>
      <c r="X407" s="93" t="str">
        <f t="shared" ca="1" si="7"/>
        <v/>
      </c>
      <c r="Y407" s="93" t="str">
        <f ca="1">IF(X407&lt;&gt;"",SUM(X$2:X407),"")</f>
        <v/>
      </c>
      <c r="Z407" s="102" t="str">
        <f ca="1">IFERROR(INDEX('Trade Journal'!O:O,MATCH(T407,'Trade Journal'!A:A,0)),"")</f>
        <v/>
      </c>
      <c r="AA407" s="102" t="str">
        <f t="array" aca="1" ref="AA407" ca="1">IF(Z407&lt;&gt;"",PRODUCT(Z$2:Z407+1)-1,"")</f>
        <v/>
      </c>
      <c r="AB407" s="102" t="str">
        <f ca="1">IF(AA407&lt;&gt;"",IF(MAX(AA$2:AA407)=AA407,1/(1+AC406)-1,(1+AA407)/(1+AA406)-1),"")</f>
        <v/>
      </c>
      <c r="AC407" s="102" t="str">
        <f t="array" aca="1" ref="AC407" ca="1">IF(AA407&lt;&gt;"",PRODUCT(AB$3:AB407+1)-1,"")</f>
        <v/>
      </c>
      <c r="AD407" s="104" t="str">
        <f ca="1">IF(AA407&lt;&gt;"",POWER((AA407-MAX(AA$2:AA407))/(1+MAX(AA$2:AA407))*100,2),"")</f>
        <v/>
      </c>
    </row>
    <row r="408" spans="20:30" x14ac:dyDescent="0.25">
      <c r="T408" t="str">
        <f t="array" aca="1" ref="T408" ca="1">IF(ROWS($2:408)&lt;=COUNT('Trade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ROWS(U$2:$U408))),"")</f>
        <v/>
      </c>
      <c r="U408" s="93" t="str">
        <f ca="1">IFERROR(INDEX('Trade Journal'!P:P,MATCH(T408,'Trade Journal'!A:A,0)),"")</f>
        <v/>
      </c>
      <c r="V408" s="93" t="str">
        <f ca="1">IFERROR(INDEX('Trade Journal'!Q:Q,MATCH(T408,'Trade Journal'!A:A,0)),"")</f>
        <v/>
      </c>
      <c r="W408" s="93" t="str">
        <f ca="1">IFERROR(INDEX('Trade Journal'!R:R,MATCH(T408,'Trade Journal'!A:A,0)),"")</f>
        <v/>
      </c>
      <c r="X408" s="93" t="str">
        <f t="shared" ca="1" si="7"/>
        <v/>
      </c>
      <c r="Y408" s="93" t="str">
        <f ca="1">IF(X408&lt;&gt;"",SUM(X$2:X408),"")</f>
        <v/>
      </c>
      <c r="Z408" s="102" t="str">
        <f ca="1">IFERROR(INDEX('Trade Journal'!O:O,MATCH(T408,'Trade Journal'!A:A,0)),"")</f>
        <v/>
      </c>
      <c r="AA408" s="102" t="str">
        <f t="array" aca="1" ref="AA408" ca="1">IF(Z408&lt;&gt;"",PRODUCT(Z$2:Z408+1)-1,"")</f>
        <v/>
      </c>
      <c r="AB408" s="102" t="str">
        <f ca="1">IF(AA408&lt;&gt;"",IF(MAX(AA$2:AA408)=AA408,1/(1+AC407)-1,(1+AA408)/(1+AA407)-1),"")</f>
        <v/>
      </c>
      <c r="AC408" s="102" t="str">
        <f t="array" aca="1" ref="AC408" ca="1">IF(AA408&lt;&gt;"",PRODUCT(AB$3:AB408+1)-1,"")</f>
        <v/>
      </c>
      <c r="AD408" s="104" t="str">
        <f ca="1">IF(AA408&lt;&gt;"",POWER((AA408-MAX(AA$2:AA408))/(1+MAX(AA$2:AA408))*100,2),"")</f>
        <v/>
      </c>
    </row>
    <row r="409" spans="20:30" x14ac:dyDescent="0.25">
      <c r="T409" t="str">
        <f t="array" aca="1" ref="T409" ca="1">IF(ROWS($2:409)&lt;=COUNT('Trade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ROWS(U$2:$U409))),"")</f>
        <v/>
      </c>
      <c r="U409" s="93" t="str">
        <f ca="1">IFERROR(INDEX('Trade Journal'!P:P,MATCH(T409,'Trade Journal'!A:A,0)),"")</f>
        <v/>
      </c>
      <c r="V409" s="93" t="str">
        <f ca="1">IFERROR(INDEX('Trade Journal'!Q:Q,MATCH(T409,'Trade Journal'!A:A,0)),"")</f>
        <v/>
      </c>
      <c r="W409" s="93" t="str">
        <f ca="1">IFERROR(INDEX('Trade Journal'!R:R,MATCH(T409,'Trade Journal'!A:A,0)),"")</f>
        <v/>
      </c>
      <c r="X409" s="93" t="str">
        <f t="shared" ca="1" si="7"/>
        <v/>
      </c>
      <c r="Y409" s="93" t="str">
        <f ca="1">IF(X409&lt;&gt;"",SUM(X$2:X409),"")</f>
        <v/>
      </c>
      <c r="Z409" s="102" t="str">
        <f ca="1">IFERROR(INDEX('Trade Journal'!O:O,MATCH(T409,'Trade Journal'!A:A,0)),"")</f>
        <v/>
      </c>
      <c r="AA409" s="102" t="str">
        <f t="array" aca="1" ref="AA409" ca="1">IF(Z409&lt;&gt;"",PRODUCT(Z$2:Z409+1)-1,"")</f>
        <v/>
      </c>
      <c r="AB409" s="102" t="str">
        <f ca="1">IF(AA409&lt;&gt;"",IF(MAX(AA$2:AA409)=AA409,1/(1+AC408)-1,(1+AA409)/(1+AA408)-1),"")</f>
        <v/>
      </c>
      <c r="AC409" s="102" t="str">
        <f t="array" aca="1" ref="AC409" ca="1">IF(AA409&lt;&gt;"",PRODUCT(AB$3:AB409+1)-1,"")</f>
        <v/>
      </c>
      <c r="AD409" s="104" t="str">
        <f ca="1">IF(AA409&lt;&gt;"",POWER((AA409-MAX(AA$2:AA409))/(1+MAX(AA$2:AA409))*100,2),"")</f>
        <v/>
      </c>
    </row>
    <row r="410" spans="20:30" x14ac:dyDescent="0.25">
      <c r="T410" t="str">
        <f t="array" aca="1" ref="T410" ca="1">IF(ROWS($2:410)&lt;=COUNT('Trade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ROWS(U$2:$U410))),"")</f>
        <v/>
      </c>
      <c r="U410" s="93" t="str">
        <f ca="1">IFERROR(INDEX('Trade Journal'!P:P,MATCH(T410,'Trade Journal'!A:A,0)),"")</f>
        <v/>
      </c>
      <c r="V410" s="93" t="str">
        <f ca="1">IFERROR(INDEX('Trade Journal'!Q:Q,MATCH(T410,'Trade Journal'!A:A,0)),"")</f>
        <v/>
      </c>
      <c r="W410" s="93" t="str">
        <f ca="1">IFERROR(INDEX('Trade Journal'!R:R,MATCH(T410,'Trade Journal'!A:A,0)),"")</f>
        <v/>
      </c>
      <c r="X410" s="93" t="str">
        <f t="shared" ca="1" si="7"/>
        <v/>
      </c>
      <c r="Y410" s="93" t="str">
        <f ca="1">IF(X410&lt;&gt;"",SUM(X$2:X410),"")</f>
        <v/>
      </c>
      <c r="Z410" s="102" t="str">
        <f ca="1">IFERROR(INDEX('Trade Journal'!O:O,MATCH(T410,'Trade Journal'!A:A,0)),"")</f>
        <v/>
      </c>
      <c r="AA410" s="102" t="str">
        <f t="array" aca="1" ref="AA410" ca="1">IF(Z410&lt;&gt;"",PRODUCT(Z$2:Z410+1)-1,"")</f>
        <v/>
      </c>
      <c r="AB410" s="102" t="str">
        <f ca="1">IF(AA410&lt;&gt;"",IF(MAX(AA$2:AA410)=AA410,1/(1+AC409)-1,(1+AA410)/(1+AA409)-1),"")</f>
        <v/>
      </c>
      <c r="AC410" s="102" t="str">
        <f t="array" aca="1" ref="AC410" ca="1">IF(AA410&lt;&gt;"",PRODUCT(AB$3:AB410+1)-1,"")</f>
        <v/>
      </c>
      <c r="AD410" s="104" t="str">
        <f ca="1">IF(AA410&lt;&gt;"",POWER((AA410-MAX(AA$2:AA410))/(1+MAX(AA$2:AA410))*100,2),"")</f>
        <v/>
      </c>
    </row>
    <row r="411" spans="20:30" x14ac:dyDescent="0.25">
      <c r="T411" t="str">
        <f t="array" aca="1" ref="T411" ca="1">IF(ROWS($2:411)&lt;=COUNT('Trade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ROWS(U$2:$U411))),"")</f>
        <v/>
      </c>
      <c r="U411" s="93" t="str">
        <f ca="1">IFERROR(INDEX('Trade Journal'!P:P,MATCH(T411,'Trade Journal'!A:A,0)),"")</f>
        <v/>
      </c>
      <c r="V411" s="93" t="str">
        <f ca="1">IFERROR(INDEX('Trade Journal'!Q:Q,MATCH(T411,'Trade Journal'!A:A,0)),"")</f>
        <v/>
      </c>
      <c r="W411" s="93" t="str">
        <f ca="1">IFERROR(INDEX('Trade Journal'!R:R,MATCH(T411,'Trade Journal'!A:A,0)),"")</f>
        <v/>
      </c>
      <c r="X411" s="93" t="str">
        <f t="shared" ca="1" si="7"/>
        <v/>
      </c>
      <c r="Y411" s="93" t="str">
        <f ca="1">IF(X411&lt;&gt;"",SUM(X$2:X411),"")</f>
        <v/>
      </c>
      <c r="Z411" s="102" t="str">
        <f ca="1">IFERROR(INDEX('Trade Journal'!O:O,MATCH(T411,'Trade Journal'!A:A,0)),"")</f>
        <v/>
      </c>
      <c r="AA411" s="102" t="str">
        <f t="array" aca="1" ref="AA411" ca="1">IF(Z411&lt;&gt;"",PRODUCT(Z$2:Z411+1)-1,"")</f>
        <v/>
      </c>
      <c r="AB411" s="102" t="str">
        <f ca="1">IF(AA411&lt;&gt;"",IF(MAX(AA$2:AA411)=AA411,1/(1+AC410)-1,(1+AA411)/(1+AA410)-1),"")</f>
        <v/>
      </c>
      <c r="AC411" s="102" t="str">
        <f t="array" aca="1" ref="AC411" ca="1">IF(AA411&lt;&gt;"",PRODUCT(AB$3:AB411+1)-1,"")</f>
        <v/>
      </c>
      <c r="AD411" s="104" t="str">
        <f ca="1">IF(AA411&lt;&gt;"",POWER((AA411-MAX(AA$2:AA411))/(1+MAX(AA$2:AA411))*100,2),"")</f>
        <v/>
      </c>
    </row>
    <row r="412" spans="20:30" x14ac:dyDescent="0.25">
      <c r="T412" t="str">
        <f t="array" aca="1" ref="T412" ca="1">IF(ROWS($2:412)&lt;=COUNT('Trade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ROWS(U$2:$U412))),"")</f>
        <v/>
      </c>
      <c r="U412" s="93" t="str">
        <f ca="1">IFERROR(INDEX('Trade Journal'!P:P,MATCH(T412,'Trade Journal'!A:A,0)),"")</f>
        <v/>
      </c>
      <c r="V412" s="93" t="str">
        <f ca="1">IFERROR(INDEX('Trade Journal'!Q:Q,MATCH(T412,'Trade Journal'!A:A,0)),"")</f>
        <v/>
      </c>
      <c r="W412" s="93" t="str">
        <f ca="1">IFERROR(INDEX('Trade Journal'!R:R,MATCH(T412,'Trade Journal'!A:A,0)),"")</f>
        <v/>
      </c>
      <c r="X412" s="93" t="str">
        <f t="shared" ca="1" si="7"/>
        <v/>
      </c>
      <c r="Y412" s="93" t="str">
        <f ca="1">IF(X412&lt;&gt;"",SUM(X$2:X412),"")</f>
        <v/>
      </c>
      <c r="Z412" s="102" t="str">
        <f ca="1">IFERROR(INDEX('Trade Journal'!O:O,MATCH(T412,'Trade Journal'!A:A,0)),"")</f>
        <v/>
      </c>
      <c r="AA412" s="102" t="str">
        <f t="array" aca="1" ref="AA412" ca="1">IF(Z412&lt;&gt;"",PRODUCT(Z$2:Z412+1)-1,"")</f>
        <v/>
      </c>
      <c r="AB412" s="102" t="str">
        <f ca="1">IF(AA412&lt;&gt;"",IF(MAX(AA$2:AA412)=AA412,1/(1+AC411)-1,(1+AA412)/(1+AA411)-1),"")</f>
        <v/>
      </c>
      <c r="AC412" s="102" t="str">
        <f t="array" aca="1" ref="AC412" ca="1">IF(AA412&lt;&gt;"",PRODUCT(AB$3:AB412+1)-1,"")</f>
        <v/>
      </c>
      <c r="AD412" s="104" t="str">
        <f ca="1">IF(AA412&lt;&gt;"",POWER((AA412-MAX(AA$2:AA412))/(1+MAX(AA$2:AA412))*100,2),"")</f>
        <v/>
      </c>
    </row>
    <row r="413" spans="20:30" x14ac:dyDescent="0.25">
      <c r="T413" t="str">
        <f t="array" aca="1" ref="T413" ca="1">IF(ROWS($2:413)&lt;=COUNT('Trade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ROWS(U$2:$U413))),"")</f>
        <v/>
      </c>
      <c r="U413" s="93" t="str">
        <f ca="1">IFERROR(INDEX('Trade Journal'!P:P,MATCH(T413,'Trade Journal'!A:A,0)),"")</f>
        <v/>
      </c>
      <c r="V413" s="93" t="str">
        <f ca="1">IFERROR(INDEX('Trade Journal'!Q:Q,MATCH(T413,'Trade Journal'!A:A,0)),"")</f>
        <v/>
      </c>
      <c r="W413" s="93" t="str">
        <f ca="1">IFERROR(INDEX('Trade Journal'!R:R,MATCH(T413,'Trade Journal'!A:A,0)),"")</f>
        <v/>
      </c>
      <c r="X413" s="93" t="str">
        <f t="shared" ca="1" si="7"/>
        <v/>
      </c>
      <c r="Y413" s="93" t="str">
        <f ca="1">IF(X413&lt;&gt;"",SUM(X$2:X413),"")</f>
        <v/>
      </c>
      <c r="Z413" s="102" t="str">
        <f ca="1">IFERROR(INDEX('Trade Journal'!O:O,MATCH(T413,'Trade Journal'!A:A,0)),"")</f>
        <v/>
      </c>
      <c r="AA413" s="102" t="str">
        <f t="array" aca="1" ref="AA413" ca="1">IF(Z413&lt;&gt;"",PRODUCT(Z$2:Z413+1)-1,"")</f>
        <v/>
      </c>
      <c r="AB413" s="102" t="str">
        <f ca="1">IF(AA413&lt;&gt;"",IF(MAX(AA$2:AA413)=AA413,1/(1+AC412)-1,(1+AA413)/(1+AA412)-1),"")</f>
        <v/>
      </c>
      <c r="AC413" s="102" t="str">
        <f t="array" aca="1" ref="AC413" ca="1">IF(AA413&lt;&gt;"",PRODUCT(AB$3:AB413+1)-1,"")</f>
        <v/>
      </c>
      <c r="AD413" s="104" t="str">
        <f ca="1">IF(AA413&lt;&gt;"",POWER((AA413-MAX(AA$2:AA413))/(1+MAX(AA$2:AA413))*100,2),"")</f>
        <v/>
      </c>
    </row>
    <row r="414" spans="20:30" x14ac:dyDescent="0.25">
      <c r="T414" t="str">
        <f t="array" aca="1" ref="T414" ca="1">IF(ROWS($2:414)&lt;=COUNT('Trade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ROWS(U$2:$U414))),"")</f>
        <v/>
      </c>
      <c r="U414" s="93" t="str">
        <f ca="1">IFERROR(INDEX('Trade Journal'!P:P,MATCH(T414,'Trade Journal'!A:A,0)),"")</f>
        <v/>
      </c>
      <c r="V414" s="93" t="str">
        <f ca="1">IFERROR(INDEX('Trade Journal'!Q:Q,MATCH(T414,'Trade Journal'!A:A,0)),"")</f>
        <v/>
      </c>
      <c r="W414" s="93" t="str">
        <f ca="1">IFERROR(INDEX('Trade Journal'!R:R,MATCH(T414,'Trade Journal'!A:A,0)),"")</f>
        <v/>
      </c>
      <c r="X414" s="93" t="str">
        <f t="shared" ca="1" si="7"/>
        <v/>
      </c>
      <c r="Y414" s="93" t="str">
        <f ca="1">IF(X414&lt;&gt;"",SUM(X$2:X414),"")</f>
        <v/>
      </c>
      <c r="Z414" s="102" t="str">
        <f ca="1">IFERROR(INDEX('Trade Journal'!O:O,MATCH(T414,'Trade Journal'!A:A,0)),"")</f>
        <v/>
      </c>
      <c r="AA414" s="102" t="str">
        <f t="array" aca="1" ref="AA414" ca="1">IF(Z414&lt;&gt;"",PRODUCT(Z$2:Z414+1)-1,"")</f>
        <v/>
      </c>
      <c r="AB414" s="102" t="str">
        <f ca="1">IF(AA414&lt;&gt;"",IF(MAX(AA$2:AA414)=AA414,1/(1+AC413)-1,(1+AA414)/(1+AA413)-1),"")</f>
        <v/>
      </c>
      <c r="AC414" s="102" t="str">
        <f t="array" aca="1" ref="AC414" ca="1">IF(AA414&lt;&gt;"",PRODUCT(AB$3:AB414+1)-1,"")</f>
        <v/>
      </c>
      <c r="AD414" s="104" t="str">
        <f ca="1">IF(AA414&lt;&gt;"",POWER((AA414-MAX(AA$2:AA414))/(1+MAX(AA$2:AA414))*100,2),"")</f>
        <v/>
      </c>
    </row>
    <row r="415" spans="20:30" x14ac:dyDescent="0.25">
      <c r="T415" t="str">
        <f t="array" aca="1" ref="T415" ca="1">IF(ROWS($2:415)&lt;=COUNT('Trade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ROWS(U$2:$U415))),"")</f>
        <v/>
      </c>
      <c r="U415" s="93" t="str">
        <f ca="1">IFERROR(INDEX('Trade Journal'!P:P,MATCH(T415,'Trade Journal'!A:A,0)),"")</f>
        <v/>
      </c>
      <c r="V415" s="93" t="str">
        <f ca="1">IFERROR(INDEX('Trade Journal'!Q:Q,MATCH(T415,'Trade Journal'!A:A,0)),"")</f>
        <v/>
      </c>
      <c r="W415" s="93" t="str">
        <f ca="1">IFERROR(INDEX('Trade Journal'!R:R,MATCH(T415,'Trade Journal'!A:A,0)),"")</f>
        <v/>
      </c>
      <c r="X415" s="93" t="str">
        <f t="shared" ca="1" si="7"/>
        <v/>
      </c>
      <c r="Y415" s="93" t="str">
        <f ca="1">IF(X415&lt;&gt;"",SUM(X$2:X415),"")</f>
        <v/>
      </c>
      <c r="Z415" s="102" t="str">
        <f ca="1">IFERROR(INDEX('Trade Journal'!O:O,MATCH(T415,'Trade Journal'!A:A,0)),"")</f>
        <v/>
      </c>
      <c r="AA415" s="102" t="str">
        <f t="array" aca="1" ref="AA415" ca="1">IF(Z415&lt;&gt;"",PRODUCT(Z$2:Z415+1)-1,"")</f>
        <v/>
      </c>
      <c r="AB415" s="102" t="str">
        <f ca="1">IF(AA415&lt;&gt;"",IF(MAX(AA$2:AA415)=AA415,1/(1+AC414)-1,(1+AA415)/(1+AA414)-1),"")</f>
        <v/>
      </c>
      <c r="AC415" s="102" t="str">
        <f t="array" aca="1" ref="AC415" ca="1">IF(AA415&lt;&gt;"",PRODUCT(AB$3:AB415+1)-1,"")</f>
        <v/>
      </c>
      <c r="AD415" s="104" t="str">
        <f ca="1">IF(AA415&lt;&gt;"",POWER((AA415-MAX(AA$2:AA415))/(1+MAX(AA$2:AA415))*100,2),"")</f>
        <v/>
      </c>
    </row>
    <row r="416" spans="20:30" x14ac:dyDescent="0.25">
      <c r="T416" t="str">
        <f t="array" aca="1" ref="T416" ca="1">IF(ROWS($2:416)&lt;=COUNT('Trade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ROWS(U$2:$U416))),"")</f>
        <v/>
      </c>
      <c r="U416" s="93" t="str">
        <f ca="1">IFERROR(INDEX('Trade Journal'!P:P,MATCH(T416,'Trade Journal'!A:A,0)),"")</f>
        <v/>
      </c>
      <c r="V416" s="93" t="str">
        <f ca="1">IFERROR(INDEX('Trade Journal'!Q:Q,MATCH(T416,'Trade Journal'!A:A,0)),"")</f>
        <v/>
      </c>
      <c r="W416" s="93" t="str">
        <f ca="1">IFERROR(INDEX('Trade Journal'!R:R,MATCH(T416,'Trade Journal'!A:A,0)),"")</f>
        <v/>
      </c>
      <c r="X416" s="93" t="str">
        <f t="shared" ca="1" si="7"/>
        <v/>
      </c>
      <c r="Y416" s="93" t="str">
        <f ca="1">IF(X416&lt;&gt;"",SUM(X$2:X416),"")</f>
        <v/>
      </c>
      <c r="Z416" s="102" t="str">
        <f ca="1">IFERROR(INDEX('Trade Journal'!O:O,MATCH(T416,'Trade Journal'!A:A,0)),"")</f>
        <v/>
      </c>
      <c r="AA416" s="102" t="str">
        <f t="array" aca="1" ref="AA416" ca="1">IF(Z416&lt;&gt;"",PRODUCT(Z$2:Z416+1)-1,"")</f>
        <v/>
      </c>
      <c r="AB416" s="102" t="str">
        <f ca="1">IF(AA416&lt;&gt;"",IF(MAX(AA$2:AA416)=AA416,1/(1+AC415)-1,(1+AA416)/(1+AA415)-1),"")</f>
        <v/>
      </c>
      <c r="AC416" s="102" t="str">
        <f t="array" aca="1" ref="AC416" ca="1">IF(AA416&lt;&gt;"",PRODUCT(AB$3:AB416+1)-1,"")</f>
        <v/>
      </c>
      <c r="AD416" s="104" t="str">
        <f ca="1">IF(AA416&lt;&gt;"",POWER((AA416-MAX(AA$2:AA416))/(1+MAX(AA$2:AA416))*100,2),"")</f>
        <v/>
      </c>
    </row>
    <row r="417" spans="20:30" x14ac:dyDescent="0.25">
      <c r="T417" t="str">
        <f t="array" aca="1" ref="T417" ca="1">IF(ROWS($2:417)&lt;=COUNT('Trade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ROWS(U$2:$U417))),"")</f>
        <v/>
      </c>
      <c r="U417" s="93" t="str">
        <f ca="1">IFERROR(INDEX('Trade Journal'!P:P,MATCH(T417,'Trade Journal'!A:A,0)),"")</f>
        <v/>
      </c>
      <c r="V417" s="93" t="str">
        <f ca="1">IFERROR(INDEX('Trade Journal'!Q:Q,MATCH(T417,'Trade Journal'!A:A,0)),"")</f>
        <v/>
      </c>
      <c r="W417" s="93" t="str">
        <f ca="1">IFERROR(INDEX('Trade Journal'!R:R,MATCH(T417,'Trade Journal'!A:A,0)),"")</f>
        <v/>
      </c>
      <c r="X417" s="93" t="str">
        <f t="shared" ca="1" si="7"/>
        <v/>
      </c>
      <c r="Y417" s="93" t="str">
        <f ca="1">IF(X417&lt;&gt;"",SUM(X$2:X417),"")</f>
        <v/>
      </c>
      <c r="Z417" s="102" t="str">
        <f ca="1">IFERROR(INDEX('Trade Journal'!O:O,MATCH(T417,'Trade Journal'!A:A,0)),"")</f>
        <v/>
      </c>
      <c r="AA417" s="102" t="str">
        <f t="array" aca="1" ref="AA417" ca="1">IF(Z417&lt;&gt;"",PRODUCT(Z$2:Z417+1)-1,"")</f>
        <v/>
      </c>
      <c r="AB417" s="102" t="str">
        <f ca="1">IF(AA417&lt;&gt;"",IF(MAX(AA$2:AA417)=AA417,1/(1+AC416)-1,(1+AA417)/(1+AA416)-1),"")</f>
        <v/>
      </c>
      <c r="AC417" s="102" t="str">
        <f t="array" aca="1" ref="AC417" ca="1">IF(AA417&lt;&gt;"",PRODUCT(AB$3:AB417+1)-1,"")</f>
        <v/>
      </c>
      <c r="AD417" s="104" t="str">
        <f ca="1">IF(AA417&lt;&gt;"",POWER((AA417-MAX(AA$2:AA417))/(1+MAX(AA$2:AA417))*100,2),"")</f>
        <v/>
      </c>
    </row>
    <row r="418" spans="20:30" x14ac:dyDescent="0.25">
      <c r="T418" t="str">
        <f t="array" aca="1" ref="T418" ca="1">IF(ROWS($2:418)&lt;=COUNT('Trade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ROWS(U$2:$U418))),"")</f>
        <v/>
      </c>
      <c r="U418" s="93" t="str">
        <f ca="1">IFERROR(INDEX('Trade Journal'!P:P,MATCH(T418,'Trade Journal'!A:A,0)),"")</f>
        <v/>
      </c>
      <c r="V418" s="93" t="str">
        <f ca="1">IFERROR(INDEX('Trade Journal'!Q:Q,MATCH(T418,'Trade Journal'!A:A,0)),"")</f>
        <v/>
      </c>
      <c r="W418" s="93" t="str">
        <f ca="1">IFERROR(INDEX('Trade Journal'!R:R,MATCH(T418,'Trade Journal'!A:A,0)),"")</f>
        <v/>
      </c>
      <c r="X418" s="93" t="str">
        <f t="shared" ca="1" si="7"/>
        <v/>
      </c>
      <c r="Y418" s="93" t="str">
        <f ca="1">IF(X418&lt;&gt;"",SUM(X$2:X418),"")</f>
        <v/>
      </c>
      <c r="Z418" s="102" t="str">
        <f ca="1">IFERROR(INDEX('Trade Journal'!O:O,MATCH(T418,'Trade Journal'!A:A,0)),"")</f>
        <v/>
      </c>
      <c r="AA418" s="102" t="str">
        <f t="array" aca="1" ref="AA418" ca="1">IF(Z418&lt;&gt;"",PRODUCT(Z$2:Z418+1)-1,"")</f>
        <v/>
      </c>
      <c r="AB418" s="102" t="str">
        <f ca="1">IF(AA418&lt;&gt;"",IF(MAX(AA$2:AA418)=AA418,1/(1+AC417)-1,(1+AA418)/(1+AA417)-1),"")</f>
        <v/>
      </c>
      <c r="AC418" s="102" t="str">
        <f t="array" aca="1" ref="AC418" ca="1">IF(AA418&lt;&gt;"",PRODUCT(AB$3:AB418+1)-1,"")</f>
        <v/>
      </c>
      <c r="AD418" s="104" t="str">
        <f ca="1">IF(AA418&lt;&gt;"",POWER((AA418-MAX(AA$2:AA418))/(1+MAX(AA$2:AA418))*100,2),"")</f>
        <v/>
      </c>
    </row>
    <row r="419" spans="20:30" x14ac:dyDescent="0.25">
      <c r="T419" t="str">
        <f t="array" aca="1" ref="T419" ca="1">IF(ROWS($2:419)&lt;=COUNT('Trade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ROWS(U$2:$U419))),"")</f>
        <v/>
      </c>
      <c r="U419" s="93" t="str">
        <f ca="1">IFERROR(INDEX('Trade Journal'!P:P,MATCH(T419,'Trade Journal'!A:A,0)),"")</f>
        <v/>
      </c>
      <c r="V419" s="93" t="str">
        <f ca="1">IFERROR(INDEX('Trade Journal'!Q:Q,MATCH(T419,'Trade Journal'!A:A,0)),"")</f>
        <v/>
      </c>
      <c r="W419" s="93" t="str">
        <f ca="1">IFERROR(INDEX('Trade Journal'!R:R,MATCH(T419,'Trade Journal'!A:A,0)),"")</f>
        <v/>
      </c>
      <c r="X419" s="93" t="str">
        <f t="shared" ca="1" si="7"/>
        <v/>
      </c>
      <c r="Y419" s="93" t="str">
        <f ca="1">IF(X419&lt;&gt;"",SUM(X$2:X419),"")</f>
        <v/>
      </c>
      <c r="Z419" s="102" t="str">
        <f ca="1">IFERROR(INDEX('Trade Journal'!O:O,MATCH(T419,'Trade Journal'!A:A,0)),"")</f>
        <v/>
      </c>
      <c r="AA419" s="102" t="str">
        <f t="array" aca="1" ref="AA419" ca="1">IF(Z419&lt;&gt;"",PRODUCT(Z$2:Z419+1)-1,"")</f>
        <v/>
      </c>
      <c r="AB419" s="102" t="str">
        <f ca="1">IF(AA419&lt;&gt;"",IF(MAX(AA$2:AA419)=AA419,1/(1+AC418)-1,(1+AA419)/(1+AA418)-1),"")</f>
        <v/>
      </c>
      <c r="AC419" s="102" t="str">
        <f t="array" aca="1" ref="AC419" ca="1">IF(AA419&lt;&gt;"",PRODUCT(AB$3:AB419+1)-1,"")</f>
        <v/>
      </c>
      <c r="AD419" s="104" t="str">
        <f ca="1">IF(AA419&lt;&gt;"",POWER((AA419-MAX(AA$2:AA419))/(1+MAX(AA$2:AA419))*100,2),"")</f>
        <v/>
      </c>
    </row>
    <row r="420" spans="20:30" x14ac:dyDescent="0.25">
      <c r="T420" t="str">
        <f t="array" aca="1" ref="T420" ca="1">IF(ROWS($2:420)&lt;=COUNT('Trade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ROWS(U$2:$U420))),"")</f>
        <v/>
      </c>
      <c r="U420" s="93" t="str">
        <f ca="1">IFERROR(INDEX('Trade Journal'!P:P,MATCH(T420,'Trade Journal'!A:A,0)),"")</f>
        <v/>
      </c>
      <c r="V420" s="93" t="str">
        <f ca="1">IFERROR(INDEX('Trade Journal'!Q:Q,MATCH(T420,'Trade Journal'!A:A,0)),"")</f>
        <v/>
      </c>
      <c r="W420" s="93" t="str">
        <f ca="1">IFERROR(INDEX('Trade Journal'!R:R,MATCH(T420,'Trade Journal'!A:A,0)),"")</f>
        <v/>
      </c>
      <c r="X420" s="93" t="str">
        <f t="shared" ca="1" si="7"/>
        <v/>
      </c>
      <c r="Y420" s="93" t="str">
        <f ca="1">IF(X420&lt;&gt;"",SUM(X$2:X420),"")</f>
        <v/>
      </c>
      <c r="Z420" s="102" t="str">
        <f ca="1">IFERROR(INDEX('Trade Journal'!O:O,MATCH(T420,'Trade Journal'!A:A,0)),"")</f>
        <v/>
      </c>
      <c r="AA420" s="102" t="str">
        <f t="array" aca="1" ref="AA420" ca="1">IF(Z420&lt;&gt;"",PRODUCT(Z$2:Z420+1)-1,"")</f>
        <v/>
      </c>
      <c r="AB420" s="102" t="str">
        <f ca="1">IF(AA420&lt;&gt;"",IF(MAX(AA$2:AA420)=AA420,1/(1+AC419)-1,(1+AA420)/(1+AA419)-1),"")</f>
        <v/>
      </c>
      <c r="AC420" s="102" t="str">
        <f t="array" aca="1" ref="AC420" ca="1">IF(AA420&lt;&gt;"",PRODUCT(AB$3:AB420+1)-1,"")</f>
        <v/>
      </c>
      <c r="AD420" s="104" t="str">
        <f ca="1">IF(AA420&lt;&gt;"",POWER((AA420-MAX(AA$2:AA420))/(1+MAX(AA$2:AA420))*100,2),"")</f>
        <v/>
      </c>
    </row>
    <row r="421" spans="20:30" x14ac:dyDescent="0.25">
      <c r="T421" t="str">
        <f t="array" aca="1" ref="T421" ca="1">IF(ROWS($2:421)&lt;=COUNT('Trade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ROWS(U$2:$U421))),"")</f>
        <v/>
      </c>
      <c r="U421" s="93" t="str">
        <f ca="1">IFERROR(INDEX('Trade Journal'!P:P,MATCH(T421,'Trade Journal'!A:A,0)),"")</f>
        <v/>
      </c>
      <c r="V421" s="93" t="str">
        <f ca="1">IFERROR(INDEX('Trade Journal'!Q:Q,MATCH(T421,'Trade Journal'!A:A,0)),"")</f>
        <v/>
      </c>
      <c r="W421" s="93" t="str">
        <f ca="1">IFERROR(INDEX('Trade Journal'!R:R,MATCH(T421,'Trade Journal'!A:A,0)),"")</f>
        <v/>
      </c>
      <c r="X421" s="93" t="str">
        <f t="shared" ca="1" si="7"/>
        <v/>
      </c>
      <c r="Y421" s="93" t="str">
        <f ca="1">IF(X421&lt;&gt;"",SUM(X$2:X421),"")</f>
        <v/>
      </c>
      <c r="Z421" s="102" t="str">
        <f ca="1">IFERROR(INDEX('Trade Journal'!O:O,MATCH(T421,'Trade Journal'!A:A,0)),"")</f>
        <v/>
      </c>
      <c r="AA421" s="102" t="str">
        <f t="array" aca="1" ref="AA421" ca="1">IF(Z421&lt;&gt;"",PRODUCT(Z$2:Z421+1)-1,"")</f>
        <v/>
      </c>
      <c r="AB421" s="102" t="str">
        <f ca="1">IF(AA421&lt;&gt;"",IF(MAX(AA$2:AA421)=AA421,1/(1+AC420)-1,(1+AA421)/(1+AA420)-1),"")</f>
        <v/>
      </c>
      <c r="AC421" s="102" t="str">
        <f t="array" aca="1" ref="AC421" ca="1">IF(AA421&lt;&gt;"",PRODUCT(AB$3:AB421+1)-1,"")</f>
        <v/>
      </c>
      <c r="AD421" s="104" t="str">
        <f ca="1">IF(AA421&lt;&gt;"",POWER((AA421-MAX(AA$2:AA421))/(1+MAX(AA$2:AA421))*100,2),"")</f>
        <v/>
      </c>
    </row>
    <row r="422" spans="20:30" x14ac:dyDescent="0.25">
      <c r="T422" t="str">
        <f t="array" aca="1" ref="T422" ca="1">IF(ROWS($2:422)&lt;=COUNT('Trade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ROWS(U$2:$U422))),"")</f>
        <v/>
      </c>
      <c r="U422" s="93" t="str">
        <f ca="1">IFERROR(INDEX('Trade Journal'!P:P,MATCH(T422,'Trade Journal'!A:A,0)),"")</f>
        <v/>
      </c>
      <c r="V422" s="93" t="str">
        <f ca="1">IFERROR(INDEX('Trade Journal'!Q:Q,MATCH(T422,'Trade Journal'!A:A,0)),"")</f>
        <v/>
      </c>
      <c r="W422" s="93" t="str">
        <f ca="1">IFERROR(INDEX('Trade Journal'!R:R,MATCH(T422,'Trade Journal'!A:A,0)),"")</f>
        <v/>
      </c>
      <c r="X422" s="93" t="str">
        <f t="shared" ca="1" si="7"/>
        <v/>
      </c>
      <c r="Y422" s="93" t="str">
        <f ca="1">IF(X422&lt;&gt;"",SUM(X$2:X422),"")</f>
        <v/>
      </c>
      <c r="Z422" s="102" t="str">
        <f ca="1">IFERROR(INDEX('Trade Journal'!O:O,MATCH(T422,'Trade Journal'!A:A,0)),"")</f>
        <v/>
      </c>
      <c r="AA422" s="102" t="str">
        <f t="array" aca="1" ref="AA422" ca="1">IF(Z422&lt;&gt;"",PRODUCT(Z$2:Z422+1)-1,"")</f>
        <v/>
      </c>
      <c r="AB422" s="102" t="str">
        <f ca="1">IF(AA422&lt;&gt;"",IF(MAX(AA$2:AA422)=AA422,1/(1+AC421)-1,(1+AA422)/(1+AA421)-1),"")</f>
        <v/>
      </c>
      <c r="AC422" s="102" t="str">
        <f t="array" aca="1" ref="AC422" ca="1">IF(AA422&lt;&gt;"",PRODUCT(AB$3:AB422+1)-1,"")</f>
        <v/>
      </c>
      <c r="AD422" s="104" t="str">
        <f ca="1">IF(AA422&lt;&gt;"",POWER((AA422-MAX(AA$2:AA422))/(1+MAX(AA$2:AA422))*100,2),"")</f>
        <v/>
      </c>
    </row>
    <row r="423" spans="20:30" x14ac:dyDescent="0.25">
      <c r="T423" t="str">
        <f t="array" aca="1" ref="T423" ca="1">IF(ROWS($2:423)&lt;=COUNT('Trade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ROWS(U$2:$U423))),"")</f>
        <v/>
      </c>
      <c r="U423" s="93" t="str">
        <f ca="1">IFERROR(INDEX('Trade Journal'!P:P,MATCH(T423,'Trade Journal'!A:A,0)),"")</f>
        <v/>
      </c>
      <c r="V423" s="93" t="str">
        <f ca="1">IFERROR(INDEX('Trade Journal'!Q:Q,MATCH(T423,'Trade Journal'!A:A,0)),"")</f>
        <v/>
      </c>
      <c r="W423" s="93" t="str">
        <f ca="1">IFERROR(INDEX('Trade Journal'!R:R,MATCH(T423,'Trade Journal'!A:A,0)),"")</f>
        <v/>
      </c>
      <c r="X423" s="93" t="str">
        <f t="shared" ca="1" si="7"/>
        <v/>
      </c>
      <c r="Y423" s="93" t="str">
        <f ca="1">IF(X423&lt;&gt;"",SUM(X$2:X423),"")</f>
        <v/>
      </c>
      <c r="Z423" s="102" t="str">
        <f ca="1">IFERROR(INDEX('Trade Journal'!O:O,MATCH(T423,'Trade Journal'!A:A,0)),"")</f>
        <v/>
      </c>
      <c r="AA423" s="102" t="str">
        <f t="array" aca="1" ref="AA423" ca="1">IF(Z423&lt;&gt;"",PRODUCT(Z$2:Z423+1)-1,"")</f>
        <v/>
      </c>
      <c r="AB423" s="102" t="str">
        <f ca="1">IF(AA423&lt;&gt;"",IF(MAX(AA$2:AA423)=AA423,1/(1+AC422)-1,(1+AA423)/(1+AA422)-1),"")</f>
        <v/>
      </c>
      <c r="AC423" s="102" t="str">
        <f t="array" aca="1" ref="AC423" ca="1">IF(AA423&lt;&gt;"",PRODUCT(AB$3:AB423+1)-1,"")</f>
        <v/>
      </c>
      <c r="AD423" s="104" t="str">
        <f ca="1">IF(AA423&lt;&gt;"",POWER((AA423-MAX(AA$2:AA423))/(1+MAX(AA$2:AA423))*100,2),"")</f>
        <v/>
      </c>
    </row>
    <row r="424" spans="20:30" x14ac:dyDescent="0.25">
      <c r="T424" t="str">
        <f t="array" aca="1" ref="T424" ca="1">IF(ROWS($2:424)&lt;=COUNT('Trade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ROWS(U$2:$U424))),"")</f>
        <v/>
      </c>
      <c r="U424" s="93" t="str">
        <f ca="1">IFERROR(INDEX('Trade Journal'!P:P,MATCH(T424,'Trade Journal'!A:A,0)),"")</f>
        <v/>
      </c>
      <c r="V424" s="93" t="str">
        <f ca="1">IFERROR(INDEX('Trade Journal'!Q:Q,MATCH(T424,'Trade Journal'!A:A,0)),"")</f>
        <v/>
      </c>
      <c r="W424" s="93" t="str">
        <f ca="1">IFERROR(INDEX('Trade Journal'!R:R,MATCH(T424,'Trade Journal'!A:A,0)),"")</f>
        <v/>
      </c>
      <c r="X424" s="93" t="str">
        <f t="shared" ca="1" si="7"/>
        <v/>
      </c>
      <c r="Y424" s="93" t="str">
        <f ca="1">IF(X424&lt;&gt;"",SUM(X$2:X424),"")</f>
        <v/>
      </c>
      <c r="Z424" s="102" t="str">
        <f ca="1">IFERROR(INDEX('Trade Journal'!O:O,MATCH(T424,'Trade Journal'!A:A,0)),"")</f>
        <v/>
      </c>
      <c r="AA424" s="102" t="str">
        <f t="array" aca="1" ref="AA424" ca="1">IF(Z424&lt;&gt;"",PRODUCT(Z$2:Z424+1)-1,"")</f>
        <v/>
      </c>
      <c r="AB424" s="102" t="str">
        <f ca="1">IF(AA424&lt;&gt;"",IF(MAX(AA$2:AA424)=AA424,1/(1+AC423)-1,(1+AA424)/(1+AA423)-1),"")</f>
        <v/>
      </c>
      <c r="AC424" s="102" t="str">
        <f t="array" aca="1" ref="AC424" ca="1">IF(AA424&lt;&gt;"",PRODUCT(AB$3:AB424+1)-1,"")</f>
        <v/>
      </c>
      <c r="AD424" s="104" t="str">
        <f ca="1">IF(AA424&lt;&gt;"",POWER((AA424-MAX(AA$2:AA424))/(1+MAX(AA$2:AA424))*100,2),"")</f>
        <v/>
      </c>
    </row>
    <row r="425" spans="20:30" x14ac:dyDescent="0.25">
      <c r="T425" t="str">
        <f t="array" aca="1" ref="T425" ca="1">IF(ROWS($2:425)&lt;=COUNT('Trade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ROWS(U$2:$U425))),"")</f>
        <v/>
      </c>
      <c r="U425" s="93" t="str">
        <f ca="1">IFERROR(INDEX('Trade Journal'!P:P,MATCH(T425,'Trade Journal'!A:A,0)),"")</f>
        <v/>
      </c>
      <c r="V425" s="93" t="str">
        <f ca="1">IFERROR(INDEX('Trade Journal'!Q:Q,MATCH(T425,'Trade Journal'!A:A,0)),"")</f>
        <v/>
      </c>
      <c r="W425" s="93" t="str">
        <f ca="1">IFERROR(INDEX('Trade Journal'!R:R,MATCH(T425,'Trade Journal'!A:A,0)),"")</f>
        <v/>
      </c>
      <c r="X425" s="93" t="str">
        <f t="shared" ca="1" si="7"/>
        <v/>
      </c>
      <c r="Y425" s="93" t="str">
        <f ca="1">IF(X425&lt;&gt;"",SUM(X$2:X425),"")</f>
        <v/>
      </c>
      <c r="Z425" s="102" t="str">
        <f ca="1">IFERROR(INDEX('Trade Journal'!O:O,MATCH(T425,'Trade Journal'!A:A,0)),"")</f>
        <v/>
      </c>
      <c r="AA425" s="102" t="str">
        <f t="array" aca="1" ref="AA425" ca="1">IF(Z425&lt;&gt;"",PRODUCT(Z$2:Z425+1)-1,"")</f>
        <v/>
      </c>
      <c r="AB425" s="102" t="str">
        <f ca="1">IF(AA425&lt;&gt;"",IF(MAX(AA$2:AA425)=AA425,1/(1+AC424)-1,(1+AA425)/(1+AA424)-1),"")</f>
        <v/>
      </c>
      <c r="AC425" s="102" t="str">
        <f t="array" aca="1" ref="AC425" ca="1">IF(AA425&lt;&gt;"",PRODUCT(AB$3:AB425+1)-1,"")</f>
        <v/>
      </c>
      <c r="AD425" s="104" t="str">
        <f ca="1">IF(AA425&lt;&gt;"",POWER((AA425-MAX(AA$2:AA425))/(1+MAX(AA$2:AA425))*100,2),"")</f>
        <v/>
      </c>
    </row>
    <row r="426" spans="20:30" x14ac:dyDescent="0.25">
      <c r="T426" t="str">
        <f t="array" aca="1" ref="T426" ca="1">IF(ROWS($2:426)&lt;=COUNT('Trade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ROWS(U$2:$U426))),"")</f>
        <v/>
      </c>
      <c r="U426" s="93" t="str">
        <f ca="1">IFERROR(INDEX('Trade Journal'!P:P,MATCH(T426,'Trade Journal'!A:A,0)),"")</f>
        <v/>
      </c>
      <c r="V426" s="93" t="str">
        <f ca="1">IFERROR(INDEX('Trade Journal'!Q:Q,MATCH(T426,'Trade Journal'!A:A,0)),"")</f>
        <v/>
      </c>
      <c r="W426" s="93" t="str">
        <f ca="1">IFERROR(INDEX('Trade Journal'!R:R,MATCH(T426,'Trade Journal'!A:A,0)),"")</f>
        <v/>
      </c>
      <c r="X426" s="93" t="str">
        <f t="shared" ca="1" si="7"/>
        <v/>
      </c>
      <c r="Y426" s="93" t="str">
        <f ca="1">IF(X426&lt;&gt;"",SUM(X$2:X426),"")</f>
        <v/>
      </c>
      <c r="Z426" s="102" t="str">
        <f ca="1">IFERROR(INDEX('Trade Journal'!O:O,MATCH(T426,'Trade Journal'!A:A,0)),"")</f>
        <v/>
      </c>
      <c r="AA426" s="102" t="str">
        <f t="array" aca="1" ref="AA426" ca="1">IF(Z426&lt;&gt;"",PRODUCT(Z$2:Z426+1)-1,"")</f>
        <v/>
      </c>
      <c r="AB426" s="102" t="str">
        <f ca="1">IF(AA426&lt;&gt;"",IF(MAX(AA$2:AA426)=AA426,1/(1+AC425)-1,(1+AA426)/(1+AA425)-1),"")</f>
        <v/>
      </c>
      <c r="AC426" s="102" t="str">
        <f t="array" aca="1" ref="AC426" ca="1">IF(AA426&lt;&gt;"",PRODUCT(AB$3:AB426+1)-1,"")</f>
        <v/>
      </c>
      <c r="AD426" s="104" t="str">
        <f ca="1">IF(AA426&lt;&gt;"",POWER((AA426-MAX(AA$2:AA426))/(1+MAX(AA$2:AA426))*100,2),"")</f>
        <v/>
      </c>
    </row>
    <row r="427" spans="20:30" x14ac:dyDescent="0.25">
      <c r="T427" t="str">
        <f t="array" aca="1" ref="T427" ca="1">IF(ROWS($2:427)&lt;=COUNT('Trade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ROWS(U$2:$U427))),"")</f>
        <v/>
      </c>
      <c r="U427" s="93" t="str">
        <f ca="1">IFERROR(INDEX('Trade Journal'!P:P,MATCH(T427,'Trade Journal'!A:A,0)),"")</f>
        <v/>
      </c>
      <c r="V427" s="93" t="str">
        <f ca="1">IFERROR(INDEX('Trade Journal'!Q:Q,MATCH(T427,'Trade Journal'!A:A,0)),"")</f>
        <v/>
      </c>
      <c r="W427" s="93" t="str">
        <f ca="1">IFERROR(INDEX('Trade Journal'!R:R,MATCH(T427,'Trade Journal'!A:A,0)),"")</f>
        <v/>
      </c>
      <c r="X427" s="93" t="str">
        <f t="shared" ca="1" si="7"/>
        <v/>
      </c>
      <c r="Y427" s="93" t="str">
        <f ca="1">IF(X427&lt;&gt;"",SUM(X$2:X427),"")</f>
        <v/>
      </c>
      <c r="Z427" s="102" t="str">
        <f ca="1">IFERROR(INDEX('Trade Journal'!O:O,MATCH(T427,'Trade Journal'!A:A,0)),"")</f>
        <v/>
      </c>
      <c r="AA427" s="102" t="str">
        <f t="array" aca="1" ref="AA427" ca="1">IF(Z427&lt;&gt;"",PRODUCT(Z$2:Z427+1)-1,"")</f>
        <v/>
      </c>
      <c r="AB427" s="102" t="str">
        <f ca="1">IF(AA427&lt;&gt;"",IF(MAX(AA$2:AA427)=AA427,1/(1+AC426)-1,(1+AA427)/(1+AA426)-1),"")</f>
        <v/>
      </c>
      <c r="AC427" s="102" t="str">
        <f t="array" aca="1" ref="AC427" ca="1">IF(AA427&lt;&gt;"",PRODUCT(AB$3:AB427+1)-1,"")</f>
        <v/>
      </c>
      <c r="AD427" s="104" t="str">
        <f ca="1">IF(AA427&lt;&gt;"",POWER((AA427-MAX(AA$2:AA427))/(1+MAX(AA$2:AA427))*100,2),"")</f>
        <v/>
      </c>
    </row>
    <row r="428" spans="20:30" x14ac:dyDescent="0.25">
      <c r="T428" t="str">
        <f t="array" aca="1" ref="T428" ca="1">IF(ROWS($2:428)&lt;=COUNT('Trade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ROWS(U$2:$U428))),"")</f>
        <v/>
      </c>
      <c r="U428" s="93" t="str">
        <f ca="1">IFERROR(INDEX('Trade Journal'!P:P,MATCH(T428,'Trade Journal'!A:A,0)),"")</f>
        <v/>
      </c>
      <c r="V428" s="93" t="str">
        <f ca="1">IFERROR(INDEX('Trade Journal'!Q:Q,MATCH(T428,'Trade Journal'!A:A,0)),"")</f>
        <v/>
      </c>
      <c r="W428" s="93" t="str">
        <f ca="1">IFERROR(INDEX('Trade Journal'!R:R,MATCH(T428,'Trade Journal'!A:A,0)),"")</f>
        <v/>
      </c>
      <c r="X428" s="93" t="str">
        <f t="shared" ca="1" si="7"/>
        <v/>
      </c>
      <c r="Y428" s="93" t="str">
        <f ca="1">IF(X428&lt;&gt;"",SUM(X$2:X428),"")</f>
        <v/>
      </c>
      <c r="Z428" s="102" t="str">
        <f ca="1">IFERROR(INDEX('Trade Journal'!O:O,MATCH(T428,'Trade Journal'!A:A,0)),"")</f>
        <v/>
      </c>
      <c r="AA428" s="102" t="str">
        <f t="array" aca="1" ref="AA428" ca="1">IF(Z428&lt;&gt;"",PRODUCT(Z$2:Z428+1)-1,"")</f>
        <v/>
      </c>
      <c r="AB428" s="102" t="str">
        <f ca="1">IF(AA428&lt;&gt;"",IF(MAX(AA$2:AA428)=AA428,1/(1+AC427)-1,(1+AA428)/(1+AA427)-1),"")</f>
        <v/>
      </c>
      <c r="AC428" s="102" t="str">
        <f t="array" aca="1" ref="AC428" ca="1">IF(AA428&lt;&gt;"",PRODUCT(AB$3:AB428+1)-1,"")</f>
        <v/>
      </c>
      <c r="AD428" s="104" t="str">
        <f ca="1">IF(AA428&lt;&gt;"",POWER((AA428-MAX(AA$2:AA428))/(1+MAX(AA$2:AA428))*100,2),"")</f>
        <v/>
      </c>
    </row>
    <row r="429" spans="20:30" x14ac:dyDescent="0.25">
      <c r="T429" t="str">
        <f t="array" aca="1" ref="T429" ca="1">IF(ROWS($2:429)&lt;=COUNT('Trade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ROWS(U$2:$U429))),"")</f>
        <v/>
      </c>
      <c r="U429" s="93" t="str">
        <f ca="1">IFERROR(INDEX('Trade Journal'!P:P,MATCH(T429,'Trade Journal'!A:A,0)),"")</f>
        <v/>
      </c>
      <c r="V429" s="93" t="str">
        <f ca="1">IFERROR(INDEX('Trade Journal'!Q:Q,MATCH(T429,'Trade Journal'!A:A,0)),"")</f>
        <v/>
      </c>
      <c r="W429" s="93" t="str">
        <f ca="1">IFERROR(INDEX('Trade Journal'!R:R,MATCH(T429,'Trade Journal'!A:A,0)),"")</f>
        <v/>
      </c>
      <c r="X429" s="93" t="str">
        <f t="shared" ca="1" si="7"/>
        <v/>
      </c>
      <c r="Y429" s="93" t="str">
        <f ca="1">IF(X429&lt;&gt;"",SUM(X$2:X429),"")</f>
        <v/>
      </c>
      <c r="Z429" s="102" t="str">
        <f ca="1">IFERROR(INDEX('Trade Journal'!O:O,MATCH(T429,'Trade Journal'!A:A,0)),"")</f>
        <v/>
      </c>
      <c r="AA429" s="102" t="str">
        <f t="array" aca="1" ref="AA429" ca="1">IF(Z429&lt;&gt;"",PRODUCT(Z$2:Z429+1)-1,"")</f>
        <v/>
      </c>
      <c r="AB429" s="102" t="str">
        <f ca="1">IF(AA429&lt;&gt;"",IF(MAX(AA$2:AA429)=AA429,1/(1+AC428)-1,(1+AA429)/(1+AA428)-1),"")</f>
        <v/>
      </c>
      <c r="AC429" s="102" t="str">
        <f t="array" aca="1" ref="AC429" ca="1">IF(AA429&lt;&gt;"",PRODUCT(AB$3:AB429+1)-1,"")</f>
        <v/>
      </c>
      <c r="AD429" s="104" t="str">
        <f ca="1">IF(AA429&lt;&gt;"",POWER((AA429-MAX(AA$2:AA429))/(1+MAX(AA$2:AA429))*100,2),"")</f>
        <v/>
      </c>
    </row>
    <row r="430" spans="20:30" x14ac:dyDescent="0.25">
      <c r="T430" t="str">
        <f t="array" aca="1" ref="T430" ca="1">IF(ROWS($2:430)&lt;=COUNT('Trade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ROWS(U$2:$U430))),"")</f>
        <v/>
      </c>
      <c r="U430" s="93" t="str">
        <f ca="1">IFERROR(INDEX('Trade Journal'!P:P,MATCH(T430,'Trade Journal'!A:A,0)),"")</f>
        <v/>
      </c>
      <c r="V430" s="93" t="str">
        <f ca="1">IFERROR(INDEX('Trade Journal'!Q:Q,MATCH(T430,'Trade Journal'!A:A,0)),"")</f>
        <v/>
      </c>
      <c r="W430" s="93" t="str">
        <f ca="1">IFERROR(INDEX('Trade Journal'!R:R,MATCH(T430,'Trade Journal'!A:A,0)),"")</f>
        <v/>
      </c>
      <c r="X430" s="93" t="str">
        <f t="shared" ca="1" si="7"/>
        <v/>
      </c>
      <c r="Y430" s="93" t="str">
        <f ca="1">IF(X430&lt;&gt;"",SUM(X$2:X430),"")</f>
        <v/>
      </c>
      <c r="Z430" s="102" t="str">
        <f ca="1">IFERROR(INDEX('Trade Journal'!O:O,MATCH(T430,'Trade Journal'!A:A,0)),"")</f>
        <v/>
      </c>
      <c r="AA430" s="102" t="str">
        <f t="array" aca="1" ref="AA430" ca="1">IF(Z430&lt;&gt;"",PRODUCT(Z$2:Z430+1)-1,"")</f>
        <v/>
      </c>
      <c r="AB430" s="102" t="str">
        <f ca="1">IF(AA430&lt;&gt;"",IF(MAX(AA$2:AA430)=AA430,1/(1+AC429)-1,(1+AA430)/(1+AA429)-1),"")</f>
        <v/>
      </c>
      <c r="AC430" s="102" t="str">
        <f t="array" aca="1" ref="AC430" ca="1">IF(AA430&lt;&gt;"",PRODUCT(AB$3:AB430+1)-1,"")</f>
        <v/>
      </c>
      <c r="AD430" s="104" t="str">
        <f ca="1">IF(AA430&lt;&gt;"",POWER((AA430-MAX(AA$2:AA430))/(1+MAX(AA$2:AA430))*100,2),"")</f>
        <v/>
      </c>
    </row>
    <row r="431" spans="20:30" x14ac:dyDescent="0.25">
      <c r="T431" t="str">
        <f t="array" aca="1" ref="T431" ca="1">IF(ROWS($2:431)&lt;=COUNT('Trade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ROWS(U$2:$U431))),"")</f>
        <v/>
      </c>
      <c r="U431" s="93" t="str">
        <f ca="1">IFERROR(INDEX('Trade Journal'!P:P,MATCH(T431,'Trade Journal'!A:A,0)),"")</f>
        <v/>
      </c>
      <c r="V431" s="93" t="str">
        <f ca="1">IFERROR(INDEX('Trade Journal'!Q:Q,MATCH(T431,'Trade Journal'!A:A,0)),"")</f>
        <v/>
      </c>
      <c r="W431" s="93" t="str">
        <f ca="1">IFERROR(INDEX('Trade Journal'!R:R,MATCH(T431,'Trade Journal'!A:A,0)),"")</f>
        <v/>
      </c>
      <c r="X431" s="93" t="str">
        <f t="shared" ca="1" si="7"/>
        <v/>
      </c>
      <c r="Y431" s="93" t="str">
        <f ca="1">IF(X431&lt;&gt;"",SUM(X$2:X431),"")</f>
        <v/>
      </c>
      <c r="Z431" s="102" t="str">
        <f ca="1">IFERROR(INDEX('Trade Journal'!O:O,MATCH(T431,'Trade Journal'!A:A,0)),"")</f>
        <v/>
      </c>
      <c r="AA431" s="102" t="str">
        <f t="array" aca="1" ref="AA431" ca="1">IF(Z431&lt;&gt;"",PRODUCT(Z$2:Z431+1)-1,"")</f>
        <v/>
      </c>
      <c r="AB431" s="102" t="str">
        <f ca="1">IF(AA431&lt;&gt;"",IF(MAX(AA$2:AA431)=AA431,1/(1+AC430)-1,(1+AA431)/(1+AA430)-1),"")</f>
        <v/>
      </c>
      <c r="AC431" s="102" t="str">
        <f t="array" aca="1" ref="AC431" ca="1">IF(AA431&lt;&gt;"",PRODUCT(AB$3:AB431+1)-1,"")</f>
        <v/>
      </c>
      <c r="AD431" s="104" t="str">
        <f ca="1">IF(AA431&lt;&gt;"",POWER((AA431-MAX(AA$2:AA431))/(1+MAX(AA$2:AA431))*100,2),"")</f>
        <v/>
      </c>
    </row>
    <row r="432" spans="20:30" x14ac:dyDescent="0.25">
      <c r="T432" t="str">
        <f t="array" aca="1" ref="T432" ca="1">IF(ROWS($2:432)&lt;=COUNT('Trade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ROWS(U$2:$U432))),"")</f>
        <v/>
      </c>
      <c r="U432" s="93" t="str">
        <f ca="1">IFERROR(INDEX('Trade Journal'!P:P,MATCH(T432,'Trade Journal'!A:A,0)),"")</f>
        <v/>
      </c>
      <c r="V432" s="93" t="str">
        <f ca="1">IFERROR(INDEX('Trade Journal'!Q:Q,MATCH(T432,'Trade Journal'!A:A,0)),"")</f>
        <v/>
      </c>
      <c r="W432" s="93" t="str">
        <f ca="1">IFERROR(INDEX('Trade Journal'!R:R,MATCH(T432,'Trade Journal'!A:A,0)),"")</f>
        <v/>
      </c>
      <c r="X432" s="93" t="str">
        <f t="shared" ca="1" si="7"/>
        <v/>
      </c>
      <c r="Y432" s="93" t="str">
        <f ca="1">IF(X432&lt;&gt;"",SUM(X$2:X432),"")</f>
        <v/>
      </c>
      <c r="Z432" s="102" t="str">
        <f ca="1">IFERROR(INDEX('Trade Journal'!O:O,MATCH(T432,'Trade Journal'!A:A,0)),"")</f>
        <v/>
      </c>
      <c r="AA432" s="102" t="str">
        <f t="array" aca="1" ref="AA432" ca="1">IF(Z432&lt;&gt;"",PRODUCT(Z$2:Z432+1)-1,"")</f>
        <v/>
      </c>
      <c r="AB432" s="102" t="str">
        <f ca="1">IF(AA432&lt;&gt;"",IF(MAX(AA$2:AA432)=AA432,1/(1+AC431)-1,(1+AA432)/(1+AA431)-1),"")</f>
        <v/>
      </c>
      <c r="AC432" s="102" t="str">
        <f t="array" aca="1" ref="AC432" ca="1">IF(AA432&lt;&gt;"",PRODUCT(AB$3:AB432+1)-1,"")</f>
        <v/>
      </c>
      <c r="AD432" s="104" t="str">
        <f ca="1">IF(AA432&lt;&gt;"",POWER((AA432-MAX(AA$2:AA432))/(1+MAX(AA$2:AA432))*100,2),"")</f>
        <v/>
      </c>
    </row>
    <row r="433" spans="20:30" x14ac:dyDescent="0.25">
      <c r="T433" t="str">
        <f t="array" aca="1" ref="T433" ca="1">IF(ROWS($2:433)&lt;=COUNT('Trade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ROWS(U$2:$U433))),"")</f>
        <v/>
      </c>
      <c r="U433" s="93" t="str">
        <f ca="1">IFERROR(INDEX('Trade Journal'!P:P,MATCH(T433,'Trade Journal'!A:A,0)),"")</f>
        <v/>
      </c>
      <c r="V433" s="93" t="str">
        <f ca="1">IFERROR(INDEX('Trade Journal'!Q:Q,MATCH(T433,'Trade Journal'!A:A,0)),"")</f>
        <v/>
      </c>
      <c r="W433" s="93" t="str">
        <f ca="1">IFERROR(INDEX('Trade Journal'!R:R,MATCH(T433,'Trade Journal'!A:A,0)),"")</f>
        <v/>
      </c>
      <c r="X433" s="93" t="str">
        <f t="shared" ca="1" si="7"/>
        <v/>
      </c>
      <c r="Y433" s="93" t="str">
        <f ca="1">IF(X433&lt;&gt;"",SUM(X$2:X433),"")</f>
        <v/>
      </c>
      <c r="Z433" s="102" t="str">
        <f ca="1">IFERROR(INDEX('Trade Journal'!O:O,MATCH(T433,'Trade Journal'!A:A,0)),"")</f>
        <v/>
      </c>
      <c r="AA433" s="102" t="str">
        <f t="array" aca="1" ref="AA433" ca="1">IF(Z433&lt;&gt;"",PRODUCT(Z$2:Z433+1)-1,"")</f>
        <v/>
      </c>
      <c r="AB433" s="102" t="str">
        <f ca="1">IF(AA433&lt;&gt;"",IF(MAX(AA$2:AA433)=AA433,1/(1+AC432)-1,(1+AA433)/(1+AA432)-1),"")</f>
        <v/>
      </c>
      <c r="AC433" s="102" t="str">
        <f t="array" aca="1" ref="AC433" ca="1">IF(AA433&lt;&gt;"",PRODUCT(AB$3:AB433+1)-1,"")</f>
        <v/>
      </c>
      <c r="AD433" s="104" t="str">
        <f ca="1">IF(AA433&lt;&gt;"",POWER((AA433-MAX(AA$2:AA433))/(1+MAX(AA$2:AA433))*100,2),"")</f>
        <v/>
      </c>
    </row>
    <row r="434" spans="20:30" x14ac:dyDescent="0.25">
      <c r="T434" t="str">
        <f t="array" aca="1" ref="T434" ca="1">IF(ROWS($2:434)&lt;=COUNT('Trade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ROWS(U$2:$U434))),"")</f>
        <v/>
      </c>
      <c r="U434" s="93" t="str">
        <f ca="1">IFERROR(INDEX('Trade Journal'!P:P,MATCH(T434,'Trade Journal'!A:A,0)),"")</f>
        <v/>
      </c>
      <c r="V434" s="93" t="str">
        <f ca="1">IFERROR(INDEX('Trade Journal'!Q:Q,MATCH(T434,'Trade Journal'!A:A,0)),"")</f>
        <v/>
      </c>
      <c r="W434" s="93" t="str">
        <f ca="1">IFERROR(INDEX('Trade Journal'!R:R,MATCH(T434,'Trade Journal'!A:A,0)),"")</f>
        <v/>
      </c>
      <c r="X434" s="93" t="str">
        <f t="shared" ca="1" si="7"/>
        <v/>
      </c>
      <c r="Y434" s="93" t="str">
        <f ca="1">IF(X434&lt;&gt;"",SUM(X$2:X434),"")</f>
        <v/>
      </c>
      <c r="Z434" s="102" t="str">
        <f ca="1">IFERROR(INDEX('Trade Journal'!O:O,MATCH(T434,'Trade Journal'!A:A,0)),"")</f>
        <v/>
      </c>
      <c r="AA434" s="102" t="str">
        <f t="array" aca="1" ref="AA434" ca="1">IF(Z434&lt;&gt;"",PRODUCT(Z$2:Z434+1)-1,"")</f>
        <v/>
      </c>
      <c r="AB434" s="102" t="str">
        <f ca="1">IF(AA434&lt;&gt;"",IF(MAX(AA$2:AA434)=AA434,1/(1+AC433)-1,(1+AA434)/(1+AA433)-1),"")</f>
        <v/>
      </c>
      <c r="AC434" s="102" t="str">
        <f t="array" aca="1" ref="AC434" ca="1">IF(AA434&lt;&gt;"",PRODUCT(AB$3:AB434+1)-1,"")</f>
        <v/>
      </c>
      <c r="AD434" s="104" t="str">
        <f ca="1">IF(AA434&lt;&gt;"",POWER((AA434-MAX(AA$2:AA434))/(1+MAX(AA$2:AA434))*100,2),"")</f>
        <v/>
      </c>
    </row>
    <row r="435" spans="20:30" x14ac:dyDescent="0.25">
      <c r="T435" t="str">
        <f t="array" aca="1" ref="T435" ca="1">IF(ROWS($2:435)&lt;=COUNT('Trade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ROWS(U$2:$U435))),"")</f>
        <v/>
      </c>
      <c r="U435" s="93" t="str">
        <f ca="1">IFERROR(INDEX('Trade Journal'!P:P,MATCH(T435,'Trade Journal'!A:A,0)),"")</f>
        <v/>
      </c>
      <c r="V435" s="93" t="str">
        <f ca="1">IFERROR(INDEX('Trade Journal'!Q:Q,MATCH(T435,'Trade Journal'!A:A,0)),"")</f>
        <v/>
      </c>
      <c r="W435" s="93" t="str">
        <f ca="1">IFERROR(INDEX('Trade Journal'!R:R,MATCH(T435,'Trade Journal'!A:A,0)),"")</f>
        <v/>
      </c>
      <c r="X435" s="93" t="str">
        <f t="shared" ca="1" si="7"/>
        <v/>
      </c>
      <c r="Y435" s="93" t="str">
        <f ca="1">IF(X435&lt;&gt;"",SUM(X$2:X435),"")</f>
        <v/>
      </c>
      <c r="Z435" s="102" t="str">
        <f ca="1">IFERROR(INDEX('Trade Journal'!O:O,MATCH(T435,'Trade Journal'!A:A,0)),"")</f>
        <v/>
      </c>
      <c r="AA435" s="102" t="str">
        <f t="array" aca="1" ref="AA435" ca="1">IF(Z435&lt;&gt;"",PRODUCT(Z$2:Z435+1)-1,"")</f>
        <v/>
      </c>
      <c r="AB435" s="102" t="str">
        <f ca="1">IF(AA435&lt;&gt;"",IF(MAX(AA$2:AA435)=AA435,1/(1+AC434)-1,(1+AA435)/(1+AA434)-1),"")</f>
        <v/>
      </c>
      <c r="AC435" s="102" t="str">
        <f t="array" aca="1" ref="AC435" ca="1">IF(AA435&lt;&gt;"",PRODUCT(AB$3:AB435+1)-1,"")</f>
        <v/>
      </c>
      <c r="AD435" s="104" t="str">
        <f ca="1">IF(AA435&lt;&gt;"",POWER((AA435-MAX(AA$2:AA435))/(1+MAX(AA$2:AA435))*100,2),"")</f>
        <v/>
      </c>
    </row>
    <row r="436" spans="20:30" x14ac:dyDescent="0.25">
      <c r="T436" t="str">
        <f t="array" aca="1" ref="T436" ca="1">IF(ROWS($2:436)&lt;=COUNT('Trade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ROWS(U$2:$U436))),"")</f>
        <v/>
      </c>
      <c r="U436" s="93" t="str">
        <f ca="1">IFERROR(INDEX('Trade Journal'!P:P,MATCH(T436,'Trade Journal'!A:A,0)),"")</f>
        <v/>
      </c>
      <c r="V436" s="93" t="str">
        <f ca="1">IFERROR(INDEX('Trade Journal'!Q:Q,MATCH(T436,'Trade Journal'!A:A,0)),"")</f>
        <v/>
      </c>
      <c r="W436" s="93" t="str">
        <f ca="1">IFERROR(INDEX('Trade Journal'!R:R,MATCH(T436,'Trade Journal'!A:A,0)),"")</f>
        <v/>
      </c>
      <c r="X436" s="93" t="str">
        <f t="shared" ca="1" si="7"/>
        <v/>
      </c>
      <c r="Y436" s="93" t="str">
        <f ca="1">IF(X436&lt;&gt;"",SUM(X$2:X436),"")</f>
        <v/>
      </c>
      <c r="Z436" s="102" t="str">
        <f ca="1">IFERROR(INDEX('Trade Journal'!O:O,MATCH(T436,'Trade Journal'!A:A,0)),"")</f>
        <v/>
      </c>
      <c r="AA436" s="102" t="str">
        <f t="array" aca="1" ref="AA436" ca="1">IF(Z436&lt;&gt;"",PRODUCT(Z$2:Z436+1)-1,"")</f>
        <v/>
      </c>
      <c r="AB436" s="102" t="str">
        <f ca="1">IF(AA436&lt;&gt;"",IF(MAX(AA$2:AA436)=AA436,1/(1+AC435)-1,(1+AA436)/(1+AA435)-1),"")</f>
        <v/>
      </c>
      <c r="AC436" s="102" t="str">
        <f t="array" aca="1" ref="AC436" ca="1">IF(AA436&lt;&gt;"",PRODUCT(AB$3:AB436+1)-1,"")</f>
        <v/>
      </c>
      <c r="AD436" s="104" t="str">
        <f ca="1">IF(AA436&lt;&gt;"",POWER((AA436-MAX(AA$2:AA436))/(1+MAX(AA$2:AA436))*100,2),"")</f>
        <v/>
      </c>
    </row>
    <row r="437" spans="20:30" x14ac:dyDescent="0.25">
      <c r="T437" t="str">
        <f t="array" aca="1" ref="T437" ca="1">IF(ROWS($2:437)&lt;=COUNT('Trade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ROWS(U$2:$U437))),"")</f>
        <v/>
      </c>
      <c r="U437" s="93" t="str">
        <f ca="1">IFERROR(INDEX('Trade Journal'!P:P,MATCH(T437,'Trade Journal'!A:A,0)),"")</f>
        <v/>
      </c>
      <c r="V437" s="93" t="str">
        <f ca="1">IFERROR(INDEX('Trade Journal'!Q:Q,MATCH(T437,'Trade Journal'!A:A,0)),"")</f>
        <v/>
      </c>
      <c r="W437" s="93" t="str">
        <f ca="1">IFERROR(INDEX('Trade Journal'!R:R,MATCH(T437,'Trade Journal'!A:A,0)),"")</f>
        <v/>
      </c>
      <c r="X437" s="93" t="str">
        <f t="shared" ca="1" si="7"/>
        <v/>
      </c>
      <c r="Y437" s="93" t="str">
        <f ca="1">IF(X437&lt;&gt;"",SUM(X$2:X437),"")</f>
        <v/>
      </c>
      <c r="Z437" s="102" t="str">
        <f ca="1">IFERROR(INDEX('Trade Journal'!O:O,MATCH(T437,'Trade Journal'!A:A,0)),"")</f>
        <v/>
      </c>
      <c r="AA437" s="102" t="str">
        <f t="array" aca="1" ref="AA437" ca="1">IF(Z437&lt;&gt;"",PRODUCT(Z$2:Z437+1)-1,"")</f>
        <v/>
      </c>
      <c r="AB437" s="102" t="str">
        <f ca="1">IF(AA437&lt;&gt;"",IF(MAX(AA$2:AA437)=AA437,1/(1+AC436)-1,(1+AA437)/(1+AA436)-1),"")</f>
        <v/>
      </c>
      <c r="AC437" s="102" t="str">
        <f t="array" aca="1" ref="AC437" ca="1">IF(AA437&lt;&gt;"",PRODUCT(AB$3:AB437+1)-1,"")</f>
        <v/>
      </c>
      <c r="AD437" s="104" t="str">
        <f ca="1">IF(AA437&lt;&gt;"",POWER((AA437-MAX(AA$2:AA437))/(1+MAX(AA$2:AA437))*100,2),"")</f>
        <v/>
      </c>
    </row>
    <row r="438" spans="20:30" x14ac:dyDescent="0.25">
      <c r="T438" t="str">
        <f t="array" aca="1" ref="T438" ca="1">IF(ROWS($2:438)&lt;=COUNT('Trade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ROWS(U$2:$U438))),"")</f>
        <v/>
      </c>
      <c r="U438" s="93" t="str">
        <f ca="1">IFERROR(INDEX('Trade Journal'!P:P,MATCH(T438,'Trade Journal'!A:A,0)),"")</f>
        <v/>
      </c>
      <c r="V438" s="93" t="str">
        <f ca="1">IFERROR(INDEX('Trade Journal'!Q:Q,MATCH(T438,'Trade Journal'!A:A,0)),"")</f>
        <v/>
      </c>
      <c r="W438" s="93" t="str">
        <f ca="1">IFERROR(INDEX('Trade Journal'!R:R,MATCH(T438,'Trade Journal'!A:A,0)),"")</f>
        <v/>
      </c>
      <c r="X438" s="93" t="str">
        <f t="shared" ca="1" si="7"/>
        <v/>
      </c>
      <c r="Y438" s="93" t="str">
        <f ca="1">IF(X438&lt;&gt;"",SUM(X$2:X438),"")</f>
        <v/>
      </c>
      <c r="Z438" s="102" t="str">
        <f ca="1">IFERROR(INDEX('Trade Journal'!O:O,MATCH(T438,'Trade Journal'!A:A,0)),"")</f>
        <v/>
      </c>
      <c r="AA438" s="102" t="str">
        <f t="array" aca="1" ref="AA438" ca="1">IF(Z438&lt;&gt;"",PRODUCT(Z$2:Z438+1)-1,"")</f>
        <v/>
      </c>
      <c r="AB438" s="102" t="str">
        <f ca="1">IF(AA438&lt;&gt;"",IF(MAX(AA$2:AA438)=AA438,1/(1+AC437)-1,(1+AA438)/(1+AA437)-1),"")</f>
        <v/>
      </c>
      <c r="AC438" s="102" t="str">
        <f t="array" aca="1" ref="AC438" ca="1">IF(AA438&lt;&gt;"",PRODUCT(AB$3:AB438+1)-1,"")</f>
        <v/>
      </c>
      <c r="AD438" s="104" t="str">
        <f ca="1">IF(AA438&lt;&gt;"",POWER((AA438-MAX(AA$2:AA438))/(1+MAX(AA$2:AA438))*100,2),"")</f>
        <v/>
      </c>
    </row>
    <row r="439" spans="20:30" x14ac:dyDescent="0.25">
      <c r="T439" t="str">
        <f t="array" aca="1" ref="T439" ca="1">IF(ROWS($2:439)&lt;=COUNT('Trade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ROWS(U$2:$U439))),"")</f>
        <v/>
      </c>
      <c r="U439" s="93" t="str">
        <f ca="1">IFERROR(INDEX('Trade Journal'!P:P,MATCH(T439,'Trade Journal'!A:A,0)),"")</f>
        <v/>
      </c>
      <c r="V439" s="93" t="str">
        <f ca="1">IFERROR(INDEX('Trade Journal'!Q:Q,MATCH(T439,'Trade Journal'!A:A,0)),"")</f>
        <v/>
      </c>
      <c r="W439" s="93" t="str">
        <f ca="1">IFERROR(INDEX('Trade Journal'!R:R,MATCH(T439,'Trade Journal'!A:A,0)),"")</f>
        <v/>
      </c>
      <c r="X439" s="93" t="str">
        <f t="shared" ca="1" si="7"/>
        <v/>
      </c>
      <c r="Y439" s="93" t="str">
        <f ca="1">IF(X439&lt;&gt;"",SUM(X$2:X439),"")</f>
        <v/>
      </c>
      <c r="Z439" s="102" t="str">
        <f ca="1">IFERROR(INDEX('Trade Journal'!O:O,MATCH(T439,'Trade Journal'!A:A,0)),"")</f>
        <v/>
      </c>
      <c r="AA439" s="102" t="str">
        <f t="array" aca="1" ref="AA439" ca="1">IF(Z439&lt;&gt;"",PRODUCT(Z$2:Z439+1)-1,"")</f>
        <v/>
      </c>
      <c r="AB439" s="102" t="str">
        <f ca="1">IF(AA439&lt;&gt;"",IF(MAX(AA$2:AA439)=AA439,1/(1+AC438)-1,(1+AA439)/(1+AA438)-1),"")</f>
        <v/>
      </c>
      <c r="AC439" s="102" t="str">
        <f t="array" aca="1" ref="AC439" ca="1">IF(AA439&lt;&gt;"",PRODUCT(AB$3:AB439+1)-1,"")</f>
        <v/>
      </c>
      <c r="AD439" s="104" t="str">
        <f ca="1">IF(AA439&lt;&gt;"",POWER((AA439-MAX(AA$2:AA439))/(1+MAX(AA$2:AA439))*100,2),"")</f>
        <v/>
      </c>
    </row>
    <row r="440" spans="20:30" x14ac:dyDescent="0.25">
      <c r="T440" t="str">
        <f t="array" aca="1" ref="T440" ca="1">IF(ROWS($2:440)&lt;=COUNT('Trade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ROWS(U$2:$U440))),"")</f>
        <v/>
      </c>
      <c r="U440" s="93" t="str">
        <f ca="1">IFERROR(INDEX('Trade Journal'!P:P,MATCH(T440,'Trade Journal'!A:A,0)),"")</f>
        <v/>
      </c>
      <c r="V440" s="93" t="str">
        <f ca="1">IFERROR(INDEX('Trade Journal'!Q:Q,MATCH(T440,'Trade Journal'!A:A,0)),"")</f>
        <v/>
      </c>
      <c r="W440" s="93" t="str">
        <f ca="1">IFERROR(INDEX('Trade Journal'!R:R,MATCH(T440,'Trade Journal'!A:A,0)),"")</f>
        <v/>
      </c>
      <c r="X440" s="93" t="str">
        <f t="shared" ca="1" si="7"/>
        <v/>
      </c>
      <c r="Y440" s="93" t="str">
        <f ca="1">IF(X440&lt;&gt;"",SUM(X$2:X440),"")</f>
        <v/>
      </c>
      <c r="Z440" s="102" t="str">
        <f ca="1">IFERROR(INDEX('Trade Journal'!O:O,MATCH(T440,'Trade Journal'!A:A,0)),"")</f>
        <v/>
      </c>
      <c r="AA440" s="102" t="str">
        <f t="array" aca="1" ref="AA440" ca="1">IF(Z440&lt;&gt;"",PRODUCT(Z$2:Z440+1)-1,"")</f>
        <v/>
      </c>
      <c r="AB440" s="102" t="str">
        <f ca="1">IF(AA440&lt;&gt;"",IF(MAX(AA$2:AA440)=AA440,1/(1+AC439)-1,(1+AA440)/(1+AA439)-1),"")</f>
        <v/>
      </c>
      <c r="AC440" s="102" t="str">
        <f t="array" aca="1" ref="AC440" ca="1">IF(AA440&lt;&gt;"",PRODUCT(AB$3:AB440+1)-1,"")</f>
        <v/>
      </c>
      <c r="AD440" s="104" t="str">
        <f ca="1">IF(AA440&lt;&gt;"",POWER((AA440-MAX(AA$2:AA440))/(1+MAX(AA$2:AA440))*100,2),"")</f>
        <v/>
      </c>
    </row>
    <row r="441" spans="20:30" x14ac:dyDescent="0.25">
      <c r="T441" t="str">
        <f t="array" aca="1" ref="T441" ca="1">IF(ROWS($2:441)&lt;=COUNT('Trade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ROWS(U$2:$U441))),"")</f>
        <v/>
      </c>
      <c r="U441" s="93" t="str">
        <f ca="1">IFERROR(INDEX('Trade Journal'!P:P,MATCH(T441,'Trade Journal'!A:A,0)),"")</f>
        <v/>
      </c>
      <c r="V441" s="93" t="str">
        <f ca="1">IFERROR(INDEX('Trade Journal'!Q:Q,MATCH(T441,'Trade Journal'!A:A,0)),"")</f>
        <v/>
      </c>
      <c r="W441" s="93" t="str">
        <f ca="1">IFERROR(INDEX('Trade Journal'!R:R,MATCH(T441,'Trade Journal'!A:A,0)),"")</f>
        <v/>
      </c>
      <c r="X441" s="93" t="str">
        <f t="shared" ca="1" si="7"/>
        <v/>
      </c>
      <c r="Y441" s="93" t="str">
        <f ca="1">IF(X441&lt;&gt;"",SUM(X$2:X441),"")</f>
        <v/>
      </c>
      <c r="Z441" s="102" t="str">
        <f ca="1">IFERROR(INDEX('Trade Journal'!O:O,MATCH(T441,'Trade Journal'!A:A,0)),"")</f>
        <v/>
      </c>
      <c r="AA441" s="102" t="str">
        <f t="array" aca="1" ref="AA441" ca="1">IF(Z441&lt;&gt;"",PRODUCT(Z$2:Z441+1)-1,"")</f>
        <v/>
      </c>
      <c r="AB441" s="102" t="str">
        <f ca="1">IF(AA441&lt;&gt;"",IF(MAX(AA$2:AA441)=AA441,1/(1+AC440)-1,(1+AA441)/(1+AA440)-1),"")</f>
        <v/>
      </c>
      <c r="AC441" s="102" t="str">
        <f t="array" aca="1" ref="AC441" ca="1">IF(AA441&lt;&gt;"",PRODUCT(AB$3:AB441+1)-1,"")</f>
        <v/>
      </c>
      <c r="AD441" s="104" t="str">
        <f ca="1">IF(AA441&lt;&gt;"",POWER((AA441-MAX(AA$2:AA441))/(1+MAX(AA$2:AA441))*100,2),"")</f>
        <v/>
      </c>
    </row>
    <row r="442" spans="20:30" x14ac:dyDescent="0.25">
      <c r="T442" t="str">
        <f t="array" aca="1" ref="T442" ca="1">IF(ROWS($2:442)&lt;=COUNT('Trade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ROWS(U$2:$U442))),"")</f>
        <v/>
      </c>
      <c r="U442" s="93" t="str">
        <f ca="1">IFERROR(INDEX('Trade Journal'!P:P,MATCH(T442,'Trade Journal'!A:A,0)),"")</f>
        <v/>
      </c>
      <c r="V442" s="93" t="str">
        <f ca="1">IFERROR(INDEX('Trade Journal'!Q:Q,MATCH(T442,'Trade Journal'!A:A,0)),"")</f>
        <v/>
      </c>
      <c r="W442" s="93" t="str">
        <f ca="1">IFERROR(INDEX('Trade Journal'!R:R,MATCH(T442,'Trade Journal'!A:A,0)),"")</f>
        <v/>
      </c>
      <c r="X442" s="93" t="str">
        <f t="shared" ca="1" si="7"/>
        <v/>
      </c>
      <c r="Y442" s="93" t="str">
        <f ca="1">IF(X442&lt;&gt;"",SUM(X$2:X442),"")</f>
        <v/>
      </c>
      <c r="Z442" s="102" t="str">
        <f ca="1">IFERROR(INDEX('Trade Journal'!O:O,MATCH(T442,'Trade Journal'!A:A,0)),"")</f>
        <v/>
      </c>
      <c r="AA442" s="102" t="str">
        <f t="array" aca="1" ref="AA442" ca="1">IF(Z442&lt;&gt;"",PRODUCT(Z$2:Z442+1)-1,"")</f>
        <v/>
      </c>
      <c r="AB442" s="102" t="str">
        <f ca="1">IF(AA442&lt;&gt;"",IF(MAX(AA$2:AA442)=AA442,1/(1+AC441)-1,(1+AA442)/(1+AA441)-1),"")</f>
        <v/>
      </c>
      <c r="AC442" s="102" t="str">
        <f t="array" aca="1" ref="AC442" ca="1">IF(AA442&lt;&gt;"",PRODUCT(AB$3:AB442+1)-1,"")</f>
        <v/>
      </c>
      <c r="AD442" s="104" t="str">
        <f ca="1">IF(AA442&lt;&gt;"",POWER((AA442-MAX(AA$2:AA442))/(1+MAX(AA$2:AA442))*100,2),"")</f>
        <v/>
      </c>
    </row>
    <row r="443" spans="20:30" x14ac:dyDescent="0.25">
      <c r="T443" t="str">
        <f t="array" aca="1" ref="T443" ca="1">IF(ROWS($2:443)&lt;=COUNT('Trade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ROWS(U$2:$U443))),"")</f>
        <v/>
      </c>
      <c r="U443" s="93" t="str">
        <f ca="1">IFERROR(INDEX('Trade Journal'!P:P,MATCH(T443,'Trade Journal'!A:A,0)),"")</f>
        <v/>
      </c>
      <c r="V443" s="93" t="str">
        <f ca="1">IFERROR(INDEX('Trade Journal'!Q:Q,MATCH(T443,'Trade Journal'!A:A,0)),"")</f>
        <v/>
      </c>
      <c r="W443" s="93" t="str">
        <f ca="1">IFERROR(INDEX('Trade Journal'!R:R,MATCH(T443,'Trade Journal'!A:A,0)),"")</f>
        <v/>
      </c>
      <c r="X443" s="93" t="str">
        <f t="shared" ca="1" si="7"/>
        <v/>
      </c>
      <c r="Y443" s="93" t="str">
        <f ca="1">IF(X443&lt;&gt;"",SUM(X$2:X443),"")</f>
        <v/>
      </c>
      <c r="Z443" s="102" t="str">
        <f ca="1">IFERROR(INDEX('Trade Journal'!O:O,MATCH(T443,'Trade Journal'!A:A,0)),"")</f>
        <v/>
      </c>
      <c r="AA443" s="102" t="str">
        <f t="array" aca="1" ref="AA443" ca="1">IF(Z443&lt;&gt;"",PRODUCT(Z$2:Z443+1)-1,"")</f>
        <v/>
      </c>
      <c r="AB443" s="102" t="str">
        <f ca="1">IF(AA443&lt;&gt;"",IF(MAX(AA$2:AA443)=AA443,1/(1+AC442)-1,(1+AA443)/(1+AA442)-1),"")</f>
        <v/>
      </c>
      <c r="AC443" s="102" t="str">
        <f t="array" aca="1" ref="AC443" ca="1">IF(AA443&lt;&gt;"",PRODUCT(AB$3:AB443+1)-1,"")</f>
        <v/>
      </c>
      <c r="AD443" s="104" t="str">
        <f ca="1">IF(AA443&lt;&gt;"",POWER((AA443-MAX(AA$2:AA443))/(1+MAX(AA$2:AA443))*100,2),"")</f>
        <v/>
      </c>
    </row>
    <row r="444" spans="20:30" x14ac:dyDescent="0.25">
      <c r="T444" t="str">
        <f t="array" aca="1" ref="T444" ca="1">IF(ROWS($2:444)&lt;=COUNT('Trade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ROWS(U$2:$U444))),"")</f>
        <v/>
      </c>
      <c r="U444" s="93" t="str">
        <f ca="1">IFERROR(INDEX('Trade Journal'!P:P,MATCH(T444,'Trade Journal'!A:A,0)),"")</f>
        <v/>
      </c>
      <c r="V444" s="93" t="str">
        <f ca="1">IFERROR(INDEX('Trade Journal'!Q:Q,MATCH(T444,'Trade Journal'!A:A,0)),"")</f>
        <v/>
      </c>
      <c r="W444" s="93" t="str">
        <f ca="1">IFERROR(INDEX('Trade Journal'!R:R,MATCH(T444,'Trade Journal'!A:A,0)),"")</f>
        <v/>
      </c>
      <c r="X444" s="93" t="str">
        <f t="shared" ca="1" si="7"/>
        <v/>
      </c>
      <c r="Y444" s="93" t="str">
        <f ca="1">IF(X444&lt;&gt;"",SUM(X$2:X444),"")</f>
        <v/>
      </c>
      <c r="Z444" s="102" t="str">
        <f ca="1">IFERROR(INDEX('Trade Journal'!O:O,MATCH(T444,'Trade Journal'!A:A,0)),"")</f>
        <v/>
      </c>
      <c r="AA444" s="102" t="str">
        <f t="array" aca="1" ref="AA444" ca="1">IF(Z444&lt;&gt;"",PRODUCT(Z$2:Z444+1)-1,"")</f>
        <v/>
      </c>
      <c r="AB444" s="102" t="str">
        <f ca="1">IF(AA444&lt;&gt;"",IF(MAX(AA$2:AA444)=AA444,1/(1+AC443)-1,(1+AA444)/(1+AA443)-1),"")</f>
        <v/>
      </c>
      <c r="AC444" s="102" t="str">
        <f t="array" aca="1" ref="AC444" ca="1">IF(AA444&lt;&gt;"",PRODUCT(AB$3:AB444+1)-1,"")</f>
        <v/>
      </c>
      <c r="AD444" s="104" t="str">
        <f ca="1">IF(AA444&lt;&gt;"",POWER((AA444-MAX(AA$2:AA444))/(1+MAX(AA$2:AA444))*100,2),"")</f>
        <v/>
      </c>
    </row>
    <row r="445" spans="20:30" x14ac:dyDescent="0.25">
      <c r="T445" t="str">
        <f t="array" aca="1" ref="T445" ca="1">IF(ROWS($2:445)&lt;=COUNT('Trade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ROWS(U$2:$U445))),"")</f>
        <v/>
      </c>
      <c r="U445" s="93" t="str">
        <f ca="1">IFERROR(INDEX('Trade Journal'!P:P,MATCH(T445,'Trade Journal'!A:A,0)),"")</f>
        <v/>
      </c>
      <c r="V445" s="93" t="str">
        <f ca="1">IFERROR(INDEX('Trade Journal'!Q:Q,MATCH(T445,'Trade Journal'!A:A,0)),"")</f>
        <v/>
      </c>
      <c r="W445" s="93" t="str">
        <f ca="1">IFERROR(INDEX('Trade Journal'!R:R,MATCH(T445,'Trade Journal'!A:A,0)),"")</f>
        <v/>
      </c>
      <c r="X445" s="93" t="str">
        <f t="shared" ca="1" si="7"/>
        <v/>
      </c>
      <c r="Y445" s="93" t="str">
        <f ca="1">IF(X445&lt;&gt;"",SUM(X$2:X445),"")</f>
        <v/>
      </c>
      <c r="Z445" s="102" t="str">
        <f ca="1">IFERROR(INDEX('Trade Journal'!O:O,MATCH(T445,'Trade Journal'!A:A,0)),"")</f>
        <v/>
      </c>
      <c r="AA445" s="102" t="str">
        <f t="array" aca="1" ref="AA445" ca="1">IF(Z445&lt;&gt;"",PRODUCT(Z$2:Z445+1)-1,"")</f>
        <v/>
      </c>
      <c r="AB445" s="102" t="str">
        <f ca="1">IF(AA445&lt;&gt;"",IF(MAX(AA$2:AA445)=AA445,1/(1+AC444)-1,(1+AA445)/(1+AA444)-1),"")</f>
        <v/>
      </c>
      <c r="AC445" s="102" t="str">
        <f t="array" aca="1" ref="AC445" ca="1">IF(AA445&lt;&gt;"",PRODUCT(AB$3:AB445+1)-1,"")</f>
        <v/>
      </c>
      <c r="AD445" s="104" t="str">
        <f ca="1">IF(AA445&lt;&gt;"",POWER((AA445-MAX(AA$2:AA445))/(1+MAX(AA$2:AA445))*100,2),"")</f>
        <v/>
      </c>
    </row>
    <row r="446" spans="20:30" x14ac:dyDescent="0.25">
      <c r="T446" t="str">
        <f t="array" aca="1" ref="T446" ca="1">IF(ROWS($2:446)&lt;=COUNT('Trade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ROWS(U$2:$U446))),"")</f>
        <v/>
      </c>
      <c r="U446" s="93" t="str">
        <f ca="1">IFERROR(INDEX('Trade Journal'!P:P,MATCH(T446,'Trade Journal'!A:A,0)),"")</f>
        <v/>
      </c>
      <c r="V446" s="93" t="str">
        <f ca="1">IFERROR(INDEX('Trade Journal'!Q:Q,MATCH(T446,'Trade Journal'!A:A,0)),"")</f>
        <v/>
      </c>
      <c r="W446" s="93" t="str">
        <f ca="1">IFERROR(INDEX('Trade Journal'!R:R,MATCH(T446,'Trade Journal'!A:A,0)),"")</f>
        <v/>
      </c>
      <c r="X446" s="93" t="str">
        <f t="shared" ca="1" si="7"/>
        <v/>
      </c>
      <c r="Y446" s="93" t="str">
        <f ca="1">IF(X446&lt;&gt;"",SUM(X$2:X446),"")</f>
        <v/>
      </c>
      <c r="Z446" s="102" t="str">
        <f ca="1">IFERROR(INDEX('Trade Journal'!O:O,MATCH(T446,'Trade Journal'!A:A,0)),"")</f>
        <v/>
      </c>
      <c r="AA446" s="102" t="str">
        <f t="array" aca="1" ref="AA446" ca="1">IF(Z446&lt;&gt;"",PRODUCT(Z$2:Z446+1)-1,"")</f>
        <v/>
      </c>
      <c r="AB446" s="102" t="str">
        <f ca="1">IF(AA446&lt;&gt;"",IF(MAX(AA$2:AA446)=AA446,1/(1+AC445)-1,(1+AA446)/(1+AA445)-1),"")</f>
        <v/>
      </c>
      <c r="AC446" s="102" t="str">
        <f t="array" aca="1" ref="AC446" ca="1">IF(AA446&lt;&gt;"",PRODUCT(AB$3:AB446+1)-1,"")</f>
        <v/>
      </c>
      <c r="AD446" s="104" t="str">
        <f ca="1">IF(AA446&lt;&gt;"",POWER((AA446-MAX(AA$2:AA446))/(1+MAX(AA$2:AA446))*100,2),"")</f>
        <v/>
      </c>
    </row>
    <row r="447" spans="20:30" x14ac:dyDescent="0.25">
      <c r="T447" t="str">
        <f t="array" aca="1" ref="T447" ca="1">IF(ROWS($2:447)&lt;=COUNT('Trade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ROWS(U$2:$U447))),"")</f>
        <v/>
      </c>
      <c r="U447" s="93" t="str">
        <f ca="1">IFERROR(INDEX('Trade Journal'!P:P,MATCH(T447,'Trade Journal'!A:A,0)),"")</f>
        <v/>
      </c>
      <c r="V447" s="93" t="str">
        <f ca="1">IFERROR(INDEX('Trade Journal'!Q:Q,MATCH(T447,'Trade Journal'!A:A,0)),"")</f>
        <v/>
      </c>
      <c r="W447" s="93" t="str">
        <f ca="1">IFERROR(INDEX('Trade Journal'!R:R,MATCH(T447,'Trade Journal'!A:A,0)),"")</f>
        <v/>
      </c>
      <c r="X447" s="93" t="str">
        <f t="shared" ca="1" si="7"/>
        <v/>
      </c>
      <c r="Y447" s="93" t="str">
        <f ca="1">IF(X447&lt;&gt;"",SUM(X$2:X447),"")</f>
        <v/>
      </c>
      <c r="Z447" s="102" t="str">
        <f ca="1">IFERROR(INDEX('Trade Journal'!O:O,MATCH(T447,'Trade Journal'!A:A,0)),"")</f>
        <v/>
      </c>
      <c r="AA447" s="102" t="str">
        <f t="array" aca="1" ref="AA447" ca="1">IF(Z447&lt;&gt;"",PRODUCT(Z$2:Z447+1)-1,"")</f>
        <v/>
      </c>
      <c r="AB447" s="102" t="str">
        <f ca="1">IF(AA447&lt;&gt;"",IF(MAX(AA$2:AA447)=AA447,1/(1+AC446)-1,(1+AA447)/(1+AA446)-1),"")</f>
        <v/>
      </c>
      <c r="AC447" s="102" t="str">
        <f t="array" aca="1" ref="AC447" ca="1">IF(AA447&lt;&gt;"",PRODUCT(AB$3:AB447+1)-1,"")</f>
        <v/>
      </c>
      <c r="AD447" s="104" t="str">
        <f ca="1">IF(AA447&lt;&gt;"",POWER((AA447-MAX(AA$2:AA447))/(1+MAX(AA$2:AA447))*100,2),"")</f>
        <v/>
      </c>
    </row>
    <row r="448" spans="20:30" x14ac:dyDescent="0.25">
      <c r="T448" t="str">
        <f t="array" aca="1" ref="T448" ca="1">IF(ROWS($2:448)&lt;=COUNT('Trade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ROWS(U$2:$U448))),"")</f>
        <v/>
      </c>
      <c r="U448" s="93" t="str">
        <f ca="1">IFERROR(INDEX('Trade Journal'!P:P,MATCH(T448,'Trade Journal'!A:A,0)),"")</f>
        <v/>
      </c>
      <c r="V448" s="93" t="str">
        <f ca="1">IFERROR(INDEX('Trade Journal'!Q:Q,MATCH(T448,'Trade Journal'!A:A,0)),"")</f>
        <v/>
      </c>
      <c r="W448" s="93" t="str">
        <f ca="1">IFERROR(INDEX('Trade Journal'!R:R,MATCH(T448,'Trade Journal'!A:A,0)),"")</f>
        <v/>
      </c>
      <c r="X448" s="93" t="str">
        <f t="shared" ca="1" si="7"/>
        <v/>
      </c>
      <c r="Y448" s="93" t="str">
        <f ca="1">IF(X448&lt;&gt;"",SUM(X$2:X448),"")</f>
        <v/>
      </c>
      <c r="Z448" s="102" t="str">
        <f ca="1">IFERROR(INDEX('Trade Journal'!O:O,MATCH(T448,'Trade Journal'!A:A,0)),"")</f>
        <v/>
      </c>
      <c r="AA448" s="102" t="str">
        <f t="array" aca="1" ref="AA448" ca="1">IF(Z448&lt;&gt;"",PRODUCT(Z$2:Z448+1)-1,"")</f>
        <v/>
      </c>
      <c r="AB448" s="102" t="str">
        <f ca="1">IF(AA448&lt;&gt;"",IF(MAX(AA$2:AA448)=AA448,1/(1+AC447)-1,(1+AA448)/(1+AA447)-1),"")</f>
        <v/>
      </c>
      <c r="AC448" s="102" t="str">
        <f t="array" aca="1" ref="AC448" ca="1">IF(AA448&lt;&gt;"",PRODUCT(AB$3:AB448+1)-1,"")</f>
        <v/>
      </c>
      <c r="AD448" s="104" t="str">
        <f ca="1">IF(AA448&lt;&gt;"",POWER((AA448-MAX(AA$2:AA448))/(1+MAX(AA$2:AA448))*100,2),"")</f>
        <v/>
      </c>
    </row>
    <row r="449" spans="20:30" x14ac:dyDescent="0.25">
      <c r="T449" t="str">
        <f t="array" aca="1" ref="T449" ca="1">IF(ROWS($2:449)&lt;=COUNT('Trade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ROWS(U$2:$U449))),"")</f>
        <v/>
      </c>
      <c r="U449" s="93" t="str">
        <f ca="1">IFERROR(INDEX('Trade Journal'!P:P,MATCH(T449,'Trade Journal'!A:A,0)),"")</f>
        <v/>
      </c>
      <c r="V449" s="93" t="str">
        <f ca="1">IFERROR(INDEX('Trade Journal'!Q:Q,MATCH(T449,'Trade Journal'!A:A,0)),"")</f>
        <v/>
      </c>
      <c r="W449" s="93" t="str">
        <f ca="1">IFERROR(INDEX('Trade Journal'!R:R,MATCH(T449,'Trade Journal'!A:A,0)),"")</f>
        <v/>
      </c>
      <c r="X449" s="93" t="str">
        <f t="shared" ca="1" si="7"/>
        <v/>
      </c>
      <c r="Y449" s="93" t="str">
        <f ca="1">IF(X449&lt;&gt;"",SUM(X$2:X449),"")</f>
        <v/>
      </c>
      <c r="Z449" s="102" t="str">
        <f ca="1">IFERROR(INDEX('Trade Journal'!O:O,MATCH(T449,'Trade Journal'!A:A,0)),"")</f>
        <v/>
      </c>
      <c r="AA449" s="102" t="str">
        <f t="array" aca="1" ref="AA449" ca="1">IF(Z449&lt;&gt;"",PRODUCT(Z$2:Z449+1)-1,"")</f>
        <v/>
      </c>
      <c r="AB449" s="102" t="str">
        <f ca="1">IF(AA449&lt;&gt;"",IF(MAX(AA$2:AA449)=AA449,1/(1+AC448)-1,(1+AA449)/(1+AA448)-1),"")</f>
        <v/>
      </c>
      <c r="AC449" s="102" t="str">
        <f t="array" aca="1" ref="AC449" ca="1">IF(AA449&lt;&gt;"",PRODUCT(AB$3:AB449+1)-1,"")</f>
        <v/>
      </c>
      <c r="AD449" s="104" t="str">
        <f ca="1">IF(AA449&lt;&gt;"",POWER((AA449-MAX(AA$2:AA449))/(1+MAX(AA$2:AA449))*100,2),"")</f>
        <v/>
      </c>
    </row>
    <row r="450" spans="20:30" x14ac:dyDescent="0.25">
      <c r="T450" t="str">
        <f t="array" aca="1" ref="T450" ca="1">IF(ROWS($2:450)&lt;=COUNT('Trade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ROWS(U$2:$U450))),"")</f>
        <v/>
      </c>
      <c r="U450" s="93" t="str">
        <f ca="1">IFERROR(INDEX('Trade Journal'!P:P,MATCH(T450,'Trade Journal'!A:A,0)),"")</f>
        <v/>
      </c>
      <c r="V450" s="93" t="str">
        <f ca="1">IFERROR(INDEX('Trade Journal'!Q:Q,MATCH(T450,'Trade Journal'!A:A,0)),"")</f>
        <v/>
      </c>
      <c r="W450" s="93" t="str">
        <f ca="1">IFERROR(INDEX('Trade Journal'!R:R,MATCH(T450,'Trade Journal'!A:A,0)),"")</f>
        <v/>
      </c>
      <c r="X450" s="93" t="str">
        <f t="shared" ca="1" si="7"/>
        <v/>
      </c>
      <c r="Y450" s="93" t="str">
        <f ca="1">IF(X450&lt;&gt;"",SUM(X$2:X450),"")</f>
        <v/>
      </c>
      <c r="Z450" s="102" t="str">
        <f ca="1">IFERROR(INDEX('Trade Journal'!O:O,MATCH(T450,'Trade Journal'!A:A,0)),"")</f>
        <v/>
      </c>
      <c r="AA450" s="102" t="str">
        <f t="array" aca="1" ref="AA450" ca="1">IF(Z450&lt;&gt;"",PRODUCT(Z$2:Z450+1)-1,"")</f>
        <v/>
      </c>
      <c r="AB450" s="102" t="str">
        <f ca="1">IF(AA450&lt;&gt;"",IF(MAX(AA$2:AA450)=AA450,1/(1+AC449)-1,(1+AA450)/(1+AA449)-1),"")</f>
        <v/>
      </c>
      <c r="AC450" s="102" t="str">
        <f t="array" aca="1" ref="AC450" ca="1">IF(AA450&lt;&gt;"",PRODUCT(AB$3:AB450+1)-1,"")</f>
        <v/>
      </c>
      <c r="AD450" s="104" t="str">
        <f ca="1">IF(AA450&lt;&gt;"",POWER((AA450-MAX(AA$2:AA450))/(1+MAX(AA$2:AA450))*100,2),"")</f>
        <v/>
      </c>
    </row>
    <row r="451" spans="20:30" x14ac:dyDescent="0.25">
      <c r="T451" t="str">
        <f t="array" aca="1" ref="T451" ca="1">IF(ROWS($2:451)&lt;=COUNT('Trade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ROWS(U$2:$U451))),"")</f>
        <v/>
      </c>
      <c r="U451" s="93" t="str">
        <f ca="1">IFERROR(INDEX('Trade Journal'!P:P,MATCH(T451,'Trade Journal'!A:A,0)),"")</f>
        <v/>
      </c>
      <c r="V451" s="93" t="str">
        <f ca="1">IFERROR(INDEX('Trade Journal'!Q:Q,MATCH(T451,'Trade Journal'!A:A,0)),"")</f>
        <v/>
      </c>
      <c r="W451" s="93" t="str">
        <f ca="1">IFERROR(INDEX('Trade Journal'!R:R,MATCH(T451,'Trade Journal'!A:A,0)),"")</f>
        <v/>
      </c>
      <c r="X451" s="93" t="str">
        <f t="shared" ca="1" si="7"/>
        <v/>
      </c>
      <c r="Y451" s="93" t="str">
        <f ca="1">IF(X451&lt;&gt;"",SUM(X$2:X451),"")</f>
        <v/>
      </c>
      <c r="Z451" s="102" t="str">
        <f ca="1">IFERROR(INDEX('Trade Journal'!O:O,MATCH(T451,'Trade Journal'!A:A,0)),"")</f>
        <v/>
      </c>
      <c r="AA451" s="102" t="str">
        <f t="array" aca="1" ref="AA451" ca="1">IF(Z451&lt;&gt;"",PRODUCT(Z$2:Z451+1)-1,"")</f>
        <v/>
      </c>
      <c r="AB451" s="102" t="str">
        <f ca="1">IF(AA451&lt;&gt;"",IF(MAX(AA$2:AA451)=AA451,1/(1+AC450)-1,(1+AA451)/(1+AA450)-1),"")</f>
        <v/>
      </c>
      <c r="AC451" s="102" t="str">
        <f t="array" aca="1" ref="AC451" ca="1">IF(AA451&lt;&gt;"",PRODUCT(AB$3:AB451+1)-1,"")</f>
        <v/>
      </c>
      <c r="AD451" s="104" t="str">
        <f ca="1">IF(AA451&lt;&gt;"",POWER((AA451-MAX(AA$2:AA451))/(1+MAX(AA$2:AA451))*100,2),"")</f>
        <v/>
      </c>
    </row>
    <row r="452" spans="20:30" x14ac:dyDescent="0.25">
      <c r="T452" t="str">
        <f t="array" aca="1" ref="T452" ca="1">IF(ROWS($2:452)&lt;=COUNT('Trade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ROWS(U$2:$U452))),"")</f>
        <v/>
      </c>
      <c r="U452" s="93" t="str">
        <f ca="1">IFERROR(INDEX('Trade Journal'!P:P,MATCH(T452,'Trade Journal'!A:A,0)),"")</f>
        <v/>
      </c>
      <c r="V452" s="93" t="str">
        <f ca="1">IFERROR(INDEX('Trade Journal'!Q:Q,MATCH(T452,'Trade Journal'!A:A,0)),"")</f>
        <v/>
      </c>
      <c r="W452" s="93" t="str">
        <f ca="1">IFERROR(INDEX('Trade Journal'!R:R,MATCH(T452,'Trade Journal'!A:A,0)),"")</f>
        <v/>
      </c>
      <c r="X452" s="93" t="str">
        <f t="shared" ca="1" si="7"/>
        <v/>
      </c>
      <c r="Y452" s="93" t="str">
        <f ca="1">IF(X452&lt;&gt;"",SUM(X$2:X452),"")</f>
        <v/>
      </c>
      <c r="Z452" s="102" t="str">
        <f ca="1">IFERROR(INDEX('Trade Journal'!O:O,MATCH(T452,'Trade Journal'!A:A,0)),"")</f>
        <v/>
      </c>
      <c r="AA452" s="102" t="str">
        <f t="array" aca="1" ref="AA452" ca="1">IF(Z452&lt;&gt;"",PRODUCT(Z$2:Z452+1)-1,"")</f>
        <v/>
      </c>
      <c r="AB452" s="102" t="str">
        <f ca="1">IF(AA452&lt;&gt;"",IF(MAX(AA$2:AA452)=AA452,1/(1+AC451)-1,(1+AA452)/(1+AA451)-1),"")</f>
        <v/>
      </c>
      <c r="AC452" s="102" t="str">
        <f t="array" aca="1" ref="AC452" ca="1">IF(AA452&lt;&gt;"",PRODUCT(AB$3:AB452+1)-1,"")</f>
        <v/>
      </c>
      <c r="AD452" s="104" t="str">
        <f ca="1">IF(AA452&lt;&gt;"",POWER((AA452-MAX(AA$2:AA452))/(1+MAX(AA$2:AA452))*100,2),"")</f>
        <v/>
      </c>
    </row>
    <row r="453" spans="20:30" x14ac:dyDescent="0.25">
      <c r="T453" t="str">
        <f t="array" aca="1" ref="T453" ca="1">IF(ROWS($2:453)&lt;=COUNT('Trade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ROWS(U$2:$U453))),"")</f>
        <v/>
      </c>
      <c r="U453" s="93" t="str">
        <f ca="1">IFERROR(INDEX('Trade Journal'!P:P,MATCH(T453,'Trade Journal'!A:A,0)),"")</f>
        <v/>
      </c>
      <c r="V453" s="93" t="str">
        <f ca="1">IFERROR(INDEX('Trade Journal'!Q:Q,MATCH(T453,'Trade Journal'!A:A,0)),"")</f>
        <v/>
      </c>
      <c r="W453" s="93" t="str">
        <f ca="1">IFERROR(INDEX('Trade Journal'!R:R,MATCH(T453,'Trade Journal'!A:A,0)),"")</f>
        <v/>
      </c>
      <c r="X453" s="93" t="str">
        <f t="shared" ca="1" si="7"/>
        <v/>
      </c>
      <c r="Y453" s="93" t="str">
        <f ca="1">IF(X453&lt;&gt;"",SUM(X$2:X453),"")</f>
        <v/>
      </c>
      <c r="Z453" s="102" t="str">
        <f ca="1">IFERROR(INDEX('Trade Journal'!O:O,MATCH(T453,'Trade Journal'!A:A,0)),"")</f>
        <v/>
      </c>
      <c r="AA453" s="102" t="str">
        <f t="array" aca="1" ref="AA453" ca="1">IF(Z453&lt;&gt;"",PRODUCT(Z$2:Z453+1)-1,"")</f>
        <v/>
      </c>
      <c r="AB453" s="102" t="str">
        <f ca="1">IF(AA453&lt;&gt;"",IF(MAX(AA$2:AA453)=AA453,1/(1+AC452)-1,(1+AA453)/(1+AA452)-1),"")</f>
        <v/>
      </c>
      <c r="AC453" s="102" t="str">
        <f t="array" aca="1" ref="AC453" ca="1">IF(AA453&lt;&gt;"",PRODUCT(AB$3:AB453+1)-1,"")</f>
        <v/>
      </c>
      <c r="AD453" s="104" t="str">
        <f ca="1">IF(AA453&lt;&gt;"",POWER((AA453-MAX(AA$2:AA453))/(1+MAX(AA$2:AA453))*100,2),"")</f>
        <v/>
      </c>
    </row>
    <row r="454" spans="20:30" x14ac:dyDescent="0.25">
      <c r="T454" t="str">
        <f t="array" aca="1" ref="T454" ca="1">IF(ROWS($2:454)&lt;=COUNT('Trade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ROWS(U$2:$U454))),"")</f>
        <v/>
      </c>
      <c r="U454" s="93" t="str">
        <f ca="1">IFERROR(INDEX('Trade Journal'!P:P,MATCH(T454,'Trade Journal'!A:A,0)),"")</f>
        <v/>
      </c>
      <c r="V454" s="93" t="str">
        <f ca="1">IFERROR(INDEX('Trade Journal'!Q:Q,MATCH(T454,'Trade Journal'!A:A,0)),"")</f>
        <v/>
      </c>
      <c r="W454" s="93" t="str">
        <f ca="1">IFERROR(INDEX('Trade Journal'!R:R,MATCH(T454,'Trade Journal'!A:A,0)),"")</f>
        <v/>
      </c>
      <c r="X454" s="93" t="str">
        <f t="shared" ca="1" si="7"/>
        <v/>
      </c>
      <c r="Y454" s="93" t="str">
        <f ca="1">IF(X454&lt;&gt;"",SUM(X$2:X454),"")</f>
        <v/>
      </c>
      <c r="Z454" s="102" t="str">
        <f ca="1">IFERROR(INDEX('Trade Journal'!O:O,MATCH(T454,'Trade Journal'!A:A,0)),"")</f>
        <v/>
      </c>
      <c r="AA454" s="102" t="str">
        <f t="array" aca="1" ref="AA454" ca="1">IF(Z454&lt;&gt;"",PRODUCT(Z$2:Z454+1)-1,"")</f>
        <v/>
      </c>
      <c r="AB454" s="102" t="str">
        <f ca="1">IF(AA454&lt;&gt;"",IF(MAX(AA$2:AA454)=AA454,1/(1+AC453)-1,(1+AA454)/(1+AA453)-1),"")</f>
        <v/>
      </c>
      <c r="AC454" s="102" t="str">
        <f t="array" aca="1" ref="AC454" ca="1">IF(AA454&lt;&gt;"",PRODUCT(AB$3:AB454+1)-1,"")</f>
        <v/>
      </c>
      <c r="AD454" s="104" t="str">
        <f ca="1">IF(AA454&lt;&gt;"",POWER((AA454-MAX(AA$2:AA454))/(1+MAX(AA$2:AA454))*100,2),"")</f>
        <v/>
      </c>
    </row>
    <row r="455" spans="20:30" x14ac:dyDescent="0.25">
      <c r="T455" t="str">
        <f t="array" aca="1" ref="T455" ca="1">IF(ROWS($2:455)&lt;=COUNT('Trade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ROWS(U$2:$U455))),"")</f>
        <v/>
      </c>
      <c r="U455" s="93" t="str">
        <f ca="1">IFERROR(INDEX('Trade Journal'!P:P,MATCH(T455,'Trade Journal'!A:A,0)),"")</f>
        <v/>
      </c>
      <c r="V455" s="93" t="str">
        <f ca="1">IFERROR(INDEX('Trade Journal'!Q:Q,MATCH(T455,'Trade Journal'!A:A,0)),"")</f>
        <v/>
      </c>
      <c r="W455" s="93" t="str">
        <f ca="1">IFERROR(INDEX('Trade Journal'!R:R,MATCH(T455,'Trade Journal'!A:A,0)),"")</f>
        <v/>
      </c>
      <c r="X455" s="93" t="str">
        <f t="shared" ca="1" si="7"/>
        <v/>
      </c>
      <c r="Y455" s="93" t="str">
        <f ca="1">IF(X455&lt;&gt;"",SUM(X$2:X455),"")</f>
        <v/>
      </c>
      <c r="Z455" s="102" t="str">
        <f ca="1">IFERROR(INDEX('Trade Journal'!O:O,MATCH(T455,'Trade Journal'!A:A,0)),"")</f>
        <v/>
      </c>
      <c r="AA455" s="102" t="str">
        <f t="array" aca="1" ref="AA455" ca="1">IF(Z455&lt;&gt;"",PRODUCT(Z$2:Z455+1)-1,"")</f>
        <v/>
      </c>
      <c r="AB455" s="102" t="str">
        <f ca="1">IF(AA455&lt;&gt;"",IF(MAX(AA$2:AA455)=AA455,1/(1+AC454)-1,(1+AA455)/(1+AA454)-1),"")</f>
        <v/>
      </c>
      <c r="AC455" s="102" t="str">
        <f t="array" aca="1" ref="AC455" ca="1">IF(AA455&lt;&gt;"",PRODUCT(AB$3:AB455+1)-1,"")</f>
        <v/>
      </c>
      <c r="AD455" s="104" t="str">
        <f ca="1">IF(AA455&lt;&gt;"",POWER((AA455-MAX(AA$2:AA455))/(1+MAX(AA$2:AA455))*100,2),"")</f>
        <v/>
      </c>
    </row>
    <row r="456" spans="20:30" x14ac:dyDescent="0.25">
      <c r="T456" t="str">
        <f t="array" aca="1" ref="T456" ca="1">IF(ROWS($2:456)&lt;=COUNT('Trade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ROWS(U$2:$U456))),"")</f>
        <v/>
      </c>
      <c r="U456" s="93" t="str">
        <f ca="1">IFERROR(INDEX('Trade Journal'!P:P,MATCH(T456,'Trade Journal'!A:A,0)),"")</f>
        <v/>
      </c>
      <c r="V456" s="93" t="str">
        <f ca="1">IFERROR(INDEX('Trade Journal'!Q:Q,MATCH(T456,'Trade Journal'!A:A,0)),"")</f>
        <v/>
      </c>
      <c r="W456" s="93" t="str">
        <f ca="1">IFERROR(INDEX('Trade Journal'!R:R,MATCH(T456,'Trade Journal'!A:A,0)),"")</f>
        <v/>
      </c>
      <c r="X456" s="93" t="str">
        <f t="shared" ca="1" si="7"/>
        <v/>
      </c>
      <c r="Y456" s="93" t="str">
        <f ca="1">IF(X456&lt;&gt;"",SUM(X$2:X456),"")</f>
        <v/>
      </c>
      <c r="Z456" s="102" t="str">
        <f ca="1">IFERROR(INDEX('Trade Journal'!O:O,MATCH(T456,'Trade Journal'!A:A,0)),"")</f>
        <v/>
      </c>
      <c r="AA456" s="102" t="str">
        <f t="array" aca="1" ref="AA456" ca="1">IF(Z456&lt;&gt;"",PRODUCT(Z$2:Z456+1)-1,"")</f>
        <v/>
      </c>
      <c r="AB456" s="102" t="str">
        <f ca="1">IF(AA456&lt;&gt;"",IF(MAX(AA$2:AA456)=AA456,1/(1+AC455)-1,(1+AA456)/(1+AA455)-1),"")</f>
        <v/>
      </c>
      <c r="AC456" s="102" t="str">
        <f t="array" aca="1" ref="AC456" ca="1">IF(AA456&lt;&gt;"",PRODUCT(AB$3:AB456+1)-1,"")</f>
        <v/>
      </c>
      <c r="AD456" s="104" t="str">
        <f ca="1">IF(AA456&lt;&gt;"",POWER((AA456-MAX(AA$2:AA456))/(1+MAX(AA$2:AA456))*100,2),"")</f>
        <v/>
      </c>
    </row>
    <row r="457" spans="20:30" x14ac:dyDescent="0.25">
      <c r="T457" t="str">
        <f t="array" aca="1" ref="T457" ca="1">IF(ROWS($2:457)&lt;=COUNT('Trade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ROWS(U$2:$U457))),"")</f>
        <v/>
      </c>
      <c r="U457" s="93" t="str">
        <f ca="1">IFERROR(INDEX('Trade Journal'!P:P,MATCH(T457,'Trade Journal'!A:A,0)),"")</f>
        <v/>
      </c>
      <c r="V457" s="93" t="str">
        <f ca="1">IFERROR(INDEX('Trade Journal'!Q:Q,MATCH(T457,'Trade Journal'!A:A,0)),"")</f>
        <v/>
      </c>
      <c r="W457" s="93" t="str">
        <f ca="1">IFERROR(INDEX('Trade Journal'!R:R,MATCH(T457,'Trade Journal'!A:A,0)),"")</f>
        <v/>
      </c>
      <c r="X457" s="93" t="str">
        <f t="shared" ca="1" si="7"/>
        <v/>
      </c>
      <c r="Y457" s="93" t="str">
        <f ca="1">IF(X457&lt;&gt;"",SUM(X$2:X457),"")</f>
        <v/>
      </c>
      <c r="Z457" s="102" t="str">
        <f ca="1">IFERROR(INDEX('Trade Journal'!O:O,MATCH(T457,'Trade Journal'!A:A,0)),"")</f>
        <v/>
      </c>
      <c r="AA457" s="102" t="str">
        <f t="array" aca="1" ref="AA457" ca="1">IF(Z457&lt;&gt;"",PRODUCT(Z$2:Z457+1)-1,"")</f>
        <v/>
      </c>
      <c r="AB457" s="102" t="str">
        <f ca="1">IF(AA457&lt;&gt;"",IF(MAX(AA$2:AA457)=AA457,1/(1+AC456)-1,(1+AA457)/(1+AA456)-1),"")</f>
        <v/>
      </c>
      <c r="AC457" s="102" t="str">
        <f t="array" aca="1" ref="AC457" ca="1">IF(AA457&lt;&gt;"",PRODUCT(AB$3:AB457+1)-1,"")</f>
        <v/>
      </c>
      <c r="AD457" s="104" t="str">
        <f ca="1">IF(AA457&lt;&gt;"",POWER((AA457-MAX(AA$2:AA457))/(1+MAX(AA$2:AA457))*100,2),"")</f>
        <v/>
      </c>
    </row>
    <row r="458" spans="20:30" x14ac:dyDescent="0.25">
      <c r="T458" t="str">
        <f t="array" aca="1" ref="T458" ca="1">IF(ROWS($2:458)&lt;=COUNT('Trade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ROWS(U$2:$U458))),"")</f>
        <v/>
      </c>
      <c r="U458" s="93" t="str">
        <f ca="1">IFERROR(INDEX('Trade Journal'!P:P,MATCH(T458,'Trade Journal'!A:A,0)),"")</f>
        <v/>
      </c>
      <c r="V458" s="93" t="str">
        <f ca="1">IFERROR(INDEX('Trade Journal'!Q:Q,MATCH(T458,'Trade Journal'!A:A,0)),"")</f>
        <v/>
      </c>
      <c r="W458" s="93" t="str">
        <f ca="1">IFERROR(INDEX('Trade Journal'!R:R,MATCH(T458,'Trade Journal'!A:A,0)),"")</f>
        <v/>
      </c>
      <c r="X458" s="93" t="str">
        <f t="shared" ca="1" si="7"/>
        <v/>
      </c>
      <c r="Y458" s="93" t="str">
        <f ca="1">IF(X458&lt;&gt;"",SUM(X$2:X458),"")</f>
        <v/>
      </c>
      <c r="Z458" s="102" t="str">
        <f ca="1">IFERROR(INDEX('Trade Journal'!O:O,MATCH(T458,'Trade Journal'!A:A,0)),"")</f>
        <v/>
      </c>
      <c r="AA458" s="102" t="str">
        <f t="array" aca="1" ref="AA458" ca="1">IF(Z458&lt;&gt;"",PRODUCT(Z$2:Z458+1)-1,"")</f>
        <v/>
      </c>
      <c r="AB458" s="102" t="str">
        <f ca="1">IF(AA458&lt;&gt;"",IF(MAX(AA$2:AA458)=AA458,1/(1+AC457)-1,(1+AA458)/(1+AA457)-1),"")</f>
        <v/>
      </c>
      <c r="AC458" s="102" t="str">
        <f t="array" aca="1" ref="AC458" ca="1">IF(AA458&lt;&gt;"",PRODUCT(AB$3:AB458+1)-1,"")</f>
        <v/>
      </c>
      <c r="AD458" s="104" t="str">
        <f ca="1">IF(AA458&lt;&gt;"",POWER((AA458-MAX(AA$2:AA458))/(1+MAX(AA$2:AA458))*100,2),"")</f>
        <v/>
      </c>
    </row>
    <row r="459" spans="20:30" x14ac:dyDescent="0.25">
      <c r="T459" t="str">
        <f t="array" aca="1" ref="T459" ca="1">IF(ROWS($2:459)&lt;=COUNT('Trade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ROWS(U$2:$U459))),"")</f>
        <v/>
      </c>
      <c r="U459" s="93" t="str">
        <f ca="1">IFERROR(INDEX('Trade Journal'!P:P,MATCH(T459,'Trade Journal'!A:A,0)),"")</f>
        <v/>
      </c>
      <c r="V459" s="93" t="str">
        <f ca="1">IFERROR(INDEX('Trade Journal'!Q:Q,MATCH(T459,'Trade Journal'!A:A,0)),"")</f>
        <v/>
      </c>
      <c r="W459" s="93" t="str">
        <f ca="1">IFERROR(INDEX('Trade Journal'!R:R,MATCH(T459,'Trade Journal'!A:A,0)),"")</f>
        <v/>
      </c>
      <c r="X459" s="93" t="str">
        <f t="shared" ca="1" si="7"/>
        <v/>
      </c>
      <c r="Y459" s="93" t="str">
        <f ca="1">IF(X459&lt;&gt;"",SUM(X$2:X459),"")</f>
        <v/>
      </c>
      <c r="Z459" s="102" t="str">
        <f ca="1">IFERROR(INDEX('Trade Journal'!O:O,MATCH(T459,'Trade Journal'!A:A,0)),"")</f>
        <v/>
      </c>
      <c r="AA459" s="102" t="str">
        <f t="array" aca="1" ref="AA459" ca="1">IF(Z459&lt;&gt;"",PRODUCT(Z$2:Z459+1)-1,"")</f>
        <v/>
      </c>
      <c r="AB459" s="102" t="str">
        <f ca="1">IF(AA459&lt;&gt;"",IF(MAX(AA$2:AA459)=AA459,1/(1+AC458)-1,(1+AA459)/(1+AA458)-1),"")</f>
        <v/>
      </c>
      <c r="AC459" s="102" t="str">
        <f t="array" aca="1" ref="AC459" ca="1">IF(AA459&lt;&gt;"",PRODUCT(AB$3:AB459+1)-1,"")</f>
        <v/>
      </c>
      <c r="AD459" s="104" t="str">
        <f ca="1">IF(AA459&lt;&gt;"",POWER((AA459-MAX(AA$2:AA459))/(1+MAX(AA$2:AA459))*100,2),"")</f>
        <v/>
      </c>
    </row>
    <row r="460" spans="20:30" x14ac:dyDescent="0.25">
      <c r="T460" t="str">
        <f t="array" aca="1" ref="T460" ca="1">IF(ROWS($2:460)&lt;=COUNT('Trade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ROWS(U$2:$U460))),"")</f>
        <v/>
      </c>
      <c r="U460" s="93" t="str">
        <f ca="1">IFERROR(INDEX('Trade Journal'!P:P,MATCH(T460,'Trade Journal'!A:A,0)),"")</f>
        <v/>
      </c>
      <c r="V460" s="93" t="str">
        <f ca="1">IFERROR(INDEX('Trade Journal'!Q:Q,MATCH(T460,'Trade Journal'!A:A,0)),"")</f>
        <v/>
      </c>
      <c r="W460" s="93" t="str">
        <f ca="1">IFERROR(INDEX('Trade Journal'!R:R,MATCH(T460,'Trade Journal'!A:A,0)),"")</f>
        <v/>
      </c>
      <c r="X460" s="93" t="str">
        <f t="shared" ca="1" si="7"/>
        <v/>
      </c>
      <c r="Y460" s="93" t="str">
        <f ca="1">IF(X460&lt;&gt;"",SUM(X$2:X460),"")</f>
        <v/>
      </c>
      <c r="Z460" s="102" t="str">
        <f ca="1">IFERROR(INDEX('Trade Journal'!O:O,MATCH(T460,'Trade Journal'!A:A,0)),"")</f>
        <v/>
      </c>
      <c r="AA460" s="102" t="str">
        <f t="array" aca="1" ref="AA460" ca="1">IF(Z460&lt;&gt;"",PRODUCT(Z$2:Z460+1)-1,"")</f>
        <v/>
      </c>
      <c r="AB460" s="102" t="str">
        <f ca="1">IF(AA460&lt;&gt;"",IF(MAX(AA$2:AA460)=AA460,1/(1+AC459)-1,(1+AA460)/(1+AA459)-1),"")</f>
        <v/>
      </c>
      <c r="AC460" s="102" t="str">
        <f t="array" aca="1" ref="AC460" ca="1">IF(AA460&lt;&gt;"",PRODUCT(AB$3:AB460+1)-1,"")</f>
        <v/>
      </c>
      <c r="AD460" s="104" t="str">
        <f ca="1">IF(AA460&lt;&gt;"",POWER((AA460-MAX(AA$2:AA460))/(1+MAX(AA$2:AA460))*100,2),"")</f>
        <v/>
      </c>
    </row>
    <row r="461" spans="20:30" x14ac:dyDescent="0.25">
      <c r="T461" t="str">
        <f t="array" aca="1" ref="T461" ca="1">IF(ROWS($2:461)&lt;=COUNT('Trade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ROWS(U$2:$U461))),"")</f>
        <v/>
      </c>
      <c r="U461" s="93" t="str">
        <f ca="1">IFERROR(INDEX('Trade Journal'!P:P,MATCH(T461,'Trade Journal'!A:A,0)),"")</f>
        <v/>
      </c>
      <c r="V461" s="93" t="str">
        <f ca="1">IFERROR(INDEX('Trade Journal'!Q:Q,MATCH(T461,'Trade Journal'!A:A,0)),"")</f>
        <v/>
      </c>
      <c r="W461" s="93" t="str">
        <f ca="1">IFERROR(INDEX('Trade Journal'!R:R,MATCH(T461,'Trade Journal'!A:A,0)),"")</f>
        <v/>
      </c>
      <c r="X461" s="93" t="str">
        <f t="shared" ca="1" si="7"/>
        <v/>
      </c>
      <c r="Y461" s="93" t="str">
        <f ca="1">IF(X461&lt;&gt;"",SUM(X$2:X461),"")</f>
        <v/>
      </c>
      <c r="Z461" s="102" t="str">
        <f ca="1">IFERROR(INDEX('Trade Journal'!O:O,MATCH(T461,'Trade Journal'!A:A,0)),"")</f>
        <v/>
      </c>
      <c r="AA461" s="102" t="str">
        <f t="array" aca="1" ref="AA461" ca="1">IF(Z461&lt;&gt;"",PRODUCT(Z$2:Z461+1)-1,"")</f>
        <v/>
      </c>
      <c r="AB461" s="102" t="str">
        <f ca="1">IF(AA461&lt;&gt;"",IF(MAX(AA$2:AA461)=AA461,1/(1+AC460)-1,(1+AA461)/(1+AA460)-1),"")</f>
        <v/>
      </c>
      <c r="AC461" s="102" t="str">
        <f t="array" aca="1" ref="AC461" ca="1">IF(AA461&lt;&gt;"",PRODUCT(AB$3:AB461+1)-1,"")</f>
        <v/>
      </c>
      <c r="AD461" s="104" t="str">
        <f ca="1">IF(AA461&lt;&gt;"",POWER((AA461-MAX(AA$2:AA461))/(1+MAX(AA$2:AA461))*100,2),"")</f>
        <v/>
      </c>
    </row>
    <row r="462" spans="20:30" x14ac:dyDescent="0.25">
      <c r="T462" t="str">
        <f t="array" aca="1" ref="T462" ca="1">IF(ROWS($2:462)&lt;=COUNT('Trade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ROWS(U$2:$U462))),"")</f>
        <v/>
      </c>
      <c r="U462" s="93" t="str">
        <f ca="1">IFERROR(INDEX('Trade Journal'!P:P,MATCH(T462,'Trade Journal'!A:A,0)),"")</f>
        <v/>
      </c>
      <c r="V462" s="93" t="str">
        <f ca="1">IFERROR(INDEX('Trade Journal'!Q:Q,MATCH(T462,'Trade Journal'!A:A,0)),"")</f>
        <v/>
      </c>
      <c r="W462" s="93" t="str">
        <f ca="1">IFERROR(INDEX('Trade Journal'!R:R,MATCH(T462,'Trade Journal'!A:A,0)),"")</f>
        <v/>
      </c>
      <c r="X462" s="93" t="str">
        <f t="shared" ca="1" si="7"/>
        <v/>
      </c>
      <c r="Y462" s="93" t="str">
        <f ca="1">IF(X462&lt;&gt;"",SUM(X$2:X462),"")</f>
        <v/>
      </c>
      <c r="Z462" s="102" t="str">
        <f ca="1">IFERROR(INDEX('Trade Journal'!O:O,MATCH(T462,'Trade Journal'!A:A,0)),"")</f>
        <v/>
      </c>
      <c r="AA462" s="102" t="str">
        <f t="array" aca="1" ref="AA462" ca="1">IF(Z462&lt;&gt;"",PRODUCT(Z$2:Z462+1)-1,"")</f>
        <v/>
      </c>
      <c r="AB462" s="102" t="str">
        <f ca="1">IF(AA462&lt;&gt;"",IF(MAX(AA$2:AA462)=AA462,1/(1+AC461)-1,(1+AA462)/(1+AA461)-1),"")</f>
        <v/>
      </c>
      <c r="AC462" s="102" t="str">
        <f t="array" aca="1" ref="AC462" ca="1">IF(AA462&lt;&gt;"",PRODUCT(AB$3:AB462+1)-1,"")</f>
        <v/>
      </c>
      <c r="AD462" s="104" t="str">
        <f ca="1">IF(AA462&lt;&gt;"",POWER((AA462-MAX(AA$2:AA462))/(1+MAX(AA$2:AA462))*100,2),"")</f>
        <v/>
      </c>
    </row>
    <row r="463" spans="20:30" x14ac:dyDescent="0.25">
      <c r="T463" t="str">
        <f t="array" aca="1" ref="T463" ca="1">IF(ROWS($2:463)&lt;=COUNT('Trade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ROWS(U$2:$U463))),"")</f>
        <v/>
      </c>
      <c r="U463" s="93" t="str">
        <f ca="1">IFERROR(INDEX('Trade Journal'!P:P,MATCH(T463,'Trade Journal'!A:A,0)),"")</f>
        <v/>
      </c>
      <c r="V463" s="93" t="str">
        <f ca="1">IFERROR(INDEX('Trade Journal'!Q:Q,MATCH(T463,'Trade Journal'!A:A,0)),"")</f>
        <v/>
      </c>
      <c r="W463" s="93" t="str">
        <f ca="1">IFERROR(INDEX('Trade Journal'!R:R,MATCH(T463,'Trade Journal'!A:A,0)),"")</f>
        <v/>
      </c>
      <c r="X463" s="93" t="str">
        <f t="shared" ca="1" si="7"/>
        <v/>
      </c>
      <c r="Y463" s="93" t="str">
        <f ca="1">IF(X463&lt;&gt;"",SUM(X$2:X463),"")</f>
        <v/>
      </c>
      <c r="Z463" s="102" t="str">
        <f ca="1">IFERROR(INDEX('Trade Journal'!O:O,MATCH(T463,'Trade Journal'!A:A,0)),"")</f>
        <v/>
      </c>
      <c r="AA463" s="102" t="str">
        <f t="array" aca="1" ref="AA463" ca="1">IF(Z463&lt;&gt;"",PRODUCT(Z$2:Z463+1)-1,"")</f>
        <v/>
      </c>
      <c r="AB463" s="102" t="str">
        <f ca="1">IF(AA463&lt;&gt;"",IF(MAX(AA$2:AA463)=AA463,1/(1+AC462)-1,(1+AA463)/(1+AA462)-1),"")</f>
        <v/>
      </c>
      <c r="AC463" s="102" t="str">
        <f t="array" aca="1" ref="AC463" ca="1">IF(AA463&lt;&gt;"",PRODUCT(AB$3:AB463+1)-1,"")</f>
        <v/>
      </c>
      <c r="AD463" s="104" t="str">
        <f ca="1">IF(AA463&lt;&gt;"",POWER((AA463-MAX(AA$2:AA463))/(1+MAX(AA$2:AA463))*100,2),"")</f>
        <v/>
      </c>
    </row>
    <row r="464" spans="20:30" x14ac:dyDescent="0.25">
      <c r="T464" t="str">
        <f t="array" aca="1" ref="T464" ca="1">IF(ROWS($2:464)&lt;=COUNT('Trade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ROWS(U$2:$U464))),"")</f>
        <v/>
      </c>
      <c r="U464" s="93" t="str">
        <f ca="1">IFERROR(INDEX('Trade Journal'!P:P,MATCH(T464,'Trade Journal'!A:A,0)),"")</f>
        <v/>
      </c>
      <c r="V464" s="93" t="str">
        <f ca="1">IFERROR(INDEX('Trade Journal'!Q:Q,MATCH(T464,'Trade Journal'!A:A,0)),"")</f>
        <v/>
      </c>
      <c r="W464" s="93" t="str">
        <f ca="1">IFERROR(INDEX('Trade Journal'!R:R,MATCH(T464,'Trade Journal'!A:A,0)),"")</f>
        <v/>
      </c>
      <c r="X464" s="93" t="str">
        <f t="shared" ref="X464:X527" ca="1" si="8">IF(OR(U464&lt;&gt;"",V464&lt;&gt;"",W464&lt;&gt;""),SUM(U464:W464),"")</f>
        <v/>
      </c>
      <c r="Y464" s="93" t="str">
        <f ca="1">IF(X464&lt;&gt;"",SUM(X$2:X464),"")</f>
        <v/>
      </c>
      <c r="Z464" s="102" t="str">
        <f ca="1">IFERROR(INDEX('Trade Journal'!O:O,MATCH(T464,'Trade Journal'!A:A,0)),"")</f>
        <v/>
      </c>
      <c r="AA464" s="102" t="str">
        <f t="array" aca="1" ref="AA464" ca="1">IF(Z464&lt;&gt;"",PRODUCT(Z$2:Z464+1)-1,"")</f>
        <v/>
      </c>
      <c r="AB464" s="102" t="str">
        <f ca="1">IF(AA464&lt;&gt;"",IF(MAX(AA$2:AA464)=AA464,1/(1+AC463)-1,(1+AA464)/(1+AA463)-1),"")</f>
        <v/>
      </c>
      <c r="AC464" s="102" t="str">
        <f t="array" aca="1" ref="AC464" ca="1">IF(AA464&lt;&gt;"",PRODUCT(AB$3:AB464+1)-1,"")</f>
        <v/>
      </c>
      <c r="AD464" s="104" t="str">
        <f ca="1">IF(AA464&lt;&gt;"",POWER((AA464-MAX(AA$2:AA464))/(1+MAX(AA$2:AA464))*100,2),"")</f>
        <v/>
      </c>
    </row>
    <row r="465" spans="20:30" x14ac:dyDescent="0.25">
      <c r="T465" t="str">
        <f t="array" aca="1" ref="T465" ca="1">IF(ROWS($2:465)&lt;=COUNT('Trade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ROWS(U$2:$U465))),"")</f>
        <v/>
      </c>
      <c r="U465" s="93" t="str">
        <f ca="1">IFERROR(INDEX('Trade Journal'!P:P,MATCH(T465,'Trade Journal'!A:A,0)),"")</f>
        <v/>
      </c>
      <c r="V465" s="93" t="str">
        <f ca="1">IFERROR(INDEX('Trade Journal'!Q:Q,MATCH(T465,'Trade Journal'!A:A,0)),"")</f>
        <v/>
      </c>
      <c r="W465" s="93" t="str">
        <f ca="1">IFERROR(INDEX('Trade Journal'!R:R,MATCH(T465,'Trade Journal'!A:A,0)),"")</f>
        <v/>
      </c>
      <c r="X465" s="93" t="str">
        <f t="shared" ca="1" si="8"/>
        <v/>
      </c>
      <c r="Y465" s="93" t="str">
        <f ca="1">IF(X465&lt;&gt;"",SUM(X$2:X465),"")</f>
        <v/>
      </c>
      <c r="Z465" s="102" t="str">
        <f ca="1">IFERROR(INDEX('Trade Journal'!O:O,MATCH(T465,'Trade Journal'!A:A,0)),"")</f>
        <v/>
      </c>
      <c r="AA465" s="102" t="str">
        <f t="array" aca="1" ref="AA465" ca="1">IF(Z465&lt;&gt;"",PRODUCT(Z$2:Z465+1)-1,"")</f>
        <v/>
      </c>
      <c r="AB465" s="102" t="str">
        <f ca="1">IF(AA465&lt;&gt;"",IF(MAX(AA$2:AA465)=AA465,1/(1+AC464)-1,(1+AA465)/(1+AA464)-1),"")</f>
        <v/>
      </c>
      <c r="AC465" s="102" t="str">
        <f t="array" aca="1" ref="AC465" ca="1">IF(AA465&lt;&gt;"",PRODUCT(AB$3:AB465+1)-1,"")</f>
        <v/>
      </c>
      <c r="AD465" s="104" t="str">
        <f ca="1">IF(AA465&lt;&gt;"",POWER((AA465-MAX(AA$2:AA465))/(1+MAX(AA$2:AA465))*100,2),"")</f>
        <v/>
      </c>
    </row>
    <row r="466" spans="20:30" x14ac:dyDescent="0.25">
      <c r="T466" t="str">
        <f t="array" aca="1" ref="T466" ca="1">IF(ROWS($2:466)&lt;=COUNT('Trade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ROWS(U$2:$U466))),"")</f>
        <v/>
      </c>
      <c r="U466" s="93" t="str">
        <f ca="1">IFERROR(INDEX('Trade Journal'!P:P,MATCH(T466,'Trade Journal'!A:A,0)),"")</f>
        <v/>
      </c>
      <c r="V466" s="93" t="str">
        <f ca="1">IFERROR(INDEX('Trade Journal'!Q:Q,MATCH(T466,'Trade Journal'!A:A,0)),"")</f>
        <v/>
      </c>
      <c r="W466" s="93" t="str">
        <f ca="1">IFERROR(INDEX('Trade Journal'!R:R,MATCH(T466,'Trade Journal'!A:A,0)),"")</f>
        <v/>
      </c>
      <c r="X466" s="93" t="str">
        <f t="shared" ca="1" si="8"/>
        <v/>
      </c>
      <c r="Y466" s="93" t="str">
        <f ca="1">IF(X466&lt;&gt;"",SUM(X$2:X466),"")</f>
        <v/>
      </c>
      <c r="Z466" s="102" t="str">
        <f ca="1">IFERROR(INDEX('Trade Journal'!O:O,MATCH(T466,'Trade Journal'!A:A,0)),"")</f>
        <v/>
      </c>
      <c r="AA466" s="102" t="str">
        <f t="array" aca="1" ref="AA466" ca="1">IF(Z466&lt;&gt;"",PRODUCT(Z$2:Z466+1)-1,"")</f>
        <v/>
      </c>
      <c r="AB466" s="102" t="str">
        <f ca="1">IF(AA466&lt;&gt;"",IF(MAX(AA$2:AA466)=AA466,1/(1+AC465)-1,(1+AA466)/(1+AA465)-1),"")</f>
        <v/>
      </c>
      <c r="AC466" s="102" t="str">
        <f t="array" aca="1" ref="AC466" ca="1">IF(AA466&lt;&gt;"",PRODUCT(AB$3:AB466+1)-1,"")</f>
        <v/>
      </c>
      <c r="AD466" s="104" t="str">
        <f ca="1">IF(AA466&lt;&gt;"",POWER((AA466-MAX(AA$2:AA466))/(1+MAX(AA$2:AA466))*100,2),"")</f>
        <v/>
      </c>
    </row>
    <row r="467" spans="20:30" x14ac:dyDescent="0.25">
      <c r="T467" t="str">
        <f t="array" aca="1" ref="T467" ca="1">IF(ROWS($2:467)&lt;=COUNT('Trade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ROWS(U$2:$U467))),"")</f>
        <v/>
      </c>
      <c r="U467" s="93" t="str">
        <f ca="1">IFERROR(INDEX('Trade Journal'!P:P,MATCH(T467,'Trade Journal'!A:A,0)),"")</f>
        <v/>
      </c>
      <c r="V467" s="93" t="str">
        <f ca="1">IFERROR(INDEX('Trade Journal'!Q:Q,MATCH(T467,'Trade Journal'!A:A,0)),"")</f>
        <v/>
      </c>
      <c r="W467" s="93" t="str">
        <f ca="1">IFERROR(INDEX('Trade Journal'!R:R,MATCH(T467,'Trade Journal'!A:A,0)),"")</f>
        <v/>
      </c>
      <c r="X467" s="93" t="str">
        <f t="shared" ca="1" si="8"/>
        <v/>
      </c>
      <c r="Y467" s="93" t="str">
        <f ca="1">IF(X467&lt;&gt;"",SUM(X$2:X467),"")</f>
        <v/>
      </c>
      <c r="Z467" s="102" t="str">
        <f ca="1">IFERROR(INDEX('Trade Journal'!O:O,MATCH(T467,'Trade Journal'!A:A,0)),"")</f>
        <v/>
      </c>
      <c r="AA467" s="102" t="str">
        <f t="array" aca="1" ref="AA467" ca="1">IF(Z467&lt;&gt;"",PRODUCT(Z$2:Z467+1)-1,"")</f>
        <v/>
      </c>
      <c r="AB467" s="102" t="str">
        <f ca="1">IF(AA467&lt;&gt;"",IF(MAX(AA$2:AA467)=AA467,1/(1+AC466)-1,(1+AA467)/(1+AA466)-1),"")</f>
        <v/>
      </c>
      <c r="AC467" s="102" t="str">
        <f t="array" aca="1" ref="AC467" ca="1">IF(AA467&lt;&gt;"",PRODUCT(AB$3:AB467+1)-1,"")</f>
        <v/>
      </c>
      <c r="AD467" s="104" t="str">
        <f ca="1">IF(AA467&lt;&gt;"",POWER((AA467-MAX(AA$2:AA467))/(1+MAX(AA$2:AA467))*100,2),"")</f>
        <v/>
      </c>
    </row>
    <row r="468" spans="20:30" x14ac:dyDescent="0.25">
      <c r="T468" t="str">
        <f t="array" aca="1" ref="T468" ca="1">IF(ROWS($2:468)&lt;=COUNT('Trade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ROWS(U$2:$U468))),"")</f>
        <v/>
      </c>
      <c r="U468" s="93" t="str">
        <f ca="1">IFERROR(INDEX('Trade Journal'!P:P,MATCH(T468,'Trade Journal'!A:A,0)),"")</f>
        <v/>
      </c>
      <c r="V468" s="93" t="str">
        <f ca="1">IFERROR(INDEX('Trade Journal'!Q:Q,MATCH(T468,'Trade Journal'!A:A,0)),"")</f>
        <v/>
      </c>
      <c r="W468" s="93" t="str">
        <f ca="1">IFERROR(INDEX('Trade Journal'!R:R,MATCH(T468,'Trade Journal'!A:A,0)),"")</f>
        <v/>
      </c>
      <c r="X468" s="93" t="str">
        <f t="shared" ca="1" si="8"/>
        <v/>
      </c>
      <c r="Y468" s="93" t="str">
        <f ca="1">IF(X468&lt;&gt;"",SUM(X$2:X468),"")</f>
        <v/>
      </c>
      <c r="Z468" s="102" t="str">
        <f ca="1">IFERROR(INDEX('Trade Journal'!O:O,MATCH(T468,'Trade Journal'!A:A,0)),"")</f>
        <v/>
      </c>
      <c r="AA468" s="102" t="str">
        <f t="array" aca="1" ref="AA468" ca="1">IF(Z468&lt;&gt;"",PRODUCT(Z$2:Z468+1)-1,"")</f>
        <v/>
      </c>
      <c r="AB468" s="102" t="str">
        <f ca="1">IF(AA468&lt;&gt;"",IF(MAX(AA$2:AA468)=AA468,1/(1+AC467)-1,(1+AA468)/(1+AA467)-1),"")</f>
        <v/>
      </c>
      <c r="AC468" s="102" t="str">
        <f t="array" aca="1" ref="AC468" ca="1">IF(AA468&lt;&gt;"",PRODUCT(AB$3:AB468+1)-1,"")</f>
        <v/>
      </c>
      <c r="AD468" s="104" t="str">
        <f ca="1">IF(AA468&lt;&gt;"",POWER((AA468-MAX(AA$2:AA468))/(1+MAX(AA$2:AA468))*100,2),"")</f>
        <v/>
      </c>
    </row>
    <row r="469" spans="20:30" x14ac:dyDescent="0.25">
      <c r="T469" t="str">
        <f t="array" aca="1" ref="T469" ca="1">IF(ROWS($2:469)&lt;=COUNT('Trade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ROWS(U$2:$U469))),"")</f>
        <v/>
      </c>
      <c r="U469" s="93" t="str">
        <f ca="1">IFERROR(INDEX('Trade Journal'!P:P,MATCH(T469,'Trade Journal'!A:A,0)),"")</f>
        <v/>
      </c>
      <c r="V469" s="93" t="str">
        <f ca="1">IFERROR(INDEX('Trade Journal'!Q:Q,MATCH(T469,'Trade Journal'!A:A,0)),"")</f>
        <v/>
      </c>
      <c r="W469" s="93" t="str">
        <f ca="1">IFERROR(INDEX('Trade Journal'!R:R,MATCH(T469,'Trade Journal'!A:A,0)),"")</f>
        <v/>
      </c>
      <c r="X469" s="93" t="str">
        <f t="shared" ca="1" si="8"/>
        <v/>
      </c>
      <c r="Y469" s="93" t="str">
        <f ca="1">IF(X469&lt;&gt;"",SUM(X$2:X469),"")</f>
        <v/>
      </c>
      <c r="Z469" s="102" t="str">
        <f ca="1">IFERROR(INDEX('Trade Journal'!O:O,MATCH(T469,'Trade Journal'!A:A,0)),"")</f>
        <v/>
      </c>
      <c r="AA469" s="102" t="str">
        <f t="array" aca="1" ref="AA469" ca="1">IF(Z469&lt;&gt;"",PRODUCT(Z$2:Z469+1)-1,"")</f>
        <v/>
      </c>
      <c r="AB469" s="102" t="str">
        <f ca="1">IF(AA469&lt;&gt;"",IF(MAX(AA$2:AA469)=AA469,1/(1+AC468)-1,(1+AA469)/(1+AA468)-1),"")</f>
        <v/>
      </c>
      <c r="AC469" s="102" t="str">
        <f t="array" aca="1" ref="AC469" ca="1">IF(AA469&lt;&gt;"",PRODUCT(AB$3:AB469+1)-1,"")</f>
        <v/>
      </c>
      <c r="AD469" s="104" t="str">
        <f ca="1">IF(AA469&lt;&gt;"",POWER((AA469-MAX(AA$2:AA469))/(1+MAX(AA$2:AA469))*100,2),"")</f>
        <v/>
      </c>
    </row>
    <row r="470" spans="20:30" x14ac:dyDescent="0.25">
      <c r="T470" t="str">
        <f t="array" aca="1" ref="T470" ca="1">IF(ROWS($2:470)&lt;=COUNT('Trade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ROWS(U$2:$U470))),"")</f>
        <v/>
      </c>
      <c r="U470" s="93" t="str">
        <f ca="1">IFERROR(INDEX('Trade Journal'!P:P,MATCH(T470,'Trade Journal'!A:A,0)),"")</f>
        <v/>
      </c>
      <c r="V470" s="93" t="str">
        <f ca="1">IFERROR(INDEX('Trade Journal'!Q:Q,MATCH(T470,'Trade Journal'!A:A,0)),"")</f>
        <v/>
      </c>
      <c r="W470" s="93" t="str">
        <f ca="1">IFERROR(INDEX('Trade Journal'!R:R,MATCH(T470,'Trade Journal'!A:A,0)),"")</f>
        <v/>
      </c>
      <c r="X470" s="93" t="str">
        <f t="shared" ca="1" si="8"/>
        <v/>
      </c>
      <c r="Y470" s="93" t="str">
        <f ca="1">IF(X470&lt;&gt;"",SUM(X$2:X470),"")</f>
        <v/>
      </c>
      <c r="Z470" s="102" t="str">
        <f ca="1">IFERROR(INDEX('Trade Journal'!O:O,MATCH(T470,'Trade Journal'!A:A,0)),"")</f>
        <v/>
      </c>
      <c r="AA470" s="102" t="str">
        <f t="array" aca="1" ref="AA470" ca="1">IF(Z470&lt;&gt;"",PRODUCT(Z$2:Z470+1)-1,"")</f>
        <v/>
      </c>
      <c r="AB470" s="102" t="str">
        <f ca="1">IF(AA470&lt;&gt;"",IF(MAX(AA$2:AA470)=AA470,1/(1+AC469)-1,(1+AA470)/(1+AA469)-1),"")</f>
        <v/>
      </c>
      <c r="AC470" s="102" t="str">
        <f t="array" aca="1" ref="AC470" ca="1">IF(AA470&lt;&gt;"",PRODUCT(AB$3:AB470+1)-1,"")</f>
        <v/>
      </c>
      <c r="AD470" s="104" t="str">
        <f ca="1">IF(AA470&lt;&gt;"",POWER((AA470-MAX(AA$2:AA470))/(1+MAX(AA$2:AA470))*100,2),"")</f>
        <v/>
      </c>
    </row>
    <row r="471" spans="20:30" x14ac:dyDescent="0.25">
      <c r="T471" t="str">
        <f t="array" aca="1" ref="T471" ca="1">IF(ROWS($2:471)&lt;=COUNT('Trade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ROWS(U$2:$U471))),"")</f>
        <v/>
      </c>
      <c r="U471" s="93" t="str">
        <f ca="1">IFERROR(INDEX('Trade Journal'!P:P,MATCH(T471,'Trade Journal'!A:A,0)),"")</f>
        <v/>
      </c>
      <c r="V471" s="93" t="str">
        <f ca="1">IFERROR(INDEX('Trade Journal'!Q:Q,MATCH(T471,'Trade Journal'!A:A,0)),"")</f>
        <v/>
      </c>
      <c r="W471" s="93" t="str">
        <f ca="1">IFERROR(INDEX('Trade Journal'!R:R,MATCH(T471,'Trade Journal'!A:A,0)),"")</f>
        <v/>
      </c>
      <c r="X471" s="93" t="str">
        <f t="shared" ca="1" si="8"/>
        <v/>
      </c>
      <c r="Y471" s="93" t="str">
        <f ca="1">IF(X471&lt;&gt;"",SUM(X$2:X471),"")</f>
        <v/>
      </c>
      <c r="Z471" s="102" t="str">
        <f ca="1">IFERROR(INDEX('Trade Journal'!O:O,MATCH(T471,'Trade Journal'!A:A,0)),"")</f>
        <v/>
      </c>
      <c r="AA471" s="102" t="str">
        <f t="array" aca="1" ref="AA471" ca="1">IF(Z471&lt;&gt;"",PRODUCT(Z$2:Z471+1)-1,"")</f>
        <v/>
      </c>
      <c r="AB471" s="102" t="str">
        <f ca="1">IF(AA471&lt;&gt;"",IF(MAX(AA$2:AA471)=AA471,1/(1+AC470)-1,(1+AA471)/(1+AA470)-1),"")</f>
        <v/>
      </c>
      <c r="AC471" s="102" t="str">
        <f t="array" aca="1" ref="AC471" ca="1">IF(AA471&lt;&gt;"",PRODUCT(AB$3:AB471+1)-1,"")</f>
        <v/>
      </c>
      <c r="AD471" s="104" t="str">
        <f ca="1">IF(AA471&lt;&gt;"",POWER((AA471-MAX(AA$2:AA471))/(1+MAX(AA$2:AA471))*100,2),"")</f>
        <v/>
      </c>
    </row>
    <row r="472" spans="20:30" x14ac:dyDescent="0.25">
      <c r="T472" t="str">
        <f t="array" aca="1" ref="T472" ca="1">IF(ROWS($2:472)&lt;=COUNT('Trade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ROWS(U$2:$U472))),"")</f>
        <v/>
      </c>
      <c r="U472" s="93" t="str">
        <f ca="1">IFERROR(INDEX('Trade Journal'!P:P,MATCH(T472,'Trade Journal'!A:A,0)),"")</f>
        <v/>
      </c>
      <c r="V472" s="93" t="str">
        <f ca="1">IFERROR(INDEX('Trade Journal'!Q:Q,MATCH(T472,'Trade Journal'!A:A,0)),"")</f>
        <v/>
      </c>
      <c r="W472" s="93" t="str">
        <f ca="1">IFERROR(INDEX('Trade Journal'!R:R,MATCH(T472,'Trade Journal'!A:A,0)),"")</f>
        <v/>
      </c>
      <c r="X472" s="93" t="str">
        <f t="shared" ca="1" si="8"/>
        <v/>
      </c>
      <c r="Y472" s="93" t="str">
        <f ca="1">IF(X472&lt;&gt;"",SUM(X$2:X472),"")</f>
        <v/>
      </c>
      <c r="Z472" s="102" t="str">
        <f ca="1">IFERROR(INDEX('Trade Journal'!O:O,MATCH(T472,'Trade Journal'!A:A,0)),"")</f>
        <v/>
      </c>
      <c r="AA472" s="102" t="str">
        <f t="array" aca="1" ref="AA472" ca="1">IF(Z472&lt;&gt;"",PRODUCT(Z$2:Z472+1)-1,"")</f>
        <v/>
      </c>
      <c r="AB472" s="102" t="str">
        <f ca="1">IF(AA472&lt;&gt;"",IF(MAX(AA$2:AA472)=AA472,1/(1+AC471)-1,(1+AA472)/(1+AA471)-1),"")</f>
        <v/>
      </c>
      <c r="AC472" s="102" t="str">
        <f t="array" aca="1" ref="AC472" ca="1">IF(AA472&lt;&gt;"",PRODUCT(AB$3:AB472+1)-1,"")</f>
        <v/>
      </c>
      <c r="AD472" s="104" t="str">
        <f ca="1">IF(AA472&lt;&gt;"",POWER((AA472-MAX(AA$2:AA472))/(1+MAX(AA$2:AA472))*100,2),"")</f>
        <v/>
      </c>
    </row>
    <row r="473" spans="20:30" x14ac:dyDescent="0.25">
      <c r="T473" t="str">
        <f t="array" aca="1" ref="T473" ca="1">IF(ROWS($2:473)&lt;=COUNT('Trade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ROWS(U$2:$U473))),"")</f>
        <v/>
      </c>
      <c r="U473" s="93" t="str">
        <f ca="1">IFERROR(INDEX('Trade Journal'!P:P,MATCH(T473,'Trade Journal'!A:A,0)),"")</f>
        <v/>
      </c>
      <c r="V473" s="93" t="str">
        <f ca="1">IFERROR(INDEX('Trade Journal'!Q:Q,MATCH(T473,'Trade Journal'!A:A,0)),"")</f>
        <v/>
      </c>
      <c r="W473" s="93" t="str">
        <f ca="1">IFERROR(INDEX('Trade Journal'!R:R,MATCH(T473,'Trade Journal'!A:A,0)),"")</f>
        <v/>
      </c>
      <c r="X473" s="93" t="str">
        <f t="shared" ca="1" si="8"/>
        <v/>
      </c>
      <c r="Y473" s="93" t="str">
        <f ca="1">IF(X473&lt;&gt;"",SUM(X$2:X473),"")</f>
        <v/>
      </c>
      <c r="Z473" s="102" t="str">
        <f ca="1">IFERROR(INDEX('Trade Journal'!O:O,MATCH(T473,'Trade Journal'!A:A,0)),"")</f>
        <v/>
      </c>
      <c r="AA473" s="102" t="str">
        <f t="array" aca="1" ref="AA473" ca="1">IF(Z473&lt;&gt;"",PRODUCT(Z$2:Z473+1)-1,"")</f>
        <v/>
      </c>
      <c r="AB473" s="102" t="str">
        <f ca="1">IF(AA473&lt;&gt;"",IF(MAX(AA$2:AA473)=AA473,1/(1+AC472)-1,(1+AA473)/(1+AA472)-1),"")</f>
        <v/>
      </c>
      <c r="AC473" s="102" t="str">
        <f t="array" aca="1" ref="AC473" ca="1">IF(AA473&lt;&gt;"",PRODUCT(AB$3:AB473+1)-1,"")</f>
        <v/>
      </c>
      <c r="AD473" s="104" t="str">
        <f ca="1">IF(AA473&lt;&gt;"",POWER((AA473-MAX(AA$2:AA473))/(1+MAX(AA$2:AA473))*100,2),"")</f>
        <v/>
      </c>
    </row>
    <row r="474" spans="20:30" x14ac:dyDescent="0.25">
      <c r="T474" t="str">
        <f t="array" aca="1" ref="T474" ca="1">IF(ROWS($2:474)&lt;=COUNT('Trade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ROWS(U$2:$U474))),"")</f>
        <v/>
      </c>
      <c r="U474" s="93" t="str">
        <f ca="1">IFERROR(INDEX('Trade Journal'!P:P,MATCH(T474,'Trade Journal'!A:A,0)),"")</f>
        <v/>
      </c>
      <c r="V474" s="93" t="str">
        <f ca="1">IFERROR(INDEX('Trade Journal'!Q:Q,MATCH(T474,'Trade Journal'!A:A,0)),"")</f>
        <v/>
      </c>
      <c r="W474" s="93" t="str">
        <f ca="1">IFERROR(INDEX('Trade Journal'!R:R,MATCH(T474,'Trade Journal'!A:A,0)),"")</f>
        <v/>
      </c>
      <c r="X474" s="93" t="str">
        <f t="shared" ca="1" si="8"/>
        <v/>
      </c>
      <c r="Y474" s="93" t="str">
        <f ca="1">IF(X474&lt;&gt;"",SUM(X$2:X474),"")</f>
        <v/>
      </c>
      <c r="Z474" s="102" t="str">
        <f ca="1">IFERROR(INDEX('Trade Journal'!O:O,MATCH(T474,'Trade Journal'!A:A,0)),"")</f>
        <v/>
      </c>
      <c r="AA474" s="102" t="str">
        <f t="array" aca="1" ref="AA474" ca="1">IF(Z474&lt;&gt;"",PRODUCT(Z$2:Z474+1)-1,"")</f>
        <v/>
      </c>
      <c r="AB474" s="102" t="str">
        <f ca="1">IF(AA474&lt;&gt;"",IF(MAX(AA$2:AA474)=AA474,1/(1+AC473)-1,(1+AA474)/(1+AA473)-1),"")</f>
        <v/>
      </c>
      <c r="AC474" s="102" t="str">
        <f t="array" aca="1" ref="AC474" ca="1">IF(AA474&lt;&gt;"",PRODUCT(AB$3:AB474+1)-1,"")</f>
        <v/>
      </c>
      <c r="AD474" s="104" t="str">
        <f ca="1">IF(AA474&lt;&gt;"",POWER((AA474-MAX(AA$2:AA474))/(1+MAX(AA$2:AA474))*100,2),"")</f>
        <v/>
      </c>
    </row>
    <row r="475" spans="20:30" x14ac:dyDescent="0.25">
      <c r="T475" t="str">
        <f t="array" aca="1" ref="T475" ca="1">IF(ROWS($2:475)&lt;=COUNT('Trade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ROWS(U$2:$U475))),"")</f>
        <v/>
      </c>
      <c r="U475" s="93" t="str">
        <f ca="1">IFERROR(INDEX('Trade Journal'!P:P,MATCH(T475,'Trade Journal'!A:A,0)),"")</f>
        <v/>
      </c>
      <c r="V475" s="93" t="str">
        <f ca="1">IFERROR(INDEX('Trade Journal'!Q:Q,MATCH(T475,'Trade Journal'!A:A,0)),"")</f>
        <v/>
      </c>
      <c r="W475" s="93" t="str">
        <f ca="1">IFERROR(INDEX('Trade Journal'!R:R,MATCH(T475,'Trade Journal'!A:A,0)),"")</f>
        <v/>
      </c>
      <c r="X475" s="93" t="str">
        <f t="shared" ca="1" si="8"/>
        <v/>
      </c>
      <c r="Y475" s="93" t="str">
        <f ca="1">IF(X475&lt;&gt;"",SUM(X$2:X475),"")</f>
        <v/>
      </c>
      <c r="Z475" s="102" t="str">
        <f ca="1">IFERROR(INDEX('Trade Journal'!O:O,MATCH(T475,'Trade Journal'!A:A,0)),"")</f>
        <v/>
      </c>
      <c r="AA475" s="102" t="str">
        <f t="array" aca="1" ref="AA475" ca="1">IF(Z475&lt;&gt;"",PRODUCT(Z$2:Z475+1)-1,"")</f>
        <v/>
      </c>
      <c r="AB475" s="102" t="str">
        <f ca="1">IF(AA475&lt;&gt;"",IF(MAX(AA$2:AA475)=AA475,1/(1+AC474)-1,(1+AA475)/(1+AA474)-1),"")</f>
        <v/>
      </c>
      <c r="AC475" s="102" t="str">
        <f t="array" aca="1" ref="AC475" ca="1">IF(AA475&lt;&gt;"",PRODUCT(AB$3:AB475+1)-1,"")</f>
        <v/>
      </c>
      <c r="AD475" s="104" t="str">
        <f ca="1">IF(AA475&lt;&gt;"",POWER((AA475-MAX(AA$2:AA475))/(1+MAX(AA$2:AA475))*100,2),"")</f>
        <v/>
      </c>
    </row>
    <row r="476" spans="20:30" x14ac:dyDescent="0.25">
      <c r="T476" t="str">
        <f t="array" aca="1" ref="T476" ca="1">IF(ROWS($2:476)&lt;=COUNT('Trade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ROWS(U$2:$U476))),"")</f>
        <v/>
      </c>
      <c r="U476" s="93" t="str">
        <f ca="1">IFERROR(INDEX('Trade Journal'!P:P,MATCH(T476,'Trade Journal'!A:A,0)),"")</f>
        <v/>
      </c>
      <c r="V476" s="93" t="str">
        <f ca="1">IFERROR(INDEX('Trade Journal'!Q:Q,MATCH(T476,'Trade Journal'!A:A,0)),"")</f>
        <v/>
      </c>
      <c r="W476" s="93" t="str">
        <f ca="1">IFERROR(INDEX('Trade Journal'!R:R,MATCH(T476,'Trade Journal'!A:A,0)),"")</f>
        <v/>
      </c>
      <c r="X476" s="93" t="str">
        <f t="shared" ca="1" si="8"/>
        <v/>
      </c>
      <c r="Y476" s="93" t="str">
        <f ca="1">IF(X476&lt;&gt;"",SUM(X$2:X476),"")</f>
        <v/>
      </c>
      <c r="Z476" s="102" t="str">
        <f ca="1">IFERROR(INDEX('Trade Journal'!O:O,MATCH(T476,'Trade Journal'!A:A,0)),"")</f>
        <v/>
      </c>
      <c r="AA476" s="102" t="str">
        <f t="array" aca="1" ref="AA476" ca="1">IF(Z476&lt;&gt;"",PRODUCT(Z$2:Z476+1)-1,"")</f>
        <v/>
      </c>
      <c r="AB476" s="102" t="str">
        <f ca="1">IF(AA476&lt;&gt;"",IF(MAX(AA$2:AA476)=AA476,1/(1+AC475)-1,(1+AA476)/(1+AA475)-1),"")</f>
        <v/>
      </c>
      <c r="AC476" s="102" t="str">
        <f t="array" aca="1" ref="AC476" ca="1">IF(AA476&lt;&gt;"",PRODUCT(AB$3:AB476+1)-1,"")</f>
        <v/>
      </c>
      <c r="AD476" s="104" t="str">
        <f ca="1">IF(AA476&lt;&gt;"",POWER((AA476-MAX(AA$2:AA476))/(1+MAX(AA$2:AA476))*100,2),"")</f>
        <v/>
      </c>
    </row>
    <row r="477" spans="20:30" x14ac:dyDescent="0.25">
      <c r="T477" t="str">
        <f t="array" aca="1" ref="T477" ca="1">IF(ROWS($2:477)&lt;=COUNT('Trade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ROWS(U$2:$U477))),"")</f>
        <v/>
      </c>
      <c r="U477" s="93" t="str">
        <f ca="1">IFERROR(INDEX('Trade Journal'!P:P,MATCH(T477,'Trade Journal'!A:A,0)),"")</f>
        <v/>
      </c>
      <c r="V477" s="93" t="str">
        <f ca="1">IFERROR(INDEX('Trade Journal'!Q:Q,MATCH(T477,'Trade Journal'!A:A,0)),"")</f>
        <v/>
      </c>
      <c r="W477" s="93" t="str">
        <f ca="1">IFERROR(INDEX('Trade Journal'!R:R,MATCH(T477,'Trade Journal'!A:A,0)),"")</f>
        <v/>
      </c>
      <c r="X477" s="93" t="str">
        <f t="shared" ca="1" si="8"/>
        <v/>
      </c>
      <c r="Y477" s="93" t="str">
        <f ca="1">IF(X477&lt;&gt;"",SUM(X$2:X477),"")</f>
        <v/>
      </c>
      <c r="Z477" s="102" t="str">
        <f ca="1">IFERROR(INDEX('Trade Journal'!O:O,MATCH(T477,'Trade Journal'!A:A,0)),"")</f>
        <v/>
      </c>
      <c r="AA477" s="102" t="str">
        <f t="array" aca="1" ref="AA477" ca="1">IF(Z477&lt;&gt;"",PRODUCT(Z$2:Z477+1)-1,"")</f>
        <v/>
      </c>
      <c r="AB477" s="102" t="str">
        <f ca="1">IF(AA477&lt;&gt;"",IF(MAX(AA$2:AA477)=AA477,1/(1+AC476)-1,(1+AA477)/(1+AA476)-1),"")</f>
        <v/>
      </c>
      <c r="AC477" s="102" t="str">
        <f t="array" aca="1" ref="AC477" ca="1">IF(AA477&lt;&gt;"",PRODUCT(AB$3:AB477+1)-1,"")</f>
        <v/>
      </c>
      <c r="AD477" s="104" t="str">
        <f ca="1">IF(AA477&lt;&gt;"",POWER((AA477-MAX(AA$2:AA477))/(1+MAX(AA$2:AA477))*100,2),"")</f>
        <v/>
      </c>
    </row>
    <row r="478" spans="20:30" x14ac:dyDescent="0.25">
      <c r="T478" t="str">
        <f t="array" aca="1" ref="T478" ca="1">IF(ROWS($2:478)&lt;=COUNT('Trade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ROWS(U$2:$U478))),"")</f>
        <v/>
      </c>
      <c r="U478" s="93" t="str">
        <f ca="1">IFERROR(INDEX('Trade Journal'!P:P,MATCH(T478,'Trade Journal'!A:A,0)),"")</f>
        <v/>
      </c>
      <c r="V478" s="93" t="str">
        <f ca="1">IFERROR(INDEX('Trade Journal'!Q:Q,MATCH(T478,'Trade Journal'!A:A,0)),"")</f>
        <v/>
      </c>
      <c r="W478" s="93" t="str">
        <f ca="1">IFERROR(INDEX('Trade Journal'!R:R,MATCH(T478,'Trade Journal'!A:A,0)),"")</f>
        <v/>
      </c>
      <c r="X478" s="93" t="str">
        <f t="shared" ca="1" si="8"/>
        <v/>
      </c>
      <c r="Y478" s="93" t="str">
        <f ca="1">IF(X478&lt;&gt;"",SUM(X$2:X478),"")</f>
        <v/>
      </c>
      <c r="Z478" s="102" t="str">
        <f ca="1">IFERROR(INDEX('Trade Journal'!O:O,MATCH(T478,'Trade Journal'!A:A,0)),"")</f>
        <v/>
      </c>
      <c r="AA478" s="102" t="str">
        <f t="array" aca="1" ref="AA478" ca="1">IF(Z478&lt;&gt;"",PRODUCT(Z$2:Z478+1)-1,"")</f>
        <v/>
      </c>
      <c r="AB478" s="102" t="str">
        <f ca="1">IF(AA478&lt;&gt;"",IF(MAX(AA$2:AA478)=AA478,1/(1+AC477)-1,(1+AA478)/(1+AA477)-1),"")</f>
        <v/>
      </c>
      <c r="AC478" s="102" t="str">
        <f t="array" aca="1" ref="AC478" ca="1">IF(AA478&lt;&gt;"",PRODUCT(AB$3:AB478+1)-1,"")</f>
        <v/>
      </c>
      <c r="AD478" s="104" t="str">
        <f ca="1">IF(AA478&lt;&gt;"",POWER((AA478-MAX(AA$2:AA478))/(1+MAX(AA$2:AA478))*100,2),"")</f>
        <v/>
      </c>
    </row>
    <row r="479" spans="20:30" x14ac:dyDescent="0.25">
      <c r="T479" t="str">
        <f t="array" aca="1" ref="T479" ca="1">IF(ROWS($2:479)&lt;=COUNT('Trade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ROWS(U$2:$U479))),"")</f>
        <v/>
      </c>
      <c r="U479" s="93" t="str">
        <f ca="1">IFERROR(INDEX('Trade Journal'!P:P,MATCH(T479,'Trade Journal'!A:A,0)),"")</f>
        <v/>
      </c>
      <c r="V479" s="93" t="str">
        <f ca="1">IFERROR(INDEX('Trade Journal'!Q:Q,MATCH(T479,'Trade Journal'!A:A,0)),"")</f>
        <v/>
      </c>
      <c r="W479" s="93" t="str">
        <f ca="1">IFERROR(INDEX('Trade Journal'!R:R,MATCH(T479,'Trade Journal'!A:A,0)),"")</f>
        <v/>
      </c>
      <c r="X479" s="93" t="str">
        <f t="shared" ca="1" si="8"/>
        <v/>
      </c>
      <c r="Y479" s="93" t="str">
        <f ca="1">IF(X479&lt;&gt;"",SUM(X$2:X479),"")</f>
        <v/>
      </c>
      <c r="Z479" s="102" t="str">
        <f ca="1">IFERROR(INDEX('Trade Journal'!O:O,MATCH(T479,'Trade Journal'!A:A,0)),"")</f>
        <v/>
      </c>
      <c r="AA479" s="102" t="str">
        <f t="array" aca="1" ref="AA479" ca="1">IF(Z479&lt;&gt;"",PRODUCT(Z$2:Z479+1)-1,"")</f>
        <v/>
      </c>
      <c r="AB479" s="102" t="str">
        <f ca="1">IF(AA479&lt;&gt;"",IF(MAX(AA$2:AA479)=AA479,1/(1+AC478)-1,(1+AA479)/(1+AA478)-1),"")</f>
        <v/>
      </c>
      <c r="AC479" s="102" t="str">
        <f t="array" aca="1" ref="AC479" ca="1">IF(AA479&lt;&gt;"",PRODUCT(AB$3:AB479+1)-1,"")</f>
        <v/>
      </c>
      <c r="AD479" s="104" t="str">
        <f ca="1">IF(AA479&lt;&gt;"",POWER((AA479-MAX(AA$2:AA479))/(1+MAX(AA$2:AA479))*100,2),"")</f>
        <v/>
      </c>
    </row>
    <row r="480" spans="20:30" x14ac:dyDescent="0.25">
      <c r="T480" t="str">
        <f t="array" aca="1" ref="T480" ca="1">IF(ROWS($2:480)&lt;=COUNT('Trade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ROWS(U$2:$U480))),"")</f>
        <v/>
      </c>
      <c r="U480" s="93" t="str">
        <f ca="1">IFERROR(INDEX('Trade Journal'!P:P,MATCH(T480,'Trade Journal'!A:A,0)),"")</f>
        <v/>
      </c>
      <c r="V480" s="93" t="str">
        <f ca="1">IFERROR(INDEX('Trade Journal'!Q:Q,MATCH(T480,'Trade Journal'!A:A,0)),"")</f>
        <v/>
      </c>
      <c r="W480" s="93" t="str">
        <f ca="1">IFERROR(INDEX('Trade Journal'!R:R,MATCH(T480,'Trade Journal'!A:A,0)),"")</f>
        <v/>
      </c>
      <c r="X480" s="93" t="str">
        <f t="shared" ca="1" si="8"/>
        <v/>
      </c>
      <c r="Y480" s="93" t="str">
        <f ca="1">IF(X480&lt;&gt;"",SUM(X$2:X480),"")</f>
        <v/>
      </c>
      <c r="Z480" s="102" t="str">
        <f ca="1">IFERROR(INDEX('Trade Journal'!O:O,MATCH(T480,'Trade Journal'!A:A,0)),"")</f>
        <v/>
      </c>
      <c r="AA480" s="102" t="str">
        <f t="array" aca="1" ref="AA480" ca="1">IF(Z480&lt;&gt;"",PRODUCT(Z$2:Z480+1)-1,"")</f>
        <v/>
      </c>
      <c r="AB480" s="102" t="str">
        <f ca="1">IF(AA480&lt;&gt;"",IF(MAX(AA$2:AA480)=AA480,1/(1+AC479)-1,(1+AA480)/(1+AA479)-1),"")</f>
        <v/>
      </c>
      <c r="AC480" s="102" t="str">
        <f t="array" aca="1" ref="AC480" ca="1">IF(AA480&lt;&gt;"",PRODUCT(AB$3:AB480+1)-1,"")</f>
        <v/>
      </c>
      <c r="AD480" s="104" t="str">
        <f ca="1">IF(AA480&lt;&gt;"",POWER((AA480-MAX(AA$2:AA480))/(1+MAX(AA$2:AA480))*100,2),"")</f>
        <v/>
      </c>
    </row>
    <row r="481" spans="20:30" x14ac:dyDescent="0.25">
      <c r="T481" t="str">
        <f t="array" aca="1" ref="T481" ca="1">IF(ROWS($2:481)&lt;=COUNT('Trade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ROWS(U$2:$U481))),"")</f>
        <v/>
      </c>
      <c r="U481" s="93" t="str">
        <f ca="1">IFERROR(INDEX('Trade Journal'!P:P,MATCH(T481,'Trade Journal'!A:A,0)),"")</f>
        <v/>
      </c>
      <c r="V481" s="93" t="str">
        <f ca="1">IFERROR(INDEX('Trade Journal'!Q:Q,MATCH(T481,'Trade Journal'!A:A,0)),"")</f>
        <v/>
      </c>
      <c r="W481" s="93" t="str">
        <f ca="1">IFERROR(INDEX('Trade Journal'!R:R,MATCH(T481,'Trade Journal'!A:A,0)),"")</f>
        <v/>
      </c>
      <c r="X481" s="93" t="str">
        <f t="shared" ca="1" si="8"/>
        <v/>
      </c>
      <c r="Y481" s="93" t="str">
        <f ca="1">IF(X481&lt;&gt;"",SUM(X$2:X481),"")</f>
        <v/>
      </c>
      <c r="Z481" s="102" t="str">
        <f ca="1">IFERROR(INDEX('Trade Journal'!O:O,MATCH(T481,'Trade Journal'!A:A,0)),"")</f>
        <v/>
      </c>
      <c r="AA481" s="102" t="str">
        <f t="array" aca="1" ref="AA481" ca="1">IF(Z481&lt;&gt;"",PRODUCT(Z$2:Z481+1)-1,"")</f>
        <v/>
      </c>
      <c r="AB481" s="102" t="str">
        <f ca="1">IF(AA481&lt;&gt;"",IF(MAX(AA$2:AA481)=AA481,1/(1+AC480)-1,(1+AA481)/(1+AA480)-1),"")</f>
        <v/>
      </c>
      <c r="AC481" s="102" t="str">
        <f t="array" aca="1" ref="AC481" ca="1">IF(AA481&lt;&gt;"",PRODUCT(AB$3:AB481+1)-1,"")</f>
        <v/>
      </c>
      <c r="AD481" s="104" t="str">
        <f ca="1">IF(AA481&lt;&gt;"",POWER((AA481-MAX(AA$2:AA481))/(1+MAX(AA$2:AA481))*100,2),"")</f>
        <v/>
      </c>
    </row>
    <row r="482" spans="20:30" x14ac:dyDescent="0.25">
      <c r="T482" t="str">
        <f t="array" aca="1" ref="T482" ca="1">IF(ROWS($2:482)&lt;=COUNT('Trade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ROWS(U$2:$U482))),"")</f>
        <v/>
      </c>
      <c r="U482" s="93" t="str">
        <f ca="1">IFERROR(INDEX('Trade Journal'!P:P,MATCH(T482,'Trade Journal'!A:A,0)),"")</f>
        <v/>
      </c>
      <c r="V482" s="93" t="str">
        <f ca="1">IFERROR(INDEX('Trade Journal'!Q:Q,MATCH(T482,'Trade Journal'!A:A,0)),"")</f>
        <v/>
      </c>
      <c r="W482" s="93" t="str">
        <f ca="1">IFERROR(INDEX('Trade Journal'!R:R,MATCH(T482,'Trade Journal'!A:A,0)),"")</f>
        <v/>
      </c>
      <c r="X482" s="93" t="str">
        <f t="shared" ca="1" si="8"/>
        <v/>
      </c>
      <c r="Y482" s="93" t="str">
        <f ca="1">IF(X482&lt;&gt;"",SUM(X$2:X482),"")</f>
        <v/>
      </c>
      <c r="Z482" s="102" t="str">
        <f ca="1">IFERROR(INDEX('Trade Journal'!O:O,MATCH(T482,'Trade Journal'!A:A,0)),"")</f>
        <v/>
      </c>
      <c r="AA482" s="102" t="str">
        <f t="array" aca="1" ref="AA482" ca="1">IF(Z482&lt;&gt;"",PRODUCT(Z$2:Z482+1)-1,"")</f>
        <v/>
      </c>
      <c r="AB482" s="102" t="str">
        <f ca="1">IF(AA482&lt;&gt;"",IF(MAX(AA$2:AA482)=AA482,1/(1+AC481)-1,(1+AA482)/(1+AA481)-1),"")</f>
        <v/>
      </c>
      <c r="AC482" s="102" t="str">
        <f t="array" aca="1" ref="AC482" ca="1">IF(AA482&lt;&gt;"",PRODUCT(AB$3:AB482+1)-1,"")</f>
        <v/>
      </c>
      <c r="AD482" s="104" t="str">
        <f ca="1">IF(AA482&lt;&gt;"",POWER((AA482-MAX(AA$2:AA482))/(1+MAX(AA$2:AA482))*100,2),"")</f>
        <v/>
      </c>
    </row>
    <row r="483" spans="20:30" x14ac:dyDescent="0.25">
      <c r="T483" t="str">
        <f t="array" aca="1" ref="T483" ca="1">IF(ROWS($2:483)&lt;=COUNT('Trade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ROWS(U$2:$U483))),"")</f>
        <v/>
      </c>
      <c r="U483" s="93" t="str">
        <f ca="1">IFERROR(INDEX('Trade Journal'!P:P,MATCH(T483,'Trade Journal'!A:A,0)),"")</f>
        <v/>
      </c>
      <c r="V483" s="93" t="str">
        <f ca="1">IFERROR(INDEX('Trade Journal'!Q:Q,MATCH(T483,'Trade Journal'!A:A,0)),"")</f>
        <v/>
      </c>
      <c r="W483" s="93" t="str">
        <f ca="1">IFERROR(INDEX('Trade Journal'!R:R,MATCH(T483,'Trade Journal'!A:A,0)),"")</f>
        <v/>
      </c>
      <c r="X483" s="93" t="str">
        <f t="shared" ca="1" si="8"/>
        <v/>
      </c>
      <c r="Y483" s="93" t="str">
        <f ca="1">IF(X483&lt;&gt;"",SUM(X$2:X483),"")</f>
        <v/>
      </c>
      <c r="Z483" s="102" t="str">
        <f ca="1">IFERROR(INDEX('Trade Journal'!O:O,MATCH(T483,'Trade Journal'!A:A,0)),"")</f>
        <v/>
      </c>
      <c r="AA483" s="102" t="str">
        <f t="array" aca="1" ref="AA483" ca="1">IF(Z483&lt;&gt;"",PRODUCT(Z$2:Z483+1)-1,"")</f>
        <v/>
      </c>
      <c r="AB483" s="102" t="str">
        <f ca="1">IF(AA483&lt;&gt;"",IF(MAX(AA$2:AA483)=AA483,1/(1+AC482)-1,(1+AA483)/(1+AA482)-1),"")</f>
        <v/>
      </c>
      <c r="AC483" s="102" t="str">
        <f t="array" aca="1" ref="AC483" ca="1">IF(AA483&lt;&gt;"",PRODUCT(AB$3:AB483+1)-1,"")</f>
        <v/>
      </c>
      <c r="AD483" s="104" t="str">
        <f ca="1">IF(AA483&lt;&gt;"",POWER((AA483-MAX(AA$2:AA483))/(1+MAX(AA$2:AA483))*100,2),"")</f>
        <v/>
      </c>
    </row>
    <row r="484" spans="20:30" x14ac:dyDescent="0.25">
      <c r="T484" t="str">
        <f t="array" aca="1" ref="T484" ca="1">IF(ROWS($2:484)&lt;=COUNT('Trade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ROWS(U$2:$U484))),"")</f>
        <v/>
      </c>
      <c r="U484" s="93" t="str">
        <f ca="1">IFERROR(INDEX('Trade Journal'!P:P,MATCH(T484,'Trade Journal'!A:A,0)),"")</f>
        <v/>
      </c>
      <c r="V484" s="93" t="str">
        <f ca="1">IFERROR(INDEX('Trade Journal'!Q:Q,MATCH(T484,'Trade Journal'!A:A,0)),"")</f>
        <v/>
      </c>
      <c r="W484" s="93" t="str">
        <f ca="1">IFERROR(INDEX('Trade Journal'!R:R,MATCH(T484,'Trade Journal'!A:A,0)),"")</f>
        <v/>
      </c>
      <c r="X484" s="93" t="str">
        <f t="shared" ca="1" si="8"/>
        <v/>
      </c>
      <c r="Y484" s="93" t="str">
        <f ca="1">IF(X484&lt;&gt;"",SUM(X$2:X484),"")</f>
        <v/>
      </c>
      <c r="Z484" s="102" t="str">
        <f ca="1">IFERROR(INDEX('Trade Journal'!O:O,MATCH(T484,'Trade Journal'!A:A,0)),"")</f>
        <v/>
      </c>
      <c r="AA484" s="102" t="str">
        <f t="array" aca="1" ref="AA484" ca="1">IF(Z484&lt;&gt;"",PRODUCT(Z$2:Z484+1)-1,"")</f>
        <v/>
      </c>
      <c r="AB484" s="102" t="str">
        <f ca="1">IF(AA484&lt;&gt;"",IF(MAX(AA$2:AA484)=AA484,1/(1+AC483)-1,(1+AA484)/(1+AA483)-1),"")</f>
        <v/>
      </c>
      <c r="AC484" s="102" t="str">
        <f t="array" aca="1" ref="AC484" ca="1">IF(AA484&lt;&gt;"",PRODUCT(AB$3:AB484+1)-1,"")</f>
        <v/>
      </c>
      <c r="AD484" s="104" t="str">
        <f ca="1">IF(AA484&lt;&gt;"",POWER((AA484-MAX(AA$2:AA484))/(1+MAX(AA$2:AA484))*100,2),"")</f>
        <v/>
      </c>
    </row>
    <row r="485" spans="20:30" x14ac:dyDescent="0.25">
      <c r="T485" t="str">
        <f t="array" aca="1" ref="T485" ca="1">IF(ROWS($2:485)&lt;=COUNT('Trade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ROWS(U$2:$U485))),"")</f>
        <v/>
      </c>
      <c r="U485" s="93" t="str">
        <f ca="1">IFERROR(INDEX('Trade Journal'!P:P,MATCH(T485,'Trade Journal'!A:A,0)),"")</f>
        <v/>
      </c>
      <c r="V485" s="93" t="str">
        <f ca="1">IFERROR(INDEX('Trade Journal'!Q:Q,MATCH(T485,'Trade Journal'!A:A,0)),"")</f>
        <v/>
      </c>
      <c r="W485" s="93" t="str">
        <f ca="1">IFERROR(INDEX('Trade Journal'!R:R,MATCH(T485,'Trade Journal'!A:A,0)),"")</f>
        <v/>
      </c>
      <c r="X485" s="93" t="str">
        <f t="shared" ca="1" si="8"/>
        <v/>
      </c>
      <c r="Y485" s="93" t="str">
        <f ca="1">IF(X485&lt;&gt;"",SUM(X$2:X485),"")</f>
        <v/>
      </c>
      <c r="Z485" s="102" t="str">
        <f ca="1">IFERROR(INDEX('Trade Journal'!O:O,MATCH(T485,'Trade Journal'!A:A,0)),"")</f>
        <v/>
      </c>
      <c r="AA485" s="102" t="str">
        <f t="array" aca="1" ref="AA485" ca="1">IF(Z485&lt;&gt;"",PRODUCT(Z$2:Z485+1)-1,"")</f>
        <v/>
      </c>
      <c r="AB485" s="102" t="str">
        <f ca="1">IF(AA485&lt;&gt;"",IF(MAX(AA$2:AA485)=AA485,1/(1+AC484)-1,(1+AA485)/(1+AA484)-1),"")</f>
        <v/>
      </c>
      <c r="AC485" s="102" t="str">
        <f t="array" aca="1" ref="AC485" ca="1">IF(AA485&lt;&gt;"",PRODUCT(AB$3:AB485+1)-1,"")</f>
        <v/>
      </c>
      <c r="AD485" s="104" t="str">
        <f ca="1">IF(AA485&lt;&gt;"",POWER((AA485-MAX(AA$2:AA485))/(1+MAX(AA$2:AA485))*100,2),"")</f>
        <v/>
      </c>
    </row>
    <row r="486" spans="20:30" x14ac:dyDescent="0.25">
      <c r="T486" t="str">
        <f t="array" aca="1" ref="T486" ca="1">IF(ROWS($2:486)&lt;=COUNT('Trade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ROWS(U$2:$U486))),"")</f>
        <v/>
      </c>
      <c r="U486" s="93" t="str">
        <f ca="1">IFERROR(INDEX('Trade Journal'!P:P,MATCH(T486,'Trade Journal'!A:A,0)),"")</f>
        <v/>
      </c>
      <c r="V486" s="93" t="str">
        <f ca="1">IFERROR(INDEX('Trade Journal'!Q:Q,MATCH(T486,'Trade Journal'!A:A,0)),"")</f>
        <v/>
      </c>
      <c r="W486" s="93" t="str">
        <f ca="1">IFERROR(INDEX('Trade Journal'!R:R,MATCH(T486,'Trade Journal'!A:A,0)),"")</f>
        <v/>
      </c>
      <c r="X486" s="93" t="str">
        <f t="shared" ca="1" si="8"/>
        <v/>
      </c>
      <c r="Y486" s="93" t="str">
        <f ca="1">IF(X486&lt;&gt;"",SUM(X$2:X486),"")</f>
        <v/>
      </c>
      <c r="Z486" s="102" t="str">
        <f ca="1">IFERROR(INDEX('Trade Journal'!O:O,MATCH(T486,'Trade Journal'!A:A,0)),"")</f>
        <v/>
      </c>
      <c r="AA486" s="102" t="str">
        <f t="array" aca="1" ref="AA486" ca="1">IF(Z486&lt;&gt;"",PRODUCT(Z$2:Z486+1)-1,"")</f>
        <v/>
      </c>
      <c r="AB486" s="102" t="str">
        <f ca="1">IF(AA486&lt;&gt;"",IF(MAX(AA$2:AA486)=AA486,1/(1+AC485)-1,(1+AA486)/(1+AA485)-1),"")</f>
        <v/>
      </c>
      <c r="AC486" s="102" t="str">
        <f t="array" aca="1" ref="AC486" ca="1">IF(AA486&lt;&gt;"",PRODUCT(AB$3:AB486+1)-1,"")</f>
        <v/>
      </c>
      <c r="AD486" s="104" t="str">
        <f ca="1">IF(AA486&lt;&gt;"",POWER((AA486-MAX(AA$2:AA486))/(1+MAX(AA$2:AA486))*100,2),"")</f>
        <v/>
      </c>
    </row>
    <row r="487" spans="20:30" x14ac:dyDescent="0.25">
      <c r="T487" t="str">
        <f t="array" aca="1" ref="T487" ca="1">IF(ROWS($2:487)&lt;=COUNT('Trade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ROWS(U$2:$U487))),"")</f>
        <v/>
      </c>
      <c r="U487" s="93" t="str">
        <f ca="1">IFERROR(INDEX('Trade Journal'!P:P,MATCH(T487,'Trade Journal'!A:A,0)),"")</f>
        <v/>
      </c>
      <c r="V487" s="93" t="str">
        <f ca="1">IFERROR(INDEX('Trade Journal'!Q:Q,MATCH(T487,'Trade Journal'!A:A,0)),"")</f>
        <v/>
      </c>
      <c r="W487" s="93" t="str">
        <f ca="1">IFERROR(INDEX('Trade Journal'!R:R,MATCH(T487,'Trade Journal'!A:A,0)),"")</f>
        <v/>
      </c>
      <c r="X487" s="93" t="str">
        <f t="shared" ca="1" si="8"/>
        <v/>
      </c>
      <c r="Y487" s="93" t="str">
        <f ca="1">IF(X487&lt;&gt;"",SUM(X$2:X487),"")</f>
        <v/>
      </c>
      <c r="Z487" s="102" t="str">
        <f ca="1">IFERROR(INDEX('Trade Journal'!O:O,MATCH(T487,'Trade Journal'!A:A,0)),"")</f>
        <v/>
      </c>
      <c r="AA487" s="102" t="str">
        <f t="array" aca="1" ref="AA487" ca="1">IF(Z487&lt;&gt;"",PRODUCT(Z$2:Z487+1)-1,"")</f>
        <v/>
      </c>
      <c r="AB487" s="102" t="str">
        <f ca="1">IF(AA487&lt;&gt;"",IF(MAX(AA$2:AA487)=AA487,1/(1+AC486)-1,(1+AA487)/(1+AA486)-1),"")</f>
        <v/>
      </c>
      <c r="AC487" s="102" t="str">
        <f t="array" aca="1" ref="AC487" ca="1">IF(AA487&lt;&gt;"",PRODUCT(AB$3:AB487+1)-1,"")</f>
        <v/>
      </c>
      <c r="AD487" s="104" t="str">
        <f ca="1">IF(AA487&lt;&gt;"",POWER((AA487-MAX(AA$2:AA487))/(1+MAX(AA$2:AA487))*100,2),"")</f>
        <v/>
      </c>
    </row>
    <row r="488" spans="20:30" x14ac:dyDescent="0.25">
      <c r="T488" t="str">
        <f t="array" aca="1" ref="T488" ca="1">IF(ROWS($2:488)&lt;=COUNT('Trade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ROWS(U$2:$U488))),"")</f>
        <v/>
      </c>
      <c r="U488" s="93" t="str">
        <f ca="1">IFERROR(INDEX('Trade Journal'!P:P,MATCH(T488,'Trade Journal'!A:A,0)),"")</f>
        <v/>
      </c>
      <c r="V488" s="93" t="str">
        <f ca="1">IFERROR(INDEX('Trade Journal'!Q:Q,MATCH(T488,'Trade Journal'!A:A,0)),"")</f>
        <v/>
      </c>
      <c r="W488" s="93" t="str">
        <f ca="1">IFERROR(INDEX('Trade Journal'!R:R,MATCH(T488,'Trade Journal'!A:A,0)),"")</f>
        <v/>
      </c>
      <c r="X488" s="93" t="str">
        <f t="shared" ca="1" si="8"/>
        <v/>
      </c>
      <c r="Y488" s="93" t="str">
        <f ca="1">IF(X488&lt;&gt;"",SUM(X$2:X488),"")</f>
        <v/>
      </c>
      <c r="Z488" s="102" t="str">
        <f ca="1">IFERROR(INDEX('Trade Journal'!O:O,MATCH(T488,'Trade Journal'!A:A,0)),"")</f>
        <v/>
      </c>
      <c r="AA488" s="102" t="str">
        <f t="array" aca="1" ref="AA488" ca="1">IF(Z488&lt;&gt;"",PRODUCT(Z$2:Z488+1)-1,"")</f>
        <v/>
      </c>
      <c r="AB488" s="102" t="str">
        <f ca="1">IF(AA488&lt;&gt;"",IF(MAX(AA$2:AA488)=AA488,1/(1+AC487)-1,(1+AA488)/(1+AA487)-1),"")</f>
        <v/>
      </c>
      <c r="AC488" s="102" t="str">
        <f t="array" aca="1" ref="AC488" ca="1">IF(AA488&lt;&gt;"",PRODUCT(AB$3:AB488+1)-1,"")</f>
        <v/>
      </c>
      <c r="AD488" s="104" t="str">
        <f ca="1">IF(AA488&lt;&gt;"",POWER((AA488-MAX(AA$2:AA488))/(1+MAX(AA$2:AA488))*100,2),"")</f>
        <v/>
      </c>
    </row>
    <row r="489" spans="20:30" x14ac:dyDescent="0.25">
      <c r="T489" t="str">
        <f t="array" aca="1" ref="T489" ca="1">IF(ROWS($2:489)&lt;=COUNT('Trade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ROWS(U$2:$U489))),"")</f>
        <v/>
      </c>
      <c r="U489" s="93" t="str">
        <f ca="1">IFERROR(INDEX('Trade Journal'!P:P,MATCH(T489,'Trade Journal'!A:A,0)),"")</f>
        <v/>
      </c>
      <c r="V489" s="93" t="str">
        <f ca="1">IFERROR(INDEX('Trade Journal'!Q:Q,MATCH(T489,'Trade Journal'!A:A,0)),"")</f>
        <v/>
      </c>
      <c r="W489" s="93" t="str">
        <f ca="1">IFERROR(INDEX('Trade Journal'!R:R,MATCH(T489,'Trade Journal'!A:A,0)),"")</f>
        <v/>
      </c>
      <c r="X489" s="93" t="str">
        <f t="shared" ca="1" si="8"/>
        <v/>
      </c>
      <c r="Y489" s="93" t="str">
        <f ca="1">IF(X489&lt;&gt;"",SUM(X$2:X489),"")</f>
        <v/>
      </c>
      <c r="Z489" s="102" t="str">
        <f ca="1">IFERROR(INDEX('Trade Journal'!O:O,MATCH(T489,'Trade Journal'!A:A,0)),"")</f>
        <v/>
      </c>
      <c r="AA489" s="102" t="str">
        <f t="array" aca="1" ref="AA489" ca="1">IF(Z489&lt;&gt;"",PRODUCT(Z$2:Z489+1)-1,"")</f>
        <v/>
      </c>
      <c r="AB489" s="102" t="str">
        <f ca="1">IF(AA489&lt;&gt;"",IF(MAX(AA$2:AA489)=AA489,1/(1+AC488)-1,(1+AA489)/(1+AA488)-1),"")</f>
        <v/>
      </c>
      <c r="AC489" s="102" t="str">
        <f t="array" aca="1" ref="AC489" ca="1">IF(AA489&lt;&gt;"",PRODUCT(AB$3:AB489+1)-1,"")</f>
        <v/>
      </c>
      <c r="AD489" s="104" t="str">
        <f ca="1">IF(AA489&lt;&gt;"",POWER((AA489-MAX(AA$2:AA489))/(1+MAX(AA$2:AA489))*100,2),"")</f>
        <v/>
      </c>
    </row>
    <row r="490" spans="20:30" x14ac:dyDescent="0.25">
      <c r="T490" t="str">
        <f t="array" aca="1" ref="T490" ca="1">IF(ROWS($2:490)&lt;=COUNT('Trade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ROWS(U$2:$U490))),"")</f>
        <v/>
      </c>
      <c r="U490" s="93" t="str">
        <f ca="1">IFERROR(INDEX('Trade Journal'!P:P,MATCH(T490,'Trade Journal'!A:A,0)),"")</f>
        <v/>
      </c>
      <c r="V490" s="93" t="str">
        <f ca="1">IFERROR(INDEX('Trade Journal'!Q:Q,MATCH(T490,'Trade Journal'!A:A,0)),"")</f>
        <v/>
      </c>
      <c r="W490" s="93" t="str">
        <f ca="1">IFERROR(INDEX('Trade Journal'!R:R,MATCH(T490,'Trade Journal'!A:A,0)),"")</f>
        <v/>
      </c>
      <c r="X490" s="93" t="str">
        <f t="shared" ca="1" si="8"/>
        <v/>
      </c>
      <c r="Y490" s="93" t="str">
        <f ca="1">IF(X490&lt;&gt;"",SUM(X$2:X490),"")</f>
        <v/>
      </c>
      <c r="Z490" s="102" t="str">
        <f ca="1">IFERROR(INDEX('Trade Journal'!O:O,MATCH(T490,'Trade Journal'!A:A,0)),"")</f>
        <v/>
      </c>
      <c r="AA490" s="102" t="str">
        <f t="array" aca="1" ref="AA490" ca="1">IF(Z490&lt;&gt;"",PRODUCT(Z$2:Z490+1)-1,"")</f>
        <v/>
      </c>
      <c r="AB490" s="102" t="str">
        <f ca="1">IF(AA490&lt;&gt;"",IF(MAX(AA$2:AA490)=AA490,1/(1+AC489)-1,(1+AA490)/(1+AA489)-1),"")</f>
        <v/>
      </c>
      <c r="AC490" s="102" t="str">
        <f t="array" aca="1" ref="AC490" ca="1">IF(AA490&lt;&gt;"",PRODUCT(AB$3:AB490+1)-1,"")</f>
        <v/>
      </c>
      <c r="AD490" s="104" t="str">
        <f ca="1">IF(AA490&lt;&gt;"",POWER((AA490-MAX(AA$2:AA490))/(1+MAX(AA$2:AA490))*100,2),"")</f>
        <v/>
      </c>
    </row>
    <row r="491" spans="20:30" x14ac:dyDescent="0.25">
      <c r="T491" t="str">
        <f t="array" aca="1" ref="T491" ca="1">IF(ROWS($2:491)&lt;=COUNT('Trade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ROWS(U$2:$U491))),"")</f>
        <v/>
      </c>
      <c r="U491" s="93" t="str">
        <f ca="1">IFERROR(INDEX('Trade Journal'!P:P,MATCH(T491,'Trade Journal'!A:A,0)),"")</f>
        <v/>
      </c>
      <c r="V491" s="93" t="str">
        <f ca="1">IFERROR(INDEX('Trade Journal'!Q:Q,MATCH(T491,'Trade Journal'!A:A,0)),"")</f>
        <v/>
      </c>
      <c r="W491" s="93" t="str">
        <f ca="1">IFERROR(INDEX('Trade Journal'!R:R,MATCH(T491,'Trade Journal'!A:A,0)),"")</f>
        <v/>
      </c>
      <c r="X491" s="93" t="str">
        <f t="shared" ca="1" si="8"/>
        <v/>
      </c>
      <c r="Y491" s="93" t="str">
        <f ca="1">IF(X491&lt;&gt;"",SUM(X$2:X491),"")</f>
        <v/>
      </c>
      <c r="Z491" s="102" t="str">
        <f ca="1">IFERROR(INDEX('Trade Journal'!O:O,MATCH(T491,'Trade Journal'!A:A,0)),"")</f>
        <v/>
      </c>
      <c r="AA491" s="102" t="str">
        <f t="array" aca="1" ref="AA491" ca="1">IF(Z491&lt;&gt;"",PRODUCT(Z$2:Z491+1)-1,"")</f>
        <v/>
      </c>
      <c r="AB491" s="102" t="str">
        <f ca="1">IF(AA491&lt;&gt;"",IF(MAX(AA$2:AA491)=AA491,1/(1+AC490)-1,(1+AA491)/(1+AA490)-1),"")</f>
        <v/>
      </c>
      <c r="AC491" s="102" t="str">
        <f t="array" aca="1" ref="AC491" ca="1">IF(AA491&lt;&gt;"",PRODUCT(AB$3:AB491+1)-1,"")</f>
        <v/>
      </c>
      <c r="AD491" s="104" t="str">
        <f ca="1">IF(AA491&lt;&gt;"",POWER((AA491-MAX(AA$2:AA491))/(1+MAX(AA$2:AA491))*100,2),"")</f>
        <v/>
      </c>
    </row>
    <row r="492" spans="20:30" x14ac:dyDescent="0.25">
      <c r="T492" t="str">
        <f t="array" aca="1" ref="T492" ca="1">IF(ROWS($2:492)&lt;=COUNT('Trade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ROWS(U$2:$U492))),"")</f>
        <v/>
      </c>
      <c r="U492" s="93" t="str">
        <f ca="1">IFERROR(INDEX('Trade Journal'!P:P,MATCH(T492,'Trade Journal'!A:A,0)),"")</f>
        <v/>
      </c>
      <c r="V492" s="93" t="str">
        <f ca="1">IFERROR(INDEX('Trade Journal'!Q:Q,MATCH(T492,'Trade Journal'!A:A,0)),"")</f>
        <v/>
      </c>
      <c r="W492" s="93" t="str">
        <f ca="1">IFERROR(INDEX('Trade Journal'!R:R,MATCH(T492,'Trade Journal'!A:A,0)),"")</f>
        <v/>
      </c>
      <c r="X492" s="93" t="str">
        <f t="shared" ca="1" si="8"/>
        <v/>
      </c>
      <c r="Y492" s="93" t="str">
        <f ca="1">IF(X492&lt;&gt;"",SUM(X$2:X492),"")</f>
        <v/>
      </c>
      <c r="Z492" s="102" t="str">
        <f ca="1">IFERROR(INDEX('Trade Journal'!O:O,MATCH(T492,'Trade Journal'!A:A,0)),"")</f>
        <v/>
      </c>
      <c r="AA492" s="102" t="str">
        <f t="array" aca="1" ref="AA492" ca="1">IF(Z492&lt;&gt;"",PRODUCT(Z$2:Z492+1)-1,"")</f>
        <v/>
      </c>
      <c r="AB492" s="102" t="str">
        <f ca="1">IF(AA492&lt;&gt;"",IF(MAX(AA$2:AA492)=AA492,1/(1+AC491)-1,(1+AA492)/(1+AA491)-1),"")</f>
        <v/>
      </c>
      <c r="AC492" s="102" t="str">
        <f t="array" aca="1" ref="AC492" ca="1">IF(AA492&lt;&gt;"",PRODUCT(AB$3:AB492+1)-1,"")</f>
        <v/>
      </c>
      <c r="AD492" s="104" t="str">
        <f ca="1">IF(AA492&lt;&gt;"",POWER((AA492-MAX(AA$2:AA492))/(1+MAX(AA$2:AA492))*100,2),"")</f>
        <v/>
      </c>
    </row>
    <row r="493" spans="20:30" x14ac:dyDescent="0.25">
      <c r="T493" t="str">
        <f t="array" aca="1" ref="T493" ca="1">IF(ROWS($2:493)&lt;=COUNT('Trade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ROWS(U$2:$U493))),"")</f>
        <v/>
      </c>
      <c r="U493" s="93" t="str">
        <f ca="1">IFERROR(INDEX('Trade Journal'!P:P,MATCH(T493,'Trade Journal'!A:A,0)),"")</f>
        <v/>
      </c>
      <c r="V493" s="93" t="str">
        <f ca="1">IFERROR(INDEX('Trade Journal'!Q:Q,MATCH(T493,'Trade Journal'!A:A,0)),"")</f>
        <v/>
      </c>
      <c r="W493" s="93" t="str">
        <f ca="1">IFERROR(INDEX('Trade Journal'!R:R,MATCH(T493,'Trade Journal'!A:A,0)),"")</f>
        <v/>
      </c>
      <c r="X493" s="93" t="str">
        <f t="shared" ca="1" si="8"/>
        <v/>
      </c>
      <c r="Y493" s="93" t="str">
        <f ca="1">IF(X493&lt;&gt;"",SUM(X$2:X493),"")</f>
        <v/>
      </c>
      <c r="Z493" s="102" t="str">
        <f ca="1">IFERROR(INDEX('Trade Journal'!O:O,MATCH(T493,'Trade Journal'!A:A,0)),"")</f>
        <v/>
      </c>
      <c r="AA493" s="102" t="str">
        <f t="array" aca="1" ref="AA493" ca="1">IF(Z493&lt;&gt;"",PRODUCT(Z$2:Z493+1)-1,"")</f>
        <v/>
      </c>
      <c r="AB493" s="102" t="str">
        <f ca="1">IF(AA493&lt;&gt;"",IF(MAX(AA$2:AA493)=AA493,1/(1+AC492)-1,(1+AA493)/(1+AA492)-1),"")</f>
        <v/>
      </c>
      <c r="AC493" s="102" t="str">
        <f t="array" aca="1" ref="AC493" ca="1">IF(AA493&lt;&gt;"",PRODUCT(AB$3:AB493+1)-1,"")</f>
        <v/>
      </c>
      <c r="AD493" s="104" t="str">
        <f ca="1">IF(AA493&lt;&gt;"",POWER((AA493-MAX(AA$2:AA493))/(1+MAX(AA$2:AA493))*100,2),"")</f>
        <v/>
      </c>
    </row>
    <row r="494" spans="20:30" x14ac:dyDescent="0.25">
      <c r="T494" t="str">
        <f t="array" aca="1" ref="T494" ca="1">IF(ROWS($2:494)&lt;=COUNT('Trade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ROWS(U$2:$U494))),"")</f>
        <v/>
      </c>
      <c r="U494" s="93" t="str">
        <f ca="1">IFERROR(INDEX('Trade Journal'!P:P,MATCH(T494,'Trade Journal'!A:A,0)),"")</f>
        <v/>
      </c>
      <c r="V494" s="93" t="str">
        <f ca="1">IFERROR(INDEX('Trade Journal'!Q:Q,MATCH(T494,'Trade Journal'!A:A,0)),"")</f>
        <v/>
      </c>
      <c r="W494" s="93" t="str">
        <f ca="1">IFERROR(INDEX('Trade Journal'!R:R,MATCH(T494,'Trade Journal'!A:A,0)),"")</f>
        <v/>
      </c>
      <c r="X494" s="93" t="str">
        <f t="shared" ca="1" si="8"/>
        <v/>
      </c>
      <c r="Y494" s="93" t="str">
        <f ca="1">IF(X494&lt;&gt;"",SUM(X$2:X494),"")</f>
        <v/>
      </c>
      <c r="Z494" s="102" t="str">
        <f ca="1">IFERROR(INDEX('Trade Journal'!O:O,MATCH(T494,'Trade Journal'!A:A,0)),"")</f>
        <v/>
      </c>
      <c r="AA494" s="102" t="str">
        <f t="array" aca="1" ref="AA494" ca="1">IF(Z494&lt;&gt;"",PRODUCT(Z$2:Z494+1)-1,"")</f>
        <v/>
      </c>
      <c r="AB494" s="102" t="str">
        <f ca="1">IF(AA494&lt;&gt;"",IF(MAX(AA$2:AA494)=AA494,1/(1+AC493)-1,(1+AA494)/(1+AA493)-1),"")</f>
        <v/>
      </c>
      <c r="AC494" s="102" t="str">
        <f t="array" aca="1" ref="AC494" ca="1">IF(AA494&lt;&gt;"",PRODUCT(AB$3:AB494+1)-1,"")</f>
        <v/>
      </c>
      <c r="AD494" s="104" t="str">
        <f ca="1">IF(AA494&lt;&gt;"",POWER((AA494-MAX(AA$2:AA494))/(1+MAX(AA$2:AA494))*100,2),"")</f>
        <v/>
      </c>
    </row>
    <row r="495" spans="20:30" x14ac:dyDescent="0.25">
      <c r="T495" t="str">
        <f t="array" aca="1" ref="T495" ca="1">IF(ROWS($2:495)&lt;=COUNT('Trade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ROWS(U$2:$U495))),"")</f>
        <v/>
      </c>
      <c r="U495" s="93" t="str">
        <f ca="1">IFERROR(INDEX('Trade Journal'!P:P,MATCH(T495,'Trade Journal'!A:A,0)),"")</f>
        <v/>
      </c>
      <c r="V495" s="93" t="str">
        <f ca="1">IFERROR(INDEX('Trade Journal'!Q:Q,MATCH(T495,'Trade Journal'!A:A,0)),"")</f>
        <v/>
      </c>
      <c r="W495" s="93" t="str">
        <f ca="1">IFERROR(INDEX('Trade Journal'!R:R,MATCH(T495,'Trade Journal'!A:A,0)),"")</f>
        <v/>
      </c>
      <c r="X495" s="93" t="str">
        <f t="shared" ca="1" si="8"/>
        <v/>
      </c>
      <c r="Y495" s="93" t="str">
        <f ca="1">IF(X495&lt;&gt;"",SUM(X$2:X495),"")</f>
        <v/>
      </c>
      <c r="Z495" s="102" t="str">
        <f ca="1">IFERROR(INDEX('Trade Journal'!O:O,MATCH(T495,'Trade Journal'!A:A,0)),"")</f>
        <v/>
      </c>
      <c r="AA495" s="102" t="str">
        <f t="array" aca="1" ref="AA495" ca="1">IF(Z495&lt;&gt;"",PRODUCT(Z$2:Z495+1)-1,"")</f>
        <v/>
      </c>
      <c r="AB495" s="102" t="str">
        <f ca="1">IF(AA495&lt;&gt;"",IF(MAX(AA$2:AA495)=AA495,1/(1+AC494)-1,(1+AA495)/(1+AA494)-1),"")</f>
        <v/>
      </c>
      <c r="AC495" s="102" t="str">
        <f t="array" aca="1" ref="AC495" ca="1">IF(AA495&lt;&gt;"",PRODUCT(AB$3:AB495+1)-1,"")</f>
        <v/>
      </c>
      <c r="AD495" s="104" t="str">
        <f ca="1">IF(AA495&lt;&gt;"",POWER((AA495-MAX(AA$2:AA495))/(1+MAX(AA$2:AA495))*100,2),"")</f>
        <v/>
      </c>
    </row>
    <row r="496" spans="20:30" x14ac:dyDescent="0.25">
      <c r="T496" t="str">
        <f t="array" aca="1" ref="T496" ca="1">IF(ROWS($2:496)&lt;=COUNT('Trade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ROWS(U$2:$U496))),"")</f>
        <v/>
      </c>
      <c r="U496" s="93" t="str">
        <f ca="1">IFERROR(INDEX('Trade Journal'!P:P,MATCH(T496,'Trade Journal'!A:A,0)),"")</f>
        <v/>
      </c>
      <c r="V496" s="93" t="str">
        <f ca="1">IFERROR(INDEX('Trade Journal'!Q:Q,MATCH(T496,'Trade Journal'!A:A,0)),"")</f>
        <v/>
      </c>
      <c r="W496" s="93" t="str">
        <f ca="1">IFERROR(INDEX('Trade Journal'!R:R,MATCH(T496,'Trade Journal'!A:A,0)),"")</f>
        <v/>
      </c>
      <c r="X496" s="93" t="str">
        <f t="shared" ca="1" si="8"/>
        <v/>
      </c>
      <c r="Y496" s="93" t="str">
        <f ca="1">IF(X496&lt;&gt;"",SUM(X$2:X496),"")</f>
        <v/>
      </c>
      <c r="Z496" s="102" t="str">
        <f ca="1">IFERROR(INDEX('Trade Journal'!O:O,MATCH(T496,'Trade Journal'!A:A,0)),"")</f>
        <v/>
      </c>
      <c r="AA496" s="102" t="str">
        <f t="array" aca="1" ref="AA496" ca="1">IF(Z496&lt;&gt;"",PRODUCT(Z$2:Z496+1)-1,"")</f>
        <v/>
      </c>
      <c r="AB496" s="102" t="str">
        <f ca="1">IF(AA496&lt;&gt;"",IF(MAX(AA$2:AA496)=AA496,1/(1+AC495)-1,(1+AA496)/(1+AA495)-1),"")</f>
        <v/>
      </c>
      <c r="AC496" s="102" t="str">
        <f t="array" aca="1" ref="AC496" ca="1">IF(AA496&lt;&gt;"",PRODUCT(AB$3:AB496+1)-1,"")</f>
        <v/>
      </c>
      <c r="AD496" s="104" t="str">
        <f ca="1">IF(AA496&lt;&gt;"",POWER((AA496-MAX(AA$2:AA496))/(1+MAX(AA$2:AA496))*100,2),"")</f>
        <v/>
      </c>
    </row>
    <row r="497" spans="20:30" x14ac:dyDescent="0.25">
      <c r="T497" t="str">
        <f t="array" aca="1" ref="T497" ca="1">IF(ROWS($2:497)&lt;=COUNT('Trade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ROWS(U$2:$U497))),"")</f>
        <v/>
      </c>
      <c r="U497" s="93" t="str">
        <f ca="1">IFERROR(INDEX('Trade Journal'!P:P,MATCH(T497,'Trade Journal'!A:A,0)),"")</f>
        <v/>
      </c>
      <c r="V497" s="93" t="str">
        <f ca="1">IFERROR(INDEX('Trade Journal'!Q:Q,MATCH(T497,'Trade Journal'!A:A,0)),"")</f>
        <v/>
      </c>
      <c r="W497" s="93" t="str">
        <f ca="1">IFERROR(INDEX('Trade Journal'!R:R,MATCH(T497,'Trade Journal'!A:A,0)),"")</f>
        <v/>
      </c>
      <c r="X497" s="93" t="str">
        <f t="shared" ca="1" si="8"/>
        <v/>
      </c>
      <c r="Y497" s="93" t="str">
        <f ca="1">IF(X497&lt;&gt;"",SUM(X$2:X497),"")</f>
        <v/>
      </c>
      <c r="Z497" s="102" t="str">
        <f ca="1">IFERROR(INDEX('Trade Journal'!O:O,MATCH(T497,'Trade Journal'!A:A,0)),"")</f>
        <v/>
      </c>
      <c r="AA497" s="102" t="str">
        <f t="array" aca="1" ref="AA497" ca="1">IF(Z497&lt;&gt;"",PRODUCT(Z$2:Z497+1)-1,"")</f>
        <v/>
      </c>
      <c r="AB497" s="102" t="str">
        <f ca="1">IF(AA497&lt;&gt;"",IF(MAX(AA$2:AA497)=AA497,1/(1+AC496)-1,(1+AA497)/(1+AA496)-1),"")</f>
        <v/>
      </c>
      <c r="AC497" s="102" t="str">
        <f t="array" aca="1" ref="AC497" ca="1">IF(AA497&lt;&gt;"",PRODUCT(AB$3:AB497+1)-1,"")</f>
        <v/>
      </c>
      <c r="AD497" s="104" t="str">
        <f ca="1">IF(AA497&lt;&gt;"",POWER((AA497-MAX(AA$2:AA497))/(1+MAX(AA$2:AA497))*100,2),"")</f>
        <v/>
      </c>
    </row>
    <row r="498" spans="20:30" x14ac:dyDescent="0.25">
      <c r="T498" t="str">
        <f t="array" aca="1" ref="T498" ca="1">IF(ROWS($2:498)&lt;=COUNT('Trade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ROWS(U$2:$U498))),"")</f>
        <v/>
      </c>
      <c r="U498" s="93" t="str">
        <f ca="1">IFERROR(INDEX('Trade Journal'!P:P,MATCH(T498,'Trade Journal'!A:A,0)),"")</f>
        <v/>
      </c>
      <c r="V498" s="93" t="str">
        <f ca="1">IFERROR(INDEX('Trade Journal'!Q:Q,MATCH(T498,'Trade Journal'!A:A,0)),"")</f>
        <v/>
      </c>
      <c r="W498" s="93" t="str">
        <f ca="1">IFERROR(INDEX('Trade Journal'!R:R,MATCH(T498,'Trade Journal'!A:A,0)),"")</f>
        <v/>
      </c>
      <c r="X498" s="93" t="str">
        <f t="shared" ca="1" si="8"/>
        <v/>
      </c>
      <c r="Y498" s="93" t="str">
        <f ca="1">IF(X498&lt;&gt;"",SUM(X$2:X498),"")</f>
        <v/>
      </c>
      <c r="Z498" s="102" t="str">
        <f ca="1">IFERROR(INDEX('Trade Journal'!O:O,MATCH(T498,'Trade Journal'!A:A,0)),"")</f>
        <v/>
      </c>
      <c r="AA498" s="102" t="str">
        <f t="array" aca="1" ref="AA498" ca="1">IF(Z498&lt;&gt;"",PRODUCT(Z$2:Z498+1)-1,"")</f>
        <v/>
      </c>
      <c r="AB498" s="102" t="str">
        <f ca="1">IF(AA498&lt;&gt;"",IF(MAX(AA$2:AA498)=AA498,1/(1+AC497)-1,(1+AA498)/(1+AA497)-1),"")</f>
        <v/>
      </c>
      <c r="AC498" s="102" t="str">
        <f t="array" aca="1" ref="AC498" ca="1">IF(AA498&lt;&gt;"",PRODUCT(AB$3:AB498+1)-1,"")</f>
        <v/>
      </c>
      <c r="AD498" s="104" t="str">
        <f ca="1">IF(AA498&lt;&gt;"",POWER((AA498-MAX(AA$2:AA498))/(1+MAX(AA$2:AA498))*100,2),"")</f>
        <v/>
      </c>
    </row>
    <row r="499" spans="20:30" x14ac:dyDescent="0.25">
      <c r="T499" t="str">
        <f t="array" aca="1" ref="T499" ca="1">IF(ROWS($2:499)&lt;=COUNT('Trade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ROWS(U$2:$U499))),"")</f>
        <v/>
      </c>
      <c r="U499" s="93" t="str">
        <f ca="1">IFERROR(INDEX('Trade Journal'!P:P,MATCH(T499,'Trade Journal'!A:A,0)),"")</f>
        <v/>
      </c>
      <c r="V499" s="93" t="str">
        <f ca="1">IFERROR(INDEX('Trade Journal'!Q:Q,MATCH(T499,'Trade Journal'!A:A,0)),"")</f>
        <v/>
      </c>
      <c r="W499" s="93" t="str">
        <f ca="1">IFERROR(INDEX('Trade Journal'!R:R,MATCH(T499,'Trade Journal'!A:A,0)),"")</f>
        <v/>
      </c>
      <c r="X499" s="93" t="str">
        <f t="shared" ca="1" si="8"/>
        <v/>
      </c>
      <c r="Y499" s="93" t="str">
        <f ca="1">IF(X499&lt;&gt;"",SUM(X$2:X499),"")</f>
        <v/>
      </c>
      <c r="Z499" s="102" t="str">
        <f ca="1">IFERROR(INDEX('Trade Journal'!O:O,MATCH(T499,'Trade Journal'!A:A,0)),"")</f>
        <v/>
      </c>
      <c r="AA499" s="102" t="str">
        <f t="array" aca="1" ref="AA499" ca="1">IF(Z499&lt;&gt;"",PRODUCT(Z$2:Z499+1)-1,"")</f>
        <v/>
      </c>
      <c r="AB499" s="102" t="str">
        <f ca="1">IF(AA499&lt;&gt;"",IF(MAX(AA$2:AA499)=AA499,1/(1+AC498)-1,(1+AA499)/(1+AA498)-1),"")</f>
        <v/>
      </c>
      <c r="AC499" s="102" t="str">
        <f t="array" aca="1" ref="AC499" ca="1">IF(AA499&lt;&gt;"",PRODUCT(AB$3:AB499+1)-1,"")</f>
        <v/>
      </c>
      <c r="AD499" s="104" t="str">
        <f ca="1">IF(AA499&lt;&gt;"",POWER((AA499-MAX(AA$2:AA499))/(1+MAX(AA$2:AA499))*100,2),"")</f>
        <v/>
      </c>
    </row>
    <row r="500" spans="20:30" x14ac:dyDescent="0.25">
      <c r="T500" t="str">
        <f t="array" aca="1" ref="T500" ca="1">IF(ROWS($2:500)&lt;=COUNT('Trade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ROWS(U$2:$U500))),"")</f>
        <v/>
      </c>
      <c r="U500" s="93" t="str">
        <f ca="1">IFERROR(INDEX('Trade Journal'!P:P,MATCH(T500,'Trade Journal'!A:A,0)),"")</f>
        <v/>
      </c>
      <c r="V500" s="93" t="str">
        <f ca="1">IFERROR(INDEX('Trade Journal'!Q:Q,MATCH(T500,'Trade Journal'!A:A,0)),"")</f>
        <v/>
      </c>
      <c r="W500" s="93" t="str">
        <f ca="1">IFERROR(INDEX('Trade Journal'!R:R,MATCH(T500,'Trade Journal'!A:A,0)),"")</f>
        <v/>
      </c>
      <c r="X500" s="93" t="str">
        <f t="shared" ca="1" si="8"/>
        <v/>
      </c>
      <c r="Y500" s="93" t="str">
        <f ca="1">IF(X500&lt;&gt;"",SUM(X$2:X500),"")</f>
        <v/>
      </c>
      <c r="Z500" s="102" t="str">
        <f ca="1">IFERROR(INDEX('Trade Journal'!O:O,MATCH(T500,'Trade Journal'!A:A,0)),"")</f>
        <v/>
      </c>
      <c r="AA500" s="102" t="str">
        <f t="array" aca="1" ref="AA500" ca="1">IF(Z500&lt;&gt;"",PRODUCT(Z$2:Z500+1)-1,"")</f>
        <v/>
      </c>
      <c r="AB500" s="102" t="str">
        <f ca="1">IF(AA500&lt;&gt;"",IF(MAX(AA$2:AA500)=AA500,1/(1+AC499)-1,(1+AA500)/(1+AA499)-1),"")</f>
        <v/>
      </c>
      <c r="AC500" s="102" t="str">
        <f t="array" aca="1" ref="AC500" ca="1">IF(AA500&lt;&gt;"",PRODUCT(AB$3:AB500+1)-1,"")</f>
        <v/>
      </c>
      <c r="AD500" s="104" t="str">
        <f ca="1">IF(AA500&lt;&gt;"",POWER((AA500-MAX(AA$2:AA500))/(1+MAX(AA$2:AA500))*100,2),"")</f>
        <v/>
      </c>
    </row>
    <row r="501" spans="20:30" x14ac:dyDescent="0.25">
      <c r="T501" t="str">
        <f t="array" aca="1" ref="T501" ca="1">IF(ROWS($2:501)&lt;=COUNT('Trade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ROWS(U$2:$U501))),"")</f>
        <v/>
      </c>
      <c r="U501" s="93" t="str">
        <f ca="1">IFERROR(INDEX('Trade Journal'!P:P,MATCH(T501,'Trade Journal'!A:A,0)),"")</f>
        <v/>
      </c>
      <c r="V501" s="93" t="str">
        <f ca="1">IFERROR(INDEX('Trade Journal'!Q:Q,MATCH(T501,'Trade Journal'!A:A,0)),"")</f>
        <v/>
      </c>
      <c r="W501" s="93" t="str">
        <f ca="1">IFERROR(INDEX('Trade Journal'!R:R,MATCH(T501,'Trade Journal'!A:A,0)),"")</f>
        <v/>
      </c>
      <c r="X501" s="93" t="str">
        <f t="shared" ca="1" si="8"/>
        <v/>
      </c>
      <c r="Y501" s="93" t="str">
        <f ca="1">IF(X501&lt;&gt;"",SUM(X$2:X501),"")</f>
        <v/>
      </c>
      <c r="Z501" s="102" t="str">
        <f ca="1">IFERROR(INDEX('Trade Journal'!O:O,MATCH(T501,'Trade Journal'!A:A,0)),"")</f>
        <v/>
      </c>
      <c r="AA501" s="102" t="str">
        <f t="array" aca="1" ref="AA501" ca="1">IF(Z501&lt;&gt;"",PRODUCT(Z$2:Z501+1)-1,"")</f>
        <v/>
      </c>
      <c r="AB501" s="102" t="str">
        <f ca="1">IF(AA501&lt;&gt;"",IF(MAX(AA$2:AA501)=AA501,1/(1+AC500)-1,(1+AA501)/(1+AA500)-1),"")</f>
        <v/>
      </c>
      <c r="AC501" s="102" t="str">
        <f t="array" aca="1" ref="AC501" ca="1">IF(AA501&lt;&gt;"",PRODUCT(AB$3:AB501+1)-1,"")</f>
        <v/>
      </c>
      <c r="AD501" s="104" t="str">
        <f ca="1">IF(AA501&lt;&gt;"",POWER((AA501-MAX(AA$2:AA501))/(1+MAX(AA$2:AA501))*100,2),"")</f>
        <v/>
      </c>
    </row>
    <row r="502" spans="20:30" x14ac:dyDescent="0.25">
      <c r="T502" t="str">
        <f t="array" aca="1" ref="T502" ca="1">IF(ROWS($2:502)&lt;=COUNT('Trade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ROWS(U$2:$U502))),"")</f>
        <v/>
      </c>
      <c r="U502" s="93" t="str">
        <f ca="1">IFERROR(INDEX('Trade Journal'!P:P,MATCH(T502,'Trade Journal'!A:A,0)),"")</f>
        <v/>
      </c>
      <c r="V502" s="93" t="str">
        <f ca="1">IFERROR(INDEX('Trade Journal'!Q:Q,MATCH(T502,'Trade Journal'!A:A,0)),"")</f>
        <v/>
      </c>
      <c r="W502" s="93" t="str">
        <f ca="1">IFERROR(INDEX('Trade Journal'!R:R,MATCH(T502,'Trade Journal'!A:A,0)),"")</f>
        <v/>
      </c>
      <c r="X502" s="93" t="str">
        <f t="shared" ca="1" si="8"/>
        <v/>
      </c>
      <c r="Y502" s="93" t="str">
        <f ca="1">IF(X502&lt;&gt;"",SUM(X$2:X502),"")</f>
        <v/>
      </c>
      <c r="Z502" s="102" t="str">
        <f ca="1">IFERROR(INDEX('Trade Journal'!O:O,MATCH(T502,'Trade Journal'!A:A,0)),"")</f>
        <v/>
      </c>
      <c r="AA502" s="102" t="str">
        <f t="array" aca="1" ref="AA502" ca="1">IF(Z502&lt;&gt;"",PRODUCT(Z$2:Z502+1)-1,"")</f>
        <v/>
      </c>
      <c r="AB502" s="102" t="str">
        <f ca="1">IF(AA502&lt;&gt;"",IF(MAX(AA$2:AA502)=AA502,1/(1+AC501)-1,(1+AA502)/(1+AA501)-1),"")</f>
        <v/>
      </c>
      <c r="AC502" s="102" t="str">
        <f t="array" aca="1" ref="AC502" ca="1">IF(AA502&lt;&gt;"",PRODUCT(AB$3:AB502+1)-1,"")</f>
        <v/>
      </c>
      <c r="AD502" s="104" t="str">
        <f ca="1">IF(AA502&lt;&gt;"",POWER((AA502-MAX(AA$2:AA502))/(1+MAX(AA$2:AA502))*100,2),"")</f>
        <v/>
      </c>
    </row>
    <row r="503" spans="20:30" x14ac:dyDescent="0.25">
      <c r="T503" t="str">
        <f t="array" aca="1" ref="T503" ca="1">IF(ROWS($2:503)&lt;=COUNT('Trade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ROWS(U$2:$U503))),"")</f>
        <v/>
      </c>
      <c r="U503" s="93" t="str">
        <f ca="1">IFERROR(INDEX('Trade Journal'!P:P,MATCH(T503,'Trade Journal'!A:A,0)),"")</f>
        <v/>
      </c>
      <c r="V503" s="93" t="str">
        <f ca="1">IFERROR(INDEX('Trade Journal'!Q:Q,MATCH(T503,'Trade Journal'!A:A,0)),"")</f>
        <v/>
      </c>
      <c r="W503" s="93" t="str">
        <f ca="1">IFERROR(INDEX('Trade Journal'!R:R,MATCH(T503,'Trade Journal'!A:A,0)),"")</f>
        <v/>
      </c>
      <c r="X503" s="93" t="str">
        <f t="shared" ca="1" si="8"/>
        <v/>
      </c>
      <c r="Y503" s="93" t="str">
        <f ca="1">IF(X503&lt;&gt;"",SUM(X$2:X503),"")</f>
        <v/>
      </c>
      <c r="Z503" s="102" t="str">
        <f ca="1">IFERROR(INDEX('Trade Journal'!O:O,MATCH(T503,'Trade Journal'!A:A,0)),"")</f>
        <v/>
      </c>
      <c r="AA503" s="102" t="str">
        <f t="array" aca="1" ref="AA503" ca="1">IF(Z503&lt;&gt;"",PRODUCT(Z$2:Z503+1)-1,"")</f>
        <v/>
      </c>
      <c r="AB503" s="102" t="str">
        <f ca="1">IF(AA503&lt;&gt;"",IF(MAX(AA$2:AA503)=AA503,1/(1+AC502)-1,(1+AA503)/(1+AA502)-1),"")</f>
        <v/>
      </c>
      <c r="AC503" s="102" t="str">
        <f t="array" aca="1" ref="AC503" ca="1">IF(AA503&lt;&gt;"",PRODUCT(AB$3:AB503+1)-1,"")</f>
        <v/>
      </c>
      <c r="AD503" s="104" t="str">
        <f ca="1">IF(AA503&lt;&gt;"",POWER((AA503-MAX(AA$2:AA503))/(1+MAX(AA$2:AA503))*100,2),"")</f>
        <v/>
      </c>
    </row>
    <row r="504" spans="20:30" x14ac:dyDescent="0.25">
      <c r="T504" t="str">
        <f t="array" aca="1" ref="T504" ca="1">IF(ROWS($2:504)&lt;=COUNT('Trade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ROWS(U$2:$U504))),"")</f>
        <v/>
      </c>
      <c r="U504" s="93" t="str">
        <f ca="1">IFERROR(INDEX('Trade Journal'!P:P,MATCH(T504,'Trade Journal'!A:A,0)),"")</f>
        <v/>
      </c>
      <c r="V504" s="93" t="str">
        <f ca="1">IFERROR(INDEX('Trade Journal'!Q:Q,MATCH(T504,'Trade Journal'!A:A,0)),"")</f>
        <v/>
      </c>
      <c r="W504" s="93" t="str">
        <f ca="1">IFERROR(INDEX('Trade Journal'!R:R,MATCH(T504,'Trade Journal'!A:A,0)),"")</f>
        <v/>
      </c>
      <c r="X504" s="93" t="str">
        <f t="shared" ca="1" si="8"/>
        <v/>
      </c>
      <c r="Y504" s="93" t="str">
        <f ca="1">IF(X504&lt;&gt;"",SUM(X$2:X504),"")</f>
        <v/>
      </c>
      <c r="Z504" s="102" t="str">
        <f ca="1">IFERROR(INDEX('Trade Journal'!O:O,MATCH(T504,'Trade Journal'!A:A,0)),"")</f>
        <v/>
      </c>
      <c r="AA504" s="102" t="str">
        <f t="array" aca="1" ref="AA504" ca="1">IF(Z504&lt;&gt;"",PRODUCT(Z$2:Z504+1)-1,"")</f>
        <v/>
      </c>
      <c r="AB504" s="102" t="str">
        <f ca="1">IF(AA504&lt;&gt;"",IF(MAX(AA$2:AA504)=AA504,1/(1+AC503)-1,(1+AA504)/(1+AA503)-1),"")</f>
        <v/>
      </c>
      <c r="AC504" s="102" t="str">
        <f t="array" aca="1" ref="AC504" ca="1">IF(AA504&lt;&gt;"",PRODUCT(AB$3:AB504+1)-1,"")</f>
        <v/>
      </c>
      <c r="AD504" s="104" t="str">
        <f ca="1">IF(AA504&lt;&gt;"",POWER((AA504-MAX(AA$2:AA504))/(1+MAX(AA$2:AA504))*100,2),"")</f>
        <v/>
      </c>
    </row>
    <row r="505" spans="20:30" x14ac:dyDescent="0.25">
      <c r="T505" t="str">
        <f t="array" aca="1" ref="T505" ca="1">IF(ROWS($2:505)&lt;=COUNT('Trade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ROWS(U$2:$U505))),"")</f>
        <v/>
      </c>
      <c r="U505" s="93" t="str">
        <f ca="1">IFERROR(INDEX('Trade Journal'!P:P,MATCH(T505,'Trade Journal'!A:A,0)),"")</f>
        <v/>
      </c>
      <c r="V505" s="93" t="str">
        <f ca="1">IFERROR(INDEX('Trade Journal'!Q:Q,MATCH(T505,'Trade Journal'!A:A,0)),"")</f>
        <v/>
      </c>
      <c r="W505" s="93" t="str">
        <f ca="1">IFERROR(INDEX('Trade Journal'!R:R,MATCH(T505,'Trade Journal'!A:A,0)),"")</f>
        <v/>
      </c>
      <c r="X505" s="93" t="str">
        <f t="shared" ca="1" si="8"/>
        <v/>
      </c>
      <c r="Y505" s="93" t="str">
        <f ca="1">IF(X505&lt;&gt;"",SUM(X$2:X505),"")</f>
        <v/>
      </c>
      <c r="Z505" s="102" t="str">
        <f ca="1">IFERROR(INDEX('Trade Journal'!O:O,MATCH(T505,'Trade Journal'!A:A,0)),"")</f>
        <v/>
      </c>
      <c r="AA505" s="102" t="str">
        <f t="array" aca="1" ref="AA505" ca="1">IF(Z505&lt;&gt;"",PRODUCT(Z$2:Z505+1)-1,"")</f>
        <v/>
      </c>
      <c r="AB505" s="102" t="str">
        <f ca="1">IF(AA505&lt;&gt;"",IF(MAX(AA$2:AA505)=AA505,1/(1+AC504)-1,(1+AA505)/(1+AA504)-1),"")</f>
        <v/>
      </c>
      <c r="AC505" s="102" t="str">
        <f t="array" aca="1" ref="AC505" ca="1">IF(AA505&lt;&gt;"",PRODUCT(AB$3:AB505+1)-1,"")</f>
        <v/>
      </c>
      <c r="AD505" s="104" t="str">
        <f ca="1">IF(AA505&lt;&gt;"",POWER((AA505-MAX(AA$2:AA505))/(1+MAX(AA$2:AA505))*100,2),"")</f>
        <v/>
      </c>
    </row>
    <row r="506" spans="20:30" x14ac:dyDescent="0.25">
      <c r="T506" t="str">
        <f t="array" aca="1" ref="T506" ca="1">IF(ROWS($2:506)&lt;=COUNT('Trade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ROWS(U$2:$U506))),"")</f>
        <v/>
      </c>
      <c r="U506" s="93" t="str">
        <f ca="1">IFERROR(INDEX('Trade Journal'!P:P,MATCH(T506,'Trade Journal'!A:A,0)),"")</f>
        <v/>
      </c>
      <c r="V506" s="93" t="str">
        <f ca="1">IFERROR(INDEX('Trade Journal'!Q:Q,MATCH(T506,'Trade Journal'!A:A,0)),"")</f>
        <v/>
      </c>
      <c r="W506" s="93" t="str">
        <f ca="1">IFERROR(INDEX('Trade Journal'!R:R,MATCH(T506,'Trade Journal'!A:A,0)),"")</f>
        <v/>
      </c>
      <c r="X506" s="93" t="str">
        <f t="shared" ca="1" si="8"/>
        <v/>
      </c>
      <c r="Y506" s="93" t="str">
        <f ca="1">IF(X506&lt;&gt;"",SUM(X$2:X506),"")</f>
        <v/>
      </c>
      <c r="Z506" s="102" t="str">
        <f ca="1">IFERROR(INDEX('Trade Journal'!O:O,MATCH(T506,'Trade Journal'!A:A,0)),"")</f>
        <v/>
      </c>
      <c r="AA506" s="102" t="str">
        <f t="array" aca="1" ref="AA506" ca="1">IF(Z506&lt;&gt;"",PRODUCT(Z$2:Z506+1)-1,"")</f>
        <v/>
      </c>
      <c r="AB506" s="102" t="str">
        <f ca="1">IF(AA506&lt;&gt;"",IF(MAX(AA$2:AA506)=AA506,1/(1+AC505)-1,(1+AA506)/(1+AA505)-1),"")</f>
        <v/>
      </c>
      <c r="AC506" s="102" t="str">
        <f t="array" aca="1" ref="AC506" ca="1">IF(AA506&lt;&gt;"",PRODUCT(AB$3:AB506+1)-1,"")</f>
        <v/>
      </c>
      <c r="AD506" s="104" t="str">
        <f ca="1">IF(AA506&lt;&gt;"",POWER((AA506-MAX(AA$2:AA506))/(1+MAX(AA$2:AA506))*100,2),"")</f>
        <v/>
      </c>
    </row>
    <row r="507" spans="20:30" x14ac:dyDescent="0.25">
      <c r="T507" t="str">
        <f t="array" aca="1" ref="T507" ca="1">IF(ROWS($2:507)&lt;=COUNT('Trade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ROWS(U$2:$U507))),"")</f>
        <v/>
      </c>
      <c r="U507" s="93" t="str">
        <f ca="1">IFERROR(INDEX('Trade Journal'!P:P,MATCH(T507,'Trade Journal'!A:A,0)),"")</f>
        <v/>
      </c>
      <c r="V507" s="93" t="str">
        <f ca="1">IFERROR(INDEX('Trade Journal'!Q:Q,MATCH(T507,'Trade Journal'!A:A,0)),"")</f>
        <v/>
      </c>
      <c r="W507" s="93" t="str">
        <f ca="1">IFERROR(INDEX('Trade Journal'!R:R,MATCH(T507,'Trade Journal'!A:A,0)),"")</f>
        <v/>
      </c>
      <c r="X507" s="93" t="str">
        <f t="shared" ca="1" si="8"/>
        <v/>
      </c>
      <c r="Y507" s="93" t="str">
        <f ca="1">IF(X507&lt;&gt;"",SUM(X$2:X507),"")</f>
        <v/>
      </c>
      <c r="Z507" s="102" t="str">
        <f ca="1">IFERROR(INDEX('Trade Journal'!O:O,MATCH(T507,'Trade Journal'!A:A,0)),"")</f>
        <v/>
      </c>
      <c r="AA507" s="102" t="str">
        <f t="array" aca="1" ref="AA507" ca="1">IF(Z507&lt;&gt;"",PRODUCT(Z$2:Z507+1)-1,"")</f>
        <v/>
      </c>
      <c r="AB507" s="102" t="str">
        <f ca="1">IF(AA507&lt;&gt;"",IF(MAX(AA$2:AA507)=AA507,1/(1+AC506)-1,(1+AA507)/(1+AA506)-1),"")</f>
        <v/>
      </c>
      <c r="AC507" s="102" t="str">
        <f t="array" aca="1" ref="AC507" ca="1">IF(AA507&lt;&gt;"",PRODUCT(AB$3:AB507+1)-1,"")</f>
        <v/>
      </c>
      <c r="AD507" s="104" t="str">
        <f ca="1">IF(AA507&lt;&gt;"",POWER((AA507-MAX(AA$2:AA507))/(1+MAX(AA$2:AA507))*100,2),"")</f>
        <v/>
      </c>
    </row>
    <row r="508" spans="20:30" x14ac:dyDescent="0.25">
      <c r="T508" t="str">
        <f t="array" aca="1" ref="T508" ca="1">IF(ROWS($2:508)&lt;=COUNT('Trade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ROWS(U$2:$U508))),"")</f>
        <v/>
      </c>
      <c r="U508" s="93" t="str">
        <f ca="1">IFERROR(INDEX('Trade Journal'!P:P,MATCH(T508,'Trade Journal'!A:A,0)),"")</f>
        <v/>
      </c>
      <c r="V508" s="93" t="str">
        <f ca="1">IFERROR(INDEX('Trade Journal'!Q:Q,MATCH(T508,'Trade Journal'!A:A,0)),"")</f>
        <v/>
      </c>
      <c r="W508" s="93" t="str">
        <f ca="1">IFERROR(INDEX('Trade Journal'!R:R,MATCH(T508,'Trade Journal'!A:A,0)),"")</f>
        <v/>
      </c>
      <c r="X508" s="93" t="str">
        <f t="shared" ca="1" si="8"/>
        <v/>
      </c>
      <c r="Y508" s="93" t="str">
        <f ca="1">IF(X508&lt;&gt;"",SUM(X$2:X508),"")</f>
        <v/>
      </c>
      <c r="Z508" s="102" t="str">
        <f ca="1">IFERROR(INDEX('Trade Journal'!O:O,MATCH(T508,'Trade Journal'!A:A,0)),"")</f>
        <v/>
      </c>
      <c r="AA508" s="102" t="str">
        <f t="array" aca="1" ref="AA508" ca="1">IF(Z508&lt;&gt;"",PRODUCT(Z$2:Z508+1)-1,"")</f>
        <v/>
      </c>
      <c r="AB508" s="102" t="str">
        <f ca="1">IF(AA508&lt;&gt;"",IF(MAX(AA$2:AA508)=AA508,1/(1+AC507)-1,(1+AA508)/(1+AA507)-1),"")</f>
        <v/>
      </c>
      <c r="AC508" s="102" t="str">
        <f t="array" aca="1" ref="AC508" ca="1">IF(AA508&lt;&gt;"",PRODUCT(AB$3:AB508+1)-1,"")</f>
        <v/>
      </c>
      <c r="AD508" s="104" t="str">
        <f ca="1">IF(AA508&lt;&gt;"",POWER((AA508-MAX(AA$2:AA508))/(1+MAX(AA$2:AA508))*100,2),"")</f>
        <v/>
      </c>
    </row>
    <row r="509" spans="20:30" x14ac:dyDescent="0.25">
      <c r="T509" t="str">
        <f t="array" aca="1" ref="T509" ca="1">IF(ROWS($2:509)&lt;=COUNT('Trade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ROWS(U$2:$U509))),"")</f>
        <v/>
      </c>
      <c r="U509" s="93" t="str">
        <f ca="1">IFERROR(INDEX('Trade Journal'!P:P,MATCH(T509,'Trade Journal'!A:A,0)),"")</f>
        <v/>
      </c>
      <c r="V509" s="93" t="str">
        <f ca="1">IFERROR(INDEX('Trade Journal'!Q:Q,MATCH(T509,'Trade Journal'!A:A,0)),"")</f>
        <v/>
      </c>
      <c r="W509" s="93" t="str">
        <f ca="1">IFERROR(INDEX('Trade Journal'!R:R,MATCH(T509,'Trade Journal'!A:A,0)),"")</f>
        <v/>
      </c>
      <c r="X509" s="93" t="str">
        <f t="shared" ca="1" si="8"/>
        <v/>
      </c>
      <c r="Y509" s="93" t="str">
        <f ca="1">IF(X509&lt;&gt;"",SUM(X$2:X509),"")</f>
        <v/>
      </c>
      <c r="Z509" s="102" t="str">
        <f ca="1">IFERROR(INDEX('Trade Journal'!O:O,MATCH(T509,'Trade Journal'!A:A,0)),"")</f>
        <v/>
      </c>
      <c r="AA509" s="102" t="str">
        <f t="array" aca="1" ref="AA509" ca="1">IF(Z509&lt;&gt;"",PRODUCT(Z$2:Z509+1)-1,"")</f>
        <v/>
      </c>
      <c r="AB509" s="102" t="str">
        <f ca="1">IF(AA509&lt;&gt;"",IF(MAX(AA$2:AA509)=AA509,1/(1+AC508)-1,(1+AA509)/(1+AA508)-1),"")</f>
        <v/>
      </c>
      <c r="AC509" s="102" t="str">
        <f t="array" aca="1" ref="AC509" ca="1">IF(AA509&lt;&gt;"",PRODUCT(AB$3:AB509+1)-1,"")</f>
        <v/>
      </c>
      <c r="AD509" s="104" t="str">
        <f ca="1">IF(AA509&lt;&gt;"",POWER((AA509-MAX(AA$2:AA509))/(1+MAX(AA$2:AA509))*100,2),"")</f>
        <v/>
      </c>
    </row>
    <row r="510" spans="20:30" x14ac:dyDescent="0.25">
      <c r="T510" t="str">
        <f t="array" aca="1" ref="T510" ca="1">IF(ROWS($2:510)&lt;=COUNT('Trade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ROWS(U$2:$U510))),"")</f>
        <v/>
      </c>
      <c r="U510" s="93" t="str">
        <f ca="1">IFERROR(INDEX('Trade Journal'!P:P,MATCH(T510,'Trade Journal'!A:A,0)),"")</f>
        <v/>
      </c>
      <c r="V510" s="93" t="str">
        <f ca="1">IFERROR(INDEX('Trade Journal'!Q:Q,MATCH(T510,'Trade Journal'!A:A,0)),"")</f>
        <v/>
      </c>
      <c r="W510" s="93" t="str">
        <f ca="1">IFERROR(INDEX('Trade Journal'!R:R,MATCH(T510,'Trade Journal'!A:A,0)),"")</f>
        <v/>
      </c>
      <c r="X510" s="93" t="str">
        <f t="shared" ca="1" si="8"/>
        <v/>
      </c>
      <c r="Y510" s="93" t="str">
        <f ca="1">IF(X510&lt;&gt;"",SUM(X$2:X510),"")</f>
        <v/>
      </c>
      <c r="Z510" s="102" t="str">
        <f ca="1">IFERROR(INDEX('Trade Journal'!O:O,MATCH(T510,'Trade Journal'!A:A,0)),"")</f>
        <v/>
      </c>
      <c r="AA510" s="102" t="str">
        <f t="array" aca="1" ref="AA510" ca="1">IF(Z510&lt;&gt;"",PRODUCT(Z$2:Z510+1)-1,"")</f>
        <v/>
      </c>
      <c r="AB510" s="102" t="str">
        <f ca="1">IF(AA510&lt;&gt;"",IF(MAX(AA$2:AA510)=AA510,1/(1+AC509)-1,(1+AA510)/(1+AA509)-1),"")</f>
        <v/>
      </c>
      <c r="AC510" s="102" t="str">
        <f t="array" aca="1" ref="AC510" ca="1">IF(AA510&lt;&gt;"",PRODUCT(AB$3:AB510+1)-1,"")</f>
        <v/>
      </c>
      <c r="AD510" s="104" t="str">
        <f ca="1">IF(AA510&lt;&gt;"",POWER((AA510-MAX(AA$2:AA510))/(1+MAX(AA$2:AA510))*100,2),"")</f>
        <v/>
      </c>
    </row>
    <row r="511" spans="20:30" x14ac:dyDescent="0.25">
      <c r="T511" t="str">
        <f t="array" aca="1" ref="T511" ca="1">IF(ROWS($2:511)&lt;=COUNT('Trade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ROWS(U$2:$U511))),"")</f>
        <v/>
      </c>
      <c r="U511" s="93" t="str">
        <f ca="1">IFERROR(INDEX('Trade Journal'!P:P,MATCH(T511,'Trade Journal'!A:A,0)),"")</f>
        <v/>
      </c>
      <c r="V511" s="93" t="str">
        <f ca="1">IFERROR(INDEX('Trade Journal'!Q:Q,MATCH(T511,'Trade Journal'!A:A,0)),"")</f>
        <v/>
      </c>
      <c r="W511" s="93" t="str">
        <f ca="1">IFERROR(INDEX('Trade Journal'!R:R,MATCH(T511,'Trade Journal'!A:A,0)),"")</f>
        <v/>
      </c>
      <c r="X511" s="93" t="str">
        <f t="shared" ca="1" si="8"/>
        <v/>
      </c>
      <c r="Y511" s="93" t="str">
        <f ca="1">IF(X511&lt;&gt;"",SUM(X$2:X511),"")</f>
        <v/>
      </c>
      <c r="Z511" s="102" t="str">
        <f ca="1">IFERROR(INDEX('Trade Journal'!O:O,MATCH(T511,'Trade Journal'!A:A,0)),"")</f>
        <v/>
      </c>
      <c r="AA511" s="102" t="str">
        <f t="array" aca="1" ref="AA511" ca="1">IF(Z511&lt;&gt;"",PRODUCT(Z$2:Z511+1)-1,"")</f>
        <v/>
      </c>
      <c r="AB511" s="102" t="str">
        <f ca="1">IF(AA511&lt;&gt;"",IF(MAX(AA$2:AA511)=AA511,1/(1+AC510)-1,(1+AA511)/(1+AA510)-1),"")</f>
        <v/>
      </c>
      <c r="AC511" s="102" t="str">
        <f t="array" aca="1" ref="AC511" ca="1">IF(AA511&lt;&gt;"",PRODUCT(AB$3:AB511+1)-1,"")</f>
        <v/>
      </c>
      <c r="AD511" s="104" t="str">
        <f ca="1">IF(AA511&lt;&gt;"",POWER((AA511-MAX(AA$2:AA511))/(1+MAX(AA$2:AA511))*100,2),"")</f>
        <v/>
      </c>
    </row>
    <row r="512" spans="20:30" x14ac:dyDescent="0.25">
      <c r="T512" t="str">
        <f t="array" aca="1" ref="T512" ca="1">IF(ROWS($2:512)&lt;=COUNT('Trade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ROWS(U$2:$U512))),"")</f>
        <v/>
      </c>
      <c r="U512" s="93" t="str">
        <f ca="1">IFERROR(INDEX('Trade Journal'!P:P,MATCH(T512,'Trade Journal'!A:A,0)),"")</f>
        <v/>
      </c>
      <c r="V512" s="93" t="str">
        <f ca="1">IFERROR(INDEX('Trade Journal'!Q:Q,MATCH(T512,'Trade Journal'!A:A,0)),"")</f>
        <v/>
      </c>
      <c r="W512" s="93" t="str">
        <f ca="1">IFERROR(INDEX('Trade Journal'!R:R,MATCH(T512,'Trade Journal'!A:A,0)),"")</f>
        <v/>
      </c>
      <c r="X512" s="93" t="str">
        <f t="shared" ca="1" si="8"/>
        <v/>
      </c>
      <c r="Y512" s="93" t="str">
        <f ca="1">IF(X512&lt;&gt;"",SUM(X$2:X512),"")</f>
        <v/>
      </c>
      <c r="Z512" s="102" t="str">
        <f ca="1">IFERROR(INDEX('Trade Journal'!O:O,MATCH(T512,'Trade Journal'!A:A,0)),"")</f>
        <v/>
      </c>
      <c r="AA512" s="102" t="str">
        <f t="array" aca="1" ref="AA512" ca="1">IF(Z512&lt;&gt;"",PRODUCT(Z$2:Z512+1)-1,"")</f>
        <v/>
      </c>
      <c r="AB512" s="102" t="str">
        <f ca="1">IF(AA512&lt;&gt;"",IF(MAX(AA$2:AA512)=AA512,1/(1+AC511)-1,(1+AA512)/(1+AA511)-1),"")</f>
        <v/>
      </c>
      <c r="AC512" s="102" t="str">
        <f t="array" aca="1" ref="AC512" ca="1">IF(AA512&lt;&gt;"",PRODUCT(AB$3:AB512+1)-1,"")</f>
        <v/>
      </c>
      <c r="AD512" s="104" t="str">
        <f ca="1">IF(AA512&lt;&gt;"",POWER((AA512-MAX(AA$2:AA512))/(1+MAX(AA$2:AA512))*100,2),"")</f>
        <v/>
      </c>
    </row>
    <row r="513" spans="20:30" x14ac:dyDescent="0.25">
      <c r="T513" t="str">
        <f t="array" aca="1" ref="T513" ca="1">IF(ROWS($2:513)&lt;=COUNT('Trade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ROWS(U$2:$U513))),"")</f>
        <v/>
      </c>
      <c r="U513" s="93" t="str">
        <f ca="1">IFERROR(INDEX('Trade Journal'!P:P,MATCH(T513,'Trade Journal'!A:A,0)),"")</f>
        <v/>
      </c>
      <c r="V513" s="93" t="str">
        <f ca="1">IFERROR(INDEX('Trade Journal'!Q:Q,MATCH(T513,'Trade Journal'!A:A,0)),"")</f>
        <v/>
      </c>
      <c r="W513" s="93" t="str">
        <f ca="1">IFERROR(INDEX('Trade Journal'!R:R,MATCH(T513,'Trade Journal'!A:A,0)),"")</f>
        <v/>
      </c>
      <c r="X513" s="93" t="str">
        <f t="shared" ca="1" si="8"/>
        <v/>
      </c>
      <c r="Y513" s="93" t="str">
        <f ca="1">IF(X513&lt;&gt;"",SUM(X$2:X513),"")</f>
        <v/>
      </c>
      <c r="Z513" s="102" t="str">
        <f ca="1">IFERROR(INDEX('Trade Journal'!O:O,MATCH(T513,'Trade Journal'!A:A,0)),"")</f>
        <v/>
      </c>
      <c r="AA513" s="102" t="str">
        <f t="array" aca="1" ref="AA513" ca="1">IF(Z513&lt;&gt;"",PRODUCT(Z$2:Z513+1)-1,"")</f>
        <v/>
      </c>
      <c r="AB513" s="102" t="str">
        <f ca="1">IF(AA513&lt;&gt;"",IF(MAX(AA$2:AA513)=AA513,1/(1+AC512)-1,(1+AA513)/(1+AA512)-1),"")</f>
        <v/>
      </c>
      <c r="AC513" s="102" t="str">
        <f t="array" aca="1" ref="AC513" ca="1">IF(AA513&lt;&gt;"",PRODUCT(AB$3:AB513+1)-1,"")</f>
        <v/>
      </c>
      <c r="AD513" s="104" t="str">
        <f ca="1">IF(AA513&lt;&gt;"",POWER((AA513-MAX(AA$2:AA513))/(1+MAX(AA$2:AA513))*100,2),"")</f>
        <v/>
      </c>
    </row>
    <row r="514" spans="20:30" x14ac:dyDescent="0.25">
      <c r="T514" t="str">
        <f t="array" aca="1" ref="T514" ca="1">IF(ROWS($2:514)&lt;=COUNT('Trade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ROWS(U$2:$U514))),"")</f>
        <v/>
      </c>
      <c r="U514" s="93" t="str">
        <f ca="1">IFERROR(INDEX('Trade Journal'!P:P,MATCH(T514,'Trade Journal'!A:A,0)),"")</f>
        <v/>
      </c>
      <c r="V514" s="93" t="str">
        <f ca="1">IFERROR(INDEX('Trade Journal'!Q:Q,MATCH(T514,'Trade Journal'!A:A,0)),"")</f>
        <v/>
      </c>
      <c r="W514" s="93" t="str">
        <f ca="1">IFERROR(INDEX('Trade Journal'!R:R,MATCH(T514,'Trade Journal'!A:A,0)),"")</f>
        <v/>
      </c>
      <c r="X514" s="93" t="str">
        <f t="shared" ca="1" si="8"/>
        <v/>
      </c>
      <c r="Y514" s="93" t="str">
        <f ca="1">IF(X514&lt;&gt;"",SUM(X$2:X514),"")</f>
        <v/>
      </c>
      <c r="Z514" s="102" t="str">
        <f ca="1">IFERROR(INDEX('Trade Journal'!O:O,MATCH(T514,'Trade Journal'!A:A,0)),"")</f>
        <v/>
      </c>
      <c r="AA514" s="102" t="str">
        <f t="array" aca="1" ref="AA514" ca="1">IF(Z514&lt;&gt;"",PRODUCT(Z$2:Z514+1)-1,"")</f>
        <v/>
      </c>
      <c r="AB514" s="102" t="str">
        <f ca="1">IF(AA514&lt;&gt;"",IF(MAX(AA$2:AA514)=AA514,1/(1+AC513)-1,(1+AA514)/(1+AA513)-1),"")</f>
        <v/>
      </c>
      <c r="AC514" s="102" t="str">
        <f t="array" aca="1" ref="AC514" ca="1">IF(AA514&lt;&gt;"",PRODUCT(AB$3:AB514+1)-1,"")</f>
        <v/>
      </c>
      <c r="AD514" s="104" t="str">
        <f ca="1">IF(AA514&lt;&gt;"",POWER((AA514-MAX(AA$2:AA514))/(1+MAX(AA$2:AA514))*100,2),"")</f>
        <v/>
      </c>
    </row>
    <row r="515" spans="20:30" x14ac:dyDescent="0.25">
      <c r="T515" t="str">
        <f t="array" aca="1" ref="T515" ca="1">IF(ROWS($2:515)&lt;=COUNT('Trade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ROWS(U$2:$U515))),"")</f>
        <v/>
      </c>
      <c r="U515" s="93" t="str">
        <f ca="1">IFERROR(INDEX('Trade Journal'!P:P,MATCH(T515,'Trade Journal'!A:A,0)),"")</f>
        <v/>
      </c>
      <c r="V515" s="93" t="str">
        <f ca="1">IFERROR(INDEX('Trade Journal'!Q:Q,MATCH(T515,'Trade Journal'!A:A,0)),"")</f>
        <v/>
      </c>
      <c r="W515" s="93" t="str">
        <f ca="1">IFERROR(INDEX('Trade Journal'!R:R,MATCH(T515,'Trade Journal'!A:A,0)),"")</f>
        <v/>
      </c>
      <c r="X515" s="93" t="str">
        <f t="shared" ca="1" si="8"/>
        <v/>
      </c>
      <c r="Y515" s="93" t="str">
        <f ca="1">IF(X515&lt;&gt;"",SUM(X$2:X515),"")</f>
        <v/>
      </c>
      <c r="Z515" s="102" t="str">
        <f ca="1">IFERROR(INDEX('Trade Journal'!O:O,MATCH(T515,'Trade Journal'!A:A,0)),"")</f>
        <v/>
      </c>
      <c r="AA515" s="102" t="str">
        <f t="array" aca="1" ref="AA515" ca="1">IF(Z515&lt;&gt;"",PRODUCT(Z$2:Z515+1)-1,"")</f>
        <v/>
      </c>
      <c r="AB515" s="102" t="str">
        <f ca="1">IF(AA515&lt;&gt;"",IF(MAX(AA$2:AA515)=AA515,1/(1+AC514)-1,(1+AA515)/(1+AA514)-1),"")</f>
        <v/>
      </c>
      <c r="AC515" s="102" t="str">
        <f t="array" aca="1" ref="AC515" ca="1">IF(AA515&lt;&gt;"",PRODUCT(AB$3:AB515+1)-1,"")</f>
        <v/>
      </c>
      <c r="AD515" s="104" t="str">
        <f ca="1">IF(AA515&lt;&gt;"",POWER((AA515-MAX(AA$2:AA515))/(1+MAX(AA$2:AA515))*100,2),"")</f>
        <v/>
      </c>
    </row>
    <row r="516" spans="20:30" x14ac:dyDescent="0.25">
      <c r="T516" t="str">
        <f t="array" aca="1" ref="T516" ca="1">IF(ROWS($2:516)&lt;=COUNT('Trade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ROWS(U$2:$U516))),"")</f>
        <v/>
      </c>
      <c r="U516" s="93" t="str">
        <f ca="1">IFERROR(INDEX('Trade Journal'!P:P,MATCH(T516,'Trade Journal'!A:A,0)),"")</f>
        <v/>
      </c>
      <c r="V516" s="93" t="str">
        <f ca="1">IFERROR(INDEX('Trade Journal'!Q:Q,MATCH(T516,'Trade Journal'!A:A,0)),"")</f>
        <v/>
      </c>
      <c r="W516" s="93" t="str">
        <f ca="1">IFERROR(INDEX('Trade Journal'!R:R,MATCH(T516,'Trade Journal'!A:A,0)),"")</f>
        <v/>
      </c>
      <c r="X516" s="93" t="str">
        <f t="shared" ca="1" si="8"/>
        <v/>
      </c>
      <c r="Y516" s="93" t="str">
        <f ca="1">IF(X516&lt;&gt;"",SUM(X$2:X516),"")</f>
        <v/>
      </c>
      <c r="Z516" s="102" t="str">
        <f ca="1">IFERROR(INDEX('Trade Journal'!O:O,MATCH(T516,'Trade Journal'!A:A,0)),"")</f>
        <v/>
      </c>
      <c r="AA516" s="102" t="str">
        <f t="array" aca="1" ref="AA516" ca="1">IF(Z516&lt;&gt;"",PRODUCT(Z$2:Z516+1)-1,"")</f>
        <v/>
      </c>
      <c r="AB516" s="102" t="str">
        <f ca="1">IF(AA516&lt;&gt;"",IF(MAX(AA$2:AA516)=AA516,1/(1+AC515)-1,(1+AA516)/(1+AA515)-1),"")</f>
        <v/>
      </c>
      <c r="AC516" s="102" t="str">
        <f t="array" aca="1" ref="AC516" ca="1">IF(AA516&lt;&gt;"",PRODUCT(AB$3:AB516+1)-1,"")</f>
        <v/>
      </c>
      <c r="AD516" s="104" t="str">
        <f ca="1">IF(AA516&lt;&gt;"",POWER((AA516-MAX(AA$2:AA516))/(1+MAX(AA$2:AA516))*100,2),"")</f>
        <v/>
      </c>
    </row>
    <row r="517" spans="20:30" x14ac:dyDescent="0.25">
      <c r="T517" t="str">
        <f t="array" aca="1" ref="T517" ca="1">IF(ROWS($2:517)&lt;=COUNT('Trade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ROWS(U$2:$U517))),"")</f>
        <v/>
      </c>
      <c r="U517" s="93" t="str">
        <f ca="1">IFERROR(INDEX('Trade Journal'!P:P,MATCH(T517,'Trade Journal'!A:A,0)),"")</f>
        <v/>
      </c>
      <c r="V517" s="93" t="str">
        <f ca="1">IFERROR(INDEX('Trade Journal'!Q:Q,MATCH(T517,'Trade Journal'!A:A,0)),"")</f>
        <v/>
      </c>
      <c r="W517" s="93" t="str">
        <f ca="1">IFERROR(INDEX('Trade Journal'!R:R,MATCH(T517,'Trade Journal'!A:A,0)),"")</f>
        <v/>
      </c>
      <c r="X517" s="93" t="str">
        <f t="shared" ca="1" si="8"/>
        <v/>
      </c>
      <c r="Y517" s="93" t="str">
        <f ca="1">IF(X517&lt;&gt;"",SUM(X$2:X517),"")</f>
        <v/>
      </c>
      <c r="Z517" s="102" t="str">
        <f ca="1">IFERROR(INDEX('Trade Journal'!O:O,MATCH(T517,'Trade Journal'!A:A,0)),"")</f>
        <v/>
      </c>
      <c r="AA517" s="102" t="str">
        <f t="array" aca="1" ref="AA517" ca="1">IF(Z517&lt;&gt;"",PRODUCT(Z$2:Z517+1)-1,"")</f>
        <v/>
      </c>
      <c r="AB517" s="102" t="str">
        <f ca="1">IF(AA517&lt;&gt;"",IF(MAX(AA$2:AA517)=AA517,1/(1+AC516)-1,(1+AA517)/(1+AA516)-1),"")</f>
        <v/>
      </c>
      <c r="AC517" s="102" t="str">
        <f t="array" aca="1" ref="AC517" ca="1">IF(AA517&lt;&gt;"",PRODUCT(AB$3:AB517+1)-1,"")</f>
        <v/>
      </c>
      <c r="AD517" s="104" t="str">
        <f ca="1">IF(AA517&lt;&gt;"",POWER((AA517-MAX(AA$2:AA517))/(1+MAX(AA$2:AA517))*100,2),"")</f>
        <v/>
      </c>
    </row>
    <row r="518" spans="20:30" x14ac:dyDescent="0.25">
      <c r="T518" t="str">
        <f t="array" aca="1" ref="T518" ca="1">IF(ROWS($2:518)&lt;=COUNT('Trade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ROWS(U$2:$U518))),"")</f>
        <v/>
      </c>
      <c r="U518" s="93" t="str">
        <f ca="1">IFERROR(INDEX('Trade Journal'!P:P,MATCH(T518,'Trade Journal'!A:A,0)),"")</f>
        <v/>
      </c>
      <c r="V518" s="93" t="str">
        <f ca="1">IFERROR(INDEX('Trade Journal'!Q:Q,MATCH(T518,'Trade Journal'!A:A,0)),"")</f>
        <v/>
      </c>
      <c r="W518" s="93" t="str">
        <f ca="1">IFERROR(INDEX('Trade Journal'!R:R,MATCH(T518,'Trade Journal'!A:A,0)),"")</f>
        <v/>
      </c>
      <c r="X518" s="93" t="str">
        <f t="shared" ca="1" si="8"/>
        <v/>
      </c>
      <c r="Y518" s="93" t="str">
        <f ca="1">IF(X518&lt;&gt;"",SUM(X$2:X518),"")</f>
        <v/>
      </c>
      <c r="Z518" s="102" t="str">
        <f ca="1">IFERROR(INDEX('Trade Journal'!O:O,MATCH(T518,'Trade Journal'!A:A,0)),"")</f>
        <v/>
      </c>
      <c r="AA518" s="102" t="str">
        <f t="array" aca="1" ref="AA518" ca="1">IF(Z518&lt;&gt;"",PRODUCT(Z$2:Z518+1)-1,"")</f>
        <v/>
      </c>
      <c r="AB518" s="102" t="str">
        <f ca="1">IF(AA518&lt;&gt;"",IF(MAX(AA$2:AA518)=AA518,1/(1+AC517)-1,(1+AA518)/(1+AA517)-1),"")</f>
        <v/>
      </c>
      <c r="AC518" s="102" t="str">
        <f t="array" aca="1" ref="AC518" ca="1">IF(AA518&lt;&gt;"",PRODUCT(AB$3:AB518+1)-1,"")</f>
        <v/>
      </c>
      <c r="AD518" s="104" t="str">
        <f ca="1">IF(AA518&lt;&gt;"",POWER((AA518-MAX(AA$2:AA518))/(1+MAX(AA$2:AA518))*100,2),"")</f>
        <v/>
      </c>
    </row>
    <row r="519" spans="20:30" x14ac:dyDescent="0.25">
      <c r="T519" t="str">
        <f t="array" aca="1" ref="T519" ca="1">IF(ROWS($2:519)&lt;=COUNT('Trade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ROWS(U$2:$U519))),"")</f>
        <v/>
      </c>
      <c r="U519" s="93" t="str">
        <f ca="1">IFERROR(INDEX('Trade Journal'!P:P,MATCH(T519,'Trade Journal'!A:A,0)),"")</f>
        <v/>
      </c>
      <c r="V519" s="93" t="str">
        <f ca="1">IFERROR(INDEX('Trade Journal'!Q:Q,MATCH(T519,'Trade Journal'!A:A,0)),"")</f>
        <v/>
      </c>
      <c r="W519" s="93" t="str">
        <f ca="1">IFERROR(INDEX('Trade Journal'!R:R,MATCH(T519,'Trade Journal'!A:A,0)),"")</f>
        <v/>
      </c>
      <c r="X519" s="93" t="str">
        <f t="shared" ca="1" si="8"/>
        <v/>
      </c>
      <c r="Y519" s="93" t="str">
        <f ca="1">IF(X519&lt;&gt;"",SUM(X$2:X519),"")</f>
        <v/>
      </c>
      <c r="Z519" s="102" t="str">
        <f ca="1">IFERROR(INDEX('Trade Journal'!O:O,MATCH(T519,'Trade Journal'!A:A,0)),"")</f>
        <v/>
      </c>
      <c r="AA519" s="102" t="str">
        <f t="array" aca="1" ref="AA519" ca="1">IF(Z519&lt;&gt;"",PRODUCT(Z$2:Z519+1)-1,"")</f>
        <v/>
      </c>
      <c r="AB519" s="102" t="str">
        <f ca="1">IF(AA519&lt;&gt;"",IF(MAX(AA$2:AA519)=AA519,1/(1+AC518)-1,(1+AA519)/(1+AA518)-1),"")</f>
        <v/>
      </c>
      <c r="AC519" s="102" t="str">
        <f t="array" aca="1" ref="AC519" ca="1">IF(AA519&lt;&gt;"",PRODUCT(AB$3:AB519+1)-1,"")</f>
        <v/>
      </c>
      <c r="AD519" s="104" t="str">
        <f ca="1">IF(AA519&lt;&gt;"",POWER((AA519-MAX(AA$2:AA519))/(1+MAX(AA$2:AA519))*100,2),"")</f>
        <v/>
      </c>
    </row>
    <row r="520" spans="20:30" x14ac:dyDescent="0.25">
      <c r="T520" t="str">
        <f t="array" aca="1" ref="T520" ca="1">IF(ROWS($2:520)&lt;=COUNT('Trade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ROWS(U$2:$U520))),"")</f>
        <v/>
      </c>
      <c r="U520" s="93" t="str">
        <f ca="1">IFERROR(INDEX('Trade Journal'!P:P,MATCH(T520,'Trade Journal'!A:A,0)),"")</f>
        <v/>
      </c>
      <c r="V520" s="93" t="str">
        <f ca="1">IFERROR(INDEX('Trade Journal'!Q:Q,MATCH(T520,'Trade Journal'!A:A,0)),"")</f>
        <v/>
      </c>
      <c r="W520" s="93" t="str">
        <f ca="1">IFERROR(INDEX('Trade Journal'!R:R,MATCH(T520,'Trade Journal'!A:A,0)),"")</f>
        <v/>
      </c>
      <c r="X520" s="93" t="str">
        <f t="shared" ca="1" si="8"/>
        <v/>
      </c>
      <c r="Y520" s="93" t="str">
        <f ca="1">IF(X520&lt;&gt;"",SUM(X$2:X520),"")</f>
        <v/>
      </c>
      <c r="Z520" s="102" t="str">
        <f ca="1">IFERROR(INDEX('Trade Journal'!O:O,MATCH(T520,'Trade Journal'!A:A,0)),"")</f>
        <v/>
      </c>
      <c r="AA520" s="102" t="str">
        <f t="array" aca="1" ref="AA520" ca="1">IF(Z520&lt;&gt;"",PRODUCT(Z$2:Z520+1)-1,"")</f>
        <v/>
      </c>
      <c r="AB520" s="102" t="str">
        <f ca="1">IF(AA520&lt;&gt;"",IF(MAX(AA$2:AA520)=AA520,1/(1+AC519)-1,(1+AA520)/(1+AA519)-1),"")</f>
        <v/>
      </c>
      <c r="AC520" s="102" t="str">
        <f t="array" aca="1" ref="AC520" ca="1">IF(AA520&lt;&gt;"",PRODUCT(AB$3:AB520+1)-1,"")</f>
        <v/>
      </c>
      <c r="AD520" s="104" t="str">
        <f ca="1">IF(AA520&lt;&gt;"",POWER((AA520-MAX(AA$2:AA520))/(1+MAX(AA$2:AA520))*100,2),"")</f>
        <v/>
      </c>
    </row>
    <row r="521" spans="20:30" x14ac:dyDescent="0.25">
      <c r="T521" t="str">
        <f t="array" aca="1" ref="T521" ca="1">IF(ROWS($2:521)&lt;=COUNT('Trade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ROWS(U$2:$U521))),"")</f>
        <v/>
      </c>
      <c r="U521" s="93" t="str">
        <f ca="1">IFERROR(INDEX('Trade Journal'!P:P,MATCH(T521,'Trade Journal'!A:A,0)),"")</f>
        <v/>
      </c>
      <c r="V521" s="93" t="str">
        <f ca="1">IFERROR(INDEX('Trade Journal'!Q:Q,MATCH(T521,'Trade Journal'!A:A,0)),"")</f>
        <v/>
      </c>
      <c r="W521" s="93" t="str">
        <f ca="1">IFERROR(INDEX('Trade Journal'!R:R,MATCH(T521,'Trade Journal'!A:A,0)),"")</f>
        <v/>
      </c>
      <c r="X521" s="93" t="str">
        <f t="shared" ca="1" si="8"/>
        <v/>
      </c>
      <c r="Y521" s="93" t="str">
        <f ca="1">IF(X521&lt;&gt;"",SUM(X$2:X521),"")</f>
        <v/>
      </c>
      <c r="Z521" s="102" t="str">
        <f ca="1">IFERROR(INDEX('Trade Journal'!O:O,MATCH(T521,'Trade Journal'!A:A,0)),"")</f>
        <v/>
      </c>
      <c r="AA521" s="102" t="str">
        <f t="array" aca="1" ref="AA521" ca="1">IF(Z521&lt;&gt;"",PRODUCT(Z$2:Z521+1)-1,"")</f>
        <v/>
      </c>
      <c r="AB521" s="102" t="str">
        <f ca="1">IF(AA521&lt;&gt;"",IF(MAX(AA$2:AA521)=AA521,1/(1+AC520)-1,(1+AA521)/(1+AA520)-1),"")</f>
        <v/>
      </c>
      <c r="AC521" s="102" t="str">
        <f t="array" aca="1" ref="AC521" ca="1">IF(AA521&lt;&gt;"",PRODUCT(AB$3:AB521+1)-1,"")</f>
        <v/>
      </c>
      <c r="AD521" s="104" t="str">
        <f ca="1">IF(AA521&lt;&gt;"",POWER((AA521-MAX(AA$2:AA521))/(1+MAX(AA$2:AA521))*100,2),"")</f>
        <v/>
      </c>
    </row>
    <row r="522" spans="20:30" x14ac:dyDescent="0.25">
      <c r="T522" t="str">
        <f t="array" aca="1" ref="T522" ca="1">IF(ROWS($2:522)&lt;=COUNT('Trade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ROWS(U$2:$U522))),"")</f>
        <v/>
      </c>
      <c r="U522" s="93" t="str">
        <f ca="1">IFERROR(INDEX('Trade Journal'!P:P,MATCH(T522,'Trade Journal'!A:A,0)),"")</f>
        <v/>
      </c>
      <c r="V522" s="93" t="str">
        <f ca="1">IFERROR(INDEX('Trade Journal'!Q:Q,MATCH(T522,'Trade Journal'!A:A,0)),"")</f>
        <v/>
      </c>
      <c r="W522" s="93" t="str">
        <f ca="1">IFERROR(INDEX('Trade Journal'!R:R,MATCH(T522,'Trade Journal'!A:A,0)),"")</f>
        <v/>
      </c>
      <c r="X522" s="93" t="str">
        <f t="shared" ca="1" si="8"/>
        <v/>
      </c>
      <c r="Y522" s="93" t="str">
        <f ca="1">IF(X522&lt;&gt;"",SUM(X$2:X522),"")</f>
        <v/>
      </c>
      <c r="Z522" s="102" t="str">
        <f ca="1">IFERROR(INDEX('Trade Journal'!O:O,MATCH(T522,'Trade Journal'!A:A,0)),"")</f>
        <v/>
      </c>
      <c r="AA522" s="102" t="str">
        <f t="array" aca="1" ref="AA522" ca="1">IF(Z522&lt;&gt;"",PRODUCT(Z$2:Z522+1)-1,"")</f>
        <v/>
      </c>
      <c r="AB522" s="102" t="str">
        <f ca="1">IF(AA522&lt;&gt;"",IF(MAX(AA$2:AA522)=AA522,1/(1+AC521)-1,(1+AA522)/(1+AA521)-1),"")</f>
        <v/>
      </c>
      <c r="AC522" s="102" t="str">
        <f t="array" aca="1" ref="AC522" ca="1">IF(AA522&lt;&gt;"",PRODUCT(AB$3:AB522+1)-1,"")</f>
        <v/>
      </c>
      <c r="AD522" s="104" t="str">
        <f ca="1">IF(AA522&lt;&gt;"",POWER((AA522-MAX(AA$2:AA522))/(1+MAX(AA$2:AA522))*100,2),"")</f>
        <v/>
      </c>
    </row>
    <row r="523" spans="20:30" x14ac:dyDescent="0.25">
      <c r="T523" t="str">
        <f t="array" aca="1" ref="T523" ca="1">IF(ROWS($2:523)&lt;=COUNT('Trade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ROWS(U$2:$U523))),"")</f>
        <v/>
      </c>
      <c r="U523" s="93" t="str">
        <f ca="1">IFERROR(INDEX('Trade Journal'!P:P,MATCH(T523,'Trade Journal'!A:A,0)),"")</f>
        <v/>
      </c>
      <c r="V523" s="93" t="str">
        <f ca="1">IFERROR(INDEX('Trade Journal'!Q:Q,MATCH(T523,'Trade Journal'!A:A,0)),"")</f>
        <v/>
      </c>
      <c r="W523" s="93" t="str">
        <f ca="1">IFERROR(INDEX('Trade Journal'!R:R,MATCH(T523,'Trade Journal'!A:A,0)),"")</f>
        <v/>
      </c>
      <c r="X523" s="93" t="str">
        <f t="shared" ca="1" si="8"/>
        <v/>
      </c>
      <c r="Y523" s="93" t="str">
        <f ca="1">IF(X523&lt;&gt;"",SUM(X$2:X523),"")</f>
        <v/>
      </c>
      <c r="Z523" s="102" t="str">
        <f ca="1">IFERROR(INDEX('Trade Journal'!O:O,MATCH(T523,'Trade Journal'!A:A,0)),"")</f>
        <v/>
      </c>
      <c r="AA523" s="102" t="str">
        <f t="array" aca="1" ref="AA523" ca="1">IF(Z523&lt;&gt;"",PRODUCT(Z$2:Z523+1)-1,"")</f>
        <v/>
      </c>
      <c r="AB523" s="102" t="str">
        <f ca="1">IF(AA523&lt;&gt;"",IF(MAX(AA$2:AA523)=AA523,1/(1+AC522)-1,(1+AA523)/(1+AA522)-1),"")</f>
        <v/>
      </c>
      <c r="AC523" s="102" t="str">
        <f t="array" aca="1" ref="AC523" ca="1">IF(AA523&lt;&gt;"",PRODUCT(AB$3:AB523+1)-1,"")</f>
        <v/>
      </c>
      <c r="AD523" s="104" t="str">
        <f ca="1">IF(AA523&lt;&gt;"",POWER((AA523-MAX(AA$2:AA523))/(1+MAX(AA$2:AA523))*100,2),"")</f>
        <v/>
      </c>
    </row>
    <row r="524" spans="20:30" x14ac:dyDescent="0.25">
      <c r="T524" t="str">
        <f t="array" aca="1" ref="T524" ca="1">IF(ROWS($2:524)&lt;=COUNT('Trade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ROWS(U$2:$U524))),"")</f>
        <v/>
      </c>
      <c r="U524" s="93" t="str">
        <f ca="1">IFERROR(INDEX('Trade Journal'!P:P,MATCH(T524,'Trade Journal'!A:A,0)),"")</f>
        <v/>
      </c>
      <c r="V524" s="93" t="str">
        <f ca="1">IFERROR(INDEX('Trade Journal'!Q:Q,MATCH(T524,'Trade Journal'!A:A,0)),"")</f>
        <v/>
      </c>
      <c r="W524" s="93" t="str">
        <f ca="1">IFERROR(INDEX('Trade Journal'!R:R,MATCH(T524,'Trade Journal'!A:A,0)),"")</f>
        <v/>
      </c>
      <c r="X524" s="93" t="str">
        <f t="shared" ca="1" si="8"/>
        <v/>
      </c>
      <c r="Y524" s="93" t="str">
        <f ca="1">IF(X524&lt;&gt;"",SUM(X$2:X524),"")</f>
        <v/>
      </c>
      <c r="Z524" s="102" t="str">
        <f ca="1">IFERROR(INDEX('Trade Journal'!O:O,MATCH(T524,'Trade Journal'!A:A,0)),"")</f>
        <v/>
      </c>
      <c r="AA524" s="102" t="str">
        <f t="array" aca="1" ref="AA524" ca="1">IF(Z524&lt;&gt;"",PRODUCT(Z$2:Z524+1)-1,"")</f>
        <v/>
      </c>
      <c r="AB524" s="102" t="str">
        <f ca="1">IF(AA524&lt;&gt;"",IF(MAX(AA$2:AA524)=AA524,1/(1+AC523)-1,(1+AA524)/(1+AA523)-1),"")</f>
        <v/>
      </c>
      <c r="AC524" s="102" t="str">
        <f t="array" aca="1" ref="AC524" ca="1">IF(AA524&lt;&gt;"",PRODUCT(AB$3:AB524+1)-1,"")</f>
        <v/>
      </c>
      <c r="AD524" s="104" t="str">
        <f ca="1">IF(AA524&lt;&gt;"",POWER((AA524-MAX(AA$2:AA524))/(1+MAX(AA$2:AA524))*100,2),"")</f>
        <v/>
      </c>
    </row>
    <row r="525" spans="20:30" x14ac:dyDescent="0.25">
      <c r="T525" t="str">
        <f t="array" aca="1" ref="T525" ca="1">IF(ROWS($2:525)&lt;=COUNT('Trade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ROWS(U$2:$U525))),"")</f>
        <v/>
      </c>
      <c r="U525" s="93" t="str">
        <f ca="1">IFERROR(INDEX('Trade Journal'!P:P,MATCH(T525,'Trade Journal'!A:A,0)),"")</f>
        <v/>
      </c>
      <c r="V525" s="93" t="str">
        <f ca="1">IFERROR(INDEX('Trade Journal'!Q:Q,MATCH(T525,'Trade Journal'!A:A,0)),"")</f>
        <v/>
      </c>
      <c r="W525" s="93" t="str">
        <f ca="1">IFERROR(INDEX('Trade Journal'!R:R,MATCH(T525,'Trade Journal'!A:A,0)),"")</f>
        <v/>
      </c>
      <c r="X525" s="93" t="str">
        <f t="shared" ca="1" si="8"/>
        <v/>
      </c>
      <c r="Y525" s="93" t="str">
        <f ca="1">IF(X525&lt;&gt;"",SUM(X$2:X525),"")</f>
        <v/>
      </c>
      <c r="Z525" s="102" t="str">
        <f ca="1">IFERROR(INDEX('Trade Journal'!O:O,MATCH(T525,'Trade Journal'!A:A,0)),"")</f>
        <v/>
      </c>
      <c r="AA525" s="102" t="str">
        <f t="array" aca="1" ref="AA525" ca="1">IF(Z525&lt;&gt;"",PRODUCT(Z$2:Z525+1)-1,"")</f>
        <v/>
      </c>
      <c r="AB525" s="102" t="str">
        <f ca="1">IF(AA525&lt;&gt;"",IF(MAX(AA$2:AA525)=AA525,1/(1+AC524)-1,(1+AA525)/(1+AA524)-1),"")</f>
        <v/>
      </c>
      <c r="AC525" s="102" t="str">
        <f t="array" aca="1" ref="AC525" ca="1">IF(AA525&lt;&gt;"",PRODUCT(AB$3:AB525+1)-1,"")</f>
        <v/>
      </c>
      <c r="AD525" s="104" t="str">
        <f ca="1">IF(AA525&lt;&gt;"",POWER((AA525-MAX(AA$2:AA525))/(1+MAX(AA$2:AA525))*100,2),"")</f>
        <v/>
      </c>
    </row>
    <row r="526" spans="20:30" x14ac:dyDescent="0.25">
      <c r="T526" t="str">
        <f t="array" aca="1" ref="T526" ca="1">IF(ROWS($2:526)&lt;=COUNT('Trade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ROWS(U$2:$U526))),"")</f>
        <v/>
      </c>
      <c r="U526" s="93" t="str">
        <f ca="1">IFERROR(INDEX('Trade Journal'!P:P,MATCH(T526,'Trade Journal'!A:A,0)),"")</f>
        <v/>
      </c>
      <c r="V526" s="93" t="str">
        <f ca="1">IFERROR(INDEX('Trade Journal'!Q:Q,MATCH(T526,'Trade Journal'!A:A,0)),"")</f>
        <v/>
      </c>
      <c r="W526" s="93" t="str">
        <f ca="1">IFERROR(INDEX('Trade Journal'!R:R,MATCH(T526,'Trade Journal'!A:A,0)),"")</f>
        <v/>
      </c>
      <c r="X526" s="93" t="str">
        <f t="shared" ca="1" si="8"/>
        <v/>
      </c>
      <c r="Y526" s="93" t="str">
        <f ca="1">IF(X526&lt;&gt;"",SUM(X$2:X526),"")</f>
        <v/>
      </c>
      <c r="Z526" s="102" t="str">
        <f ca="1">IFERROR(INDEX('Trade Journal'!O:O,MATCH(T526,'Trade Journal'!A:A,0)),"")</f>
        <v/>
      </c>
      <c r="AA526" s="102" t="str">
        <f t="array" aca="1" ref="AA526" ca="1">IF(Z526&lt;&gt;"",PRODUCT(Z$2:Z526+1)-1,"")</f>
        <v/>
      </c>
      <c r="AB526" s="102" t="str">
        <f ca="1">IF(AA526&lt;&gt;"",IF(MAX(AA$2:AA526)=AA526,1/(1+AC525)-1,(1+AA526)/(1+AA525)-1),"")</f>
        <v/>
      </c>
      <c r="AC526" s="102" t="str">
        <f t="array" aca="1" ref="AC526" ca="1">IF(AA526&lt;&gt;"",PRODUCT(AB$3:AB526+1)-1,"")</f>
        <v/>
      </c>
      <c r="AD526" s="104" t="str">
        <f ca="1">IF(AA526&lt;&gt;"",POWER((AA526-MAX(AA$2:AA526))/(1+MAX(AA$2:AA526))*100,2),"")</f>
        <v/>
      </c>
    </row>
    <row r="527" spans="20:30" x14ac:dyDescent="0.25">
      <c r="T527" t="str">
        <f t="array" aca="1" ref="T527" ca="1">IF(ROWS($2:527)&lt;=COUNT('Trade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ROWS(U$2:$U527))),"")</f>
        <v/>
      </c>
      <c r="U527" s="93" t="str">
        <f ca="1">IFERROR(INDEX('Trade Journal'!P:P,MATCH(T527,'Trade Journal'!A:A,0)),"")</f>
        <v/>
      </c>
      <c r="V527" s="93" t="str">
        <f ca="1">IFERROR(INDEX('Trade Journal'!Q:Q,MATCH(T527,'Trade Journal'!A:A,0)),"")</f>
        <v/>
      </c>
      <c r="W527" s="93" t="str">
        <f ca="1">IFERROR(INDEX('Trade Journal'!R:R,MATCH(T527,'Trade Journal'!A:A,0)),"")</f>
        <v/>
      </c>
      <c r="X527" s="93" t="str">
        <f t="shared" ca="1" si="8"/>
        <v/>
      </c>
      <c r="Y527" s="93" t="str">
        <f ca="1">IF(X527&lt;&gt;"",SUM(X$2:X527),"")</f>
        <v/>
      </c>
      <c r="Z527" s="102" t="str">
        <f ca="1">IFERROR(INDEX('Trade Journal'!O:O,MATCH(T527,'Trade Journal'!A:A,0)),"")</f>
        <v/>
      </c>
      <c r="AA527" s="102" t="str">
        <f t="array" aca="1" ref="AA527" ca="1">IF(Z527&lt;&gt;"",PRODUCT(Z$2:Z527+1)-1,"")</f>
        <v/>
      </c>
      <c r="AB527" s="102" t="str">
        <f ca="1">IF(AA527&lt;&gt;"",IF(MAX(AA$2:AA527)=AA527,1/(1+AC526)-1,(1+AA527)/(1+AA526)-1),"")</f>
        <v/>
      </c>
      <c r="AC527" s="102" t="str">
        <f t="array" aca="1" ref="AC527" ca="1">IF(AA527&lt;&gt;"",PRODUCT(AB$3:AB527+1)-1,"")</f>
        <v/>
      </c>
      <c r="AD527" s="104" t="str">
        <f ca="1">IF(AA527&lt;&gt;"",POWER((AA527-MAX(AA$2:AA527))/(1+MAX(AA$2:AA527))*100,2),"")</f>
        <v/>
      </c>
    </row>
    <row r="528" spans="20:30" x14ac:dyDescent="0.25">
      <c r="T528" t="str">
        <f t="array" aca="1" ref="T528" ca="1">IF(ROWS($2:528)&lt;=COUNT('Trade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ROWS(U$2:$U528))),"")</f>
        <v/>
      </c>
      <c r="U528" s="93" t="str">
        <f ca="1">IFERROR(INDEX('Trade Journal'!P:P,MATCH(T528,'Trade Journal'!A:A,0)),"")</f>
        <v/>
      </c>
      <c r="V528" s="93" t="str">
        <f ca="1">IFERROR(INDEX('Trade Journal'!Q:Q,MATCH(T528,'Trade Journal'!A:A,0)),"")</f>
        <v/>
      </c>
      <c r="W528" s="93" t="str">
        <f ca="1">IFERROR(INDEX('Trade Journal'!R:R,MATCH(T528,'Trade Journal'!A:A,0)),"")</f>
        <v/>
      </c>
      <c r="X528" s="93" t="str">
        <f t="shared" ref="X528:X591" ca="1" si="9">IF(OR(U528&lt;&gt;"",V528&lt;&gt;"",W528&lt;&gt;""),SUM(U528:W528),"")</f>
        <v/>
      </c>
      <c r="Y528" s="93" t="str">
        <f ca="1">IF(X528&lt;&gt;"",SUM(X$2:X528),"")</f>
        <v/>
      </c>
      <c r="Z528" s="102" t="str">
        <f ca="1">IFERROR(INDEX('Trade Journal'!O:O,MATCH(T528,'Trade Journal'!A:A,0)),"")</f>
        <v/>
      </c>
      <c r="AA528" s="102" t="str">
        <f t="array" aca="1" ref="AA528" ca="1">IF(Z528&lt;&gt;"",PRODUCT(Z$2:Z528+1)-1,"")</f>
        <v/>
      </c>
      <c r="AB528" s="102" t="str">
        <f ca="1">IF(AA528&lt;&gt;"",IF(MAX(AA$2:AA528)=AA528,1/(1+AC527)-1,(1+AA528)/(1+AA527)-1),"")</f>
        <v/>
      </c>
      <c r="AC528" s="102" t="str">
        <f t="array" aca="1" ref="AC528" ca="1">IF(AA528&lt;&gt;"",PRODUCT(AB$3:AB528+1)-1,"")</f>
        <v/>
      </c>
      <c r="AD528" s="104" t="str">
        <f ca="1">IF(AA528&lt;&gt;"",POWER((AA528-MAX(AA$2:AA528))/(1+MAX(AA$2:AA528))*100,2),"")</f>
        <v/>
      </c>
    </row>
    <row r="529" spans="20:30" x14ac:dyDescent="0.25">
      <c r="T529" t="str">
        <f t="array" aca="1" ref="T529" ca="1">IF(ROWS($2:529)&lt;=COUNT('Trade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ROWS(U$2:$U529))),"")</f>
        <v/>
      </c>
      <c r="U529" s="93" t="str">
        <f ca="1">IFERROR(INDEX('Trade Journal'!P:P,MATCH(T529,'Trade Journal'!A:A,0)),"")</f>
        <v/>
      </c>
      <c r="V529" s="93" t="str">
        <f ca="1">IFERROR(INDEX('Trade Journal'!Q:Q,MATCH(T529,'Trade Journal'!A:A,0)),"")</f>
        <v/>
      </c>
      <c r="W529" s="93" t="str">
        <f ca="1">IFERROR(INDEX('Trade Journal'!R:R,MATCH(T529,'Trade Journal'!A:A,0)),"")</f>
        <v/>
      </c>
      <c r="X529" s="93" t="str">
        <f t="shared" ca="1" si="9"/>
        <v/>
      </c>
      <c r="Y529" s="93" t="str">
        <f ca="1">IF(X529&lt;&gt;"",SUM(X$2:X529),"")</f>
        <v/>
      </c>
      <c r="Z529" s="102" t="str">
        <f ca="1">IFERROR(INDEX('Trade Journal'!O:O,MATCH(T529,'Trade Journal'!A:A,0)),"")</f>
        <v/>
      </c>
      <c r="AA529" s="102" t="str">
        <f t="array" aca="1" ref="AA529" ca="1">IF(Z529&lt;&gt;"",PRODUCT(Z$2:Z529+1)-1,"")</f>
        <v/>
      </c>
      <c r="AB529" s="102" t="str">
        <f ca="1">IF(AA529&lt;&gt;"",IF(MAX(AA$2:AA529)=AA529,1/(1+AC528)-1,(1+AA529)/(1+AA528)-1),"")</f>
        <v/>
      </c>
      <c r="AC529" s="102" t="str">
        <f t="array" aca="1" ref="AC529" ca="1">IF(AA529&lt;&gt;"",PRODUCT(AB$3:AB529+1)-1,"")</f>
        <v/>
      </c>
      <c r="AD529" s="104" t="str">
        <f ca="1">IF(AA529&lt;&gt;"",POWER((AA529-MAX(AA$2:AA529))/(1+MAX(AA$2:AA529))*100,2),"")</f>
        <v/>
      </c>
    </row>
    <row r="530" spans="20:30" x14ac:dyDescent="0.25">
      <c r="T530" t="str">
        <f t="array" aca="1" ref="T530" ca="1">IF(ROWS($2:530)&lt;=COUNT('Trade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ROWS(U$2:$U530))),"")</f>
        <v/>
      </c>
      <c r="U530" s="93" t="str">
        <f ca="1">IFERROR(INDEX('Trade Journal'!P:P,MATCH(T530,'Trade Journal'!A:A,0)),"")</f>
        <v/>
      </c>
      <c r="V530" s="93" t="str">
        <f ca="1">IFERROR(INDEX('Trade Journal'!Q:Q,MATCH(T530,'Trade Journal'!A:A,0)),"")</f>
        <v/>
      </c>
      <c r="W530" s="93" t="str">
        <f ca="1">IFERROR(INDEX('Trade Journal'!R:R,MATCH(T530,'Trade Journal'!A:A,0)),"")</f>
        <v/>
      </c>
      <c r="X530" s="93" t="str">
        <f t="shared" ca="1" si="9"/>
        <v/>
      </c>
      <c r="Y530" s="93" t="str">
        <f ca="1">IF(X530&lt;&gt;"",SUM(X$2:X530),"")</f>
        <v/>
      </c>
      <c r="Z530" s="102" t="str">
        <f ca="1">IFERROR(INDEX('Trade Journal'!O:O,MATCH(T530,'Trade Journal'!A:A,0)),"")</f>
        <v/>
      </c>
      <c r="AA530" s="102" t="str">
        <f t="array" aca="1" ref="AA530" ca="1">IF(Z530&lt;&gt;"",PRODUCT(Z$2:Z530+1)-1,"")</f>
        <v/>
      </c>
      <c r="AB530" s="102" t="str">
        <f ca="1">IF(AA530&lt;&gt;"",IF(MAX(AA$2:AA530)=AA530,1/(1+AC529)-1,(1+AA530)/(1+AA529)-1),"")</f>
        <v/>
      </c>
      <c r="AC530" s="102" t="str">
        <f t="array" aca="1" ref="AC530" ca="1">IF(AA530&lt;&gt;"",PRODUCT(AB$3:AB530+1)-1,"")</f>
        <v/>
      </c>
      <c r="AD530" s="104" t="str">
        <f ca="1">IF(AA530&lt;&gt;"",POWER((AA530-MAX(AA$2:AA530))/(1+MAX(AA$2:AA530))*100,2),"")</f>
        <v/>
      </c>
    </row>
    <row r="531" spans="20:30" x14ac:dyDescent="0.25">
      <c r="T531" t="str">
        <f t="array" aca="1" ref="T531" ca="1">IF(ROWS($2:531)&lt;=COUNT('Trade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ROWS(U$2:$U531))),"")</f>
        <v/>
      </c>
      <c r="U531" s="93" t="str">
        <f ca="1">IFERROR(INDEX('Trade Journal'!P:P,MATCH(T531,'Trade Journal'!A:A,0)),"")</f>
        <v/>
      </c>
      <c r="V531" s="93" t="str">
        <f ca="1">IFERROR(INDEX('Trade Journal'!Q:Q,MATCH(T531,'Trade Journal'!A:A,0)),"")</f>
        <v/>
      </c>
      <c r="W531" s="93" t="str">
        <f ca="1">IFERROR(INDEX('Trade Journal'!R:R,MATCH(T531,'Trade Journal'!A:A,0)),"")</f>
        <v/>
      </c>
      <c r="X531" s="93" t="str">
        <f t="shared" ca="1" si="9"/>
        <v/>
      </c>
      <c r="Y531" s="93" t="str">
        <f ca="1">IF(X531&lt;&gt;"",SUM(X$2:X531),"")</f>
        <v/>
      </c>
      <c r="Z531" s="102" t="str">
        <f ca="1">IFERROR(INDEX('Trade Journal'!O:O,MATCH(T531,'Trade Journal'!A:A,0)),"")</f>
        <v/>
      </c>
      <c r="AA531" s="102" t="str">
        <f t="array" aca="1" ref="AA531" ca="1">IF(Z531&lt;&gt;"",PRODUCT(Z$2:Z531+1)-1,"")</f>
        <v/>
      </c>
      <c r="AB531" s="102" t="str">
        <f ca="1">IF(AA531&lt;&gt;"",IF(MAX(AA$2:AA531)=AA531,1/(1+AC530)-1,(1+AA531)/(1+AA530)-1),"")</f>
        <v/>
      </c>
      <c r="AC531" s="102" t="str">
        <f t="array" aca="1" ref="AC531" ca="1">IF(AA531&lt;&gt;"",PRODUCT(AB$3:AB531+1)-1,"")</f>
        <v/>
      </c>
      <c r="AD531" s="104" t="str">
        <f ca="1">IF(AA531&lt;&gt;"",POWER((AA531-MAX(AA$2:AA531))/(1+MAX(AA$2:AA531))*100,2),"")</f>
        <v/>
      </c>
    </row>
    <row r="532" spans="20:30" x14ac:dyDescent="0.25">
      <c r="T532" t="str">
        <f t="array" aca="1" ref="T532" ca="1">IF(ROWS($2:532)&lt;=COUNT('Trade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ROWS(U$2:$U532))),"")</f>
        <v/>
      </c>
      <c r="U532" s="93" t="str">
        <f ca="1">IFERROR(INDEX('Trade Journal'!P:P,MATCH(T532,'Trade Journal'!A:A,0)),"")</f>
        <v/>
      </c>
      <c r="V532" s="93" t="str">
        <f ca="1">IFERROR(INDEX('Trade Journal'!Q:Q,MATCH(T532,'Trade Journal'!A:A,0)),"")</f>
        <v/>
      </c>
      <c r="W532" s="93" t="str">
        <f ca="1">IFERROR(INDEX('Trade Journal'!R:R,MATCH(T532,'Trade Journal'!A:A,0)),"")</f>
        <v/>
      </c>
      <c r="X532" s="93" t="str">
        <f t="shared" ca="1" si="9"/>
        <v/>
      </c>
      <c r="Y532" s="93" t="str">
        <f ca="1">IF(X532&lt;&gt;"",SUM(X$2:X532),"")</f>
        <v/>
      </c>
      <c r="Z532" s="102" t="str">
        <f ca="1">IFERROR(INDEX('Trade Journal'!O:O,MATCH(T532,'Trade Journal'!A:A,0)),"")</f>
        <v/>
      </c>
      <c r="AA532" s="102" t="str">
        <f t="array" aca="1" ref="AA532" ca="1">IF(Z532&lt;&gt;"",PRODUCT(Z$2:Z532+1)-1,"")</f>
        <v/>
      </c>
      <c r="AB532" s="102" t="str">
        <f ca="1">IF(AA532&lt;&gt;"",IF(MAX(AA$2:AA532)=AA532,1/(1+AC531)-1,(1+AA532)/(1+AA531)-1),"")</f>
        <v/>
      </c>
      <c r="AC532" s="102" t="str">
        <f t="array" aca="1" ref="AC532" ca="1">IF(AA532&lt;&gt;"",PRODUCT(AB$3:AB532+1)-1,"")</f>
        <v/>
      </c>
      <c r="AD532" s="104" t="str">
        <f ca="1">IF(AA532&lt;&gt;"",POWER((AA532-MAX(AA$2:AA532))/(1+MAX(AA$2:AA532))*100,2),"")</f>
        <v/>
      </c>
    </row>
    <row r="533" spans="20:30" x14ac:dyDescent="0.25">
      <c r="T533" t="str">
        <f t="array" aca="1" ref="T533" ca="1">IF(ROWS($2:533)&lt;=COUNT('Trade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ROWS(U$2:$U533))),"")</f>
        <v/>
      </c>
      <c r="U533" s="93" t="str">
        <f ca="1">IFERROR(INDEX('Trade Journal'!P:P,MATCH(T533,'Trade Journal'!A:A,0)),"")</f>
        <v/>
      </c>
      <c r="V533" s="93" t="str">
        <f ca="1">IFERROR(INDEX('Trade Journal'!Q:Q,MATCH(T533,'Trade Journal'!A:A,0)),"")</f>
        <v/>
      </c>
      <c r="W533" s="93" t="str">
        <f ca="1">IFERROR(INDEX('Trade Journal'!R:R,MATCH(T533,'Trade Journal'!A:A,0)),"")</f>
        <v/>
      </c>
      <c r="X533" s="93" t="str">
        <f t="shared" ca="1" si="9"/>
        <v/>
      </c>
      <c r="Y533" s="93" t="str">
        <f ca="1">IF(X533&lt;&gt;"",SUM(X$2:X533),"")</f>
        <v/>
      </c>
      <c r="Z533" s="102" t="str">
        <f ca="1">IFERROR(INDEX('Trade Journal'!O:O,MATCH(T533,'Trade Journal'!A:A,0)),"")</f>
        <v/>
      </c>
      <c r="AA533" s="102" t="str">
        <f t="array" aca="1" ref="AA533" ca="1">IF(Z533&lt;&gt;"",PRODUCT(Z$2:Z533+1)-1,"")</f>
        <v/>
      </c>
      <c r="AB533" s="102" t="str">
        <f ca="1">IF(AA533&lt;&gt;"",IF(MAX(AA$2:AA533)=AA533,1/(1+AC532)-1,(1+AA533)/(1+AA532)-1),"")</f>
        <v/>
      </c>
      <c r="AC533" s="102" t="str">
        <f t="array" aca="1" ref="AC533" ca="1">IF(AA533&lt;&gt;"",PRODUCT(AB$3:AB533+1)-1,"")</f>
        <v/>
      </c>
      <c r="AD533" s="104" t="str">
        <f ca="1">IF(AA533&lt;&gt;"",POWER((AA533-MAX(AA$2:AA533))/(1+MAX(AA$2:AA533))*100,2),"")</f>
        <v/>
      </c>
    </row>
    <row r="534" spans="20:30" x14ac:dyDescent="0.25">
      <c r="T534" t="str">
        <f t="array" aca="1" ref="T534" ca="1">IF(ROWS($2:534)&lt;=COUNT('Trade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ROWS(U$2:$U534))),"")</f>
        <v/>
      </c>
      <c r="U534" s="93" t="str">
        <f ca="1">IFERROR(INDEX('Trade Journal'!P:P,MATCH(T534,'Trade Journal'!A:A,0)),"")</f>
        <v/>
      </c>
      <c r="V534" s="93" t="str">
        <f ca="1">IFERROR(INDEX('Trade Journal'!Q:Q,MATCH(T534,'Trade Journal'!A:A,0)),"")</f>
        <v/>
      </c>
      <c r="W534" s="93" t="str">
        <f ca="1">IFERROR(INDEX('Trade Journal'!R:R,MATCH(T534,'Trade Journal'!A:A,0)),"")</f>
        <v/>
      </c>
      <c r="X534" s="93" t="str">
        <f t="shared" ca="1" si="9"/>
        <v/>
      </c>
      <c r="Y534" s="93" t="str">
        <f ca="1">IF(X534&lt;&gt;"",SUM(X$2:X534),"")</f>
        <v/>
      </c>
      <c r="Z534" s="102" t="str">
        <f ca="1">IFERROR(INDEX('Trade Journal'!O:O,MATCH(T534,'Trade Journal'!A:A,0)),"")</f>
        <v/>
      </c>
      <c r="AA534" s="102" t="str">
        <f t="array" aca="1" ref="AA534" ca="1">IF(Z534&lt;&gt;"",PRODUCT(Z$2:Z534+1)-1,"")</f>
        <v/>
      </c>
      <c r="AB534" s="102" t="str">
        <f ca="1">IF(AA534&lt;&gt;"",IF(MAX(AA$2:AA534)=AA534,1/(1+AC533)-1,(1+AA534)/(1+AA533)-1),"")</f>
        <v/>
      </c>
      <c r="AC534" s="102" t="str">
        <f t="array" aca="1" ref="AC534" ca="1">IF(AA534&lt;&gt;"",PRODUCT(AB$3:AB534+1)-1,"")</f>
        <v/>
      </c>
      <c r="AD534" s="104" t="str">
        <f ca="1">IF(AA534&lt;&gt;"",POWER((AA534-MAX(AA$2:AA534))/(1+MAX(AA$2:AA534))*100,2),"")</f>
        <v/>
      </c>
    </row>
    <row r="535" spans="20:30" x14ac:dyDescent="0.25">
      <c r="T535" t="str">
        <f t="array" aca="1" ref="T535" ca="1">IF(ROWS($2:535)&lt;=COUNT('Trade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ROWS(U$2:$U535))),"")</f>
        <v/>
      </c>
      <c r="U535" s="93" t="str">
        <f ca="1">IFERROR(INDEX('Trade Journal'!P:P,MATCH(T535,'Trade Journal'!A:A,0)),"")</f>
        <v/>
      </c>
      <c r="V535" s="93" t="str">
        <f ca="1">IFERROR(INDEX('Trade Journal'!Q:Q,MATCH(T535,'Trade Journal'!A:A,0)),"")</f>
        <v/>
      </c>
      <c r="W535" s="93" t="str">
        <f ca="1">IFERROR(INDEX('Trade Journal'!R:R,MATCH(T535,'Trade Journal'!A:A,0)),"")</f>
        <v/>
      </c>
      <c r="X535" s="93" t="str">
        <f t="shared" ca="1" si="9"/>
        <v/>
      </c>
      <c r="Y535" s="93" t="str">
        <f ca="1">IF(X535&lt;&gt;"",SUM(X$2:X535),"")</f>
        <v/>
      </c>
      <c r="Z535" s="102" t="str">
        <f ca="1">IFERROR(INDEX('Trade Journal'!O:O,MATCH(T535,'Trade Journal'!A:A,0)),"")</f>
        <v/>
      </c>
      <c r="AA535" s="102" t="str">
        <f t="array" aca="1" ref="AA535" ca="1">IF(Z535&lt;&gt;"",PRODUCT(Z$2:Z535+1)-1,"")</f>
        <v/>
      </c>
      <c r="AB535" s="102" t="str">
        <f ca="1">IF(AA535&lt;&gt;"",IF(MAX(AA$2:AA535)=AA535,1/(1+AC534)-1,(1+AA535)/(1+AA534)-1),"")</f>
        <v/>
      </c>
      <c r="AC535" s="102" t="str">
        <f t="array" aca="1" ref="AC535" ca="1">IF(AA535&lt;&gt;"",PRODUCT(AB$3:AB535+1)-1,"")</f>
        <v/>
      </c>
      <c r="AD535" s="104" t="str">
        <f ca="1">IF(AA535&lt;&gt;"",POWER((AA535-MAX(AA$2:AA535))/(1+MAX(AA$2:AA535))*100,2),"")</f>
        <v/>
      </c>
    </row>
    <row r="536" spans="20:30" x14ac:dyDescent="0.25">
      <c r="T536" t="str">
        <f t="array" aca="1" ref="T536" ca="1">IF(ROWS($2:536)&lt;=COUNT('Trade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ROWS(U$2:$U536))),"")</f>
        <v/>
      </c>
      <c r="U536" s="93" t="str">
        <f ca="1">IFERROR(INDEX('Trade Journal'!P:P,MATCH(T536,'Trade Journal'!A:A,0)),"")</f>
        <v/>
      </c>
      <c r="V536" s="93" t="str">
        <f ca="1">IFERROR(INDEX('Trade Journal'!Q:Q,MATCH(T536,'Trade Journal'!A:A,0)),"")</f>
        <v/>
      </c>
      <c r="W536" s="93" t="str">
        <f ca="1">IFERROR(INDEX('Trade Journal'!R:R,MATCH(T536,'Trade Journal'!A:A,0)),"")</f>
        <v/>
      </c>
      <c r="X536" s="93" t="str">
        <f t="shared" ca="1" si="9"/>
        <v/>
      </c>
      <c r="Y536" s="93" t="str">
        <f ca="1">IF(X536&lt;&gt;"",SUM(X$2:X536),"")</f>
        <v/>
      </c>
      <c r="Z536" s="102" t="str">
        <f ca="1">IFERROR(INDEX('Trade Journal'!O:O,MATCH(T536,'Trade Journal'!A:A,0)),"")</f>
        <v/>
      </c>
      <c r="AA536" s="102" t="str">
        <f t="array" aca="1" ref="AA536" ca="1">IF(Z536&lt;&gt;"",PRODUCT(Z$2:Z536+1)-1,"")</f>
        <v/>
      </c>
      <c r="AB536" s="102" t="str">
        <f ca="1">IF(AA536&lt;&gt;"",IF(MAX(AA$2:AA536)=AA536,1/(1+AC535)-1,(1+AA536)/(1+AA535)-1),"")</f>
        <v/>
      </c>
      <c r="AC536" s="102" t="str">
        <f t="array" aca="1" ref="AC536" ca="1">IF(AA536&lt;&gt;"",PRODUCT(AB$3:AB536+1)-1,"")</f>
        <v/>
      </c>
      <c r="AD536" s="104" t="str">
        <f ca="1">IF(AA536&lt;&gt;"",POWER((AA536-MAX(AA$2:AA536))/(1+MAX(AA$2:AA536))*100,2),"")</f>
        <v/>
      </c>
    </row>
    <row r="537" spans="20:30" x14ac:dyDescent="0.25">
      <c r="T537" t="str">
        <f t="array" aca="1" ref="T537" ca="1">IF(ROWS($2:537)&lt;=COUNT('Trade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ROWS(U$2:$U537))),"")</f>
        <v/>
      </c>
      <c r="U537" s="93" t="str">
        <f ca="1">IFERROR(INDEX('Trade Journal'!P:P,MATCH(T537,'Trade Journal'!A:A,0)),"")</f>
        <v/>
      </c>
      <c r="V537" s="93" t="str">
        <f ca="1">IFERROR(INDEX('Trade Journal'!Q:Q,MATCH(T537,'Trade Journal'!A:A,0)),"")</f>
        <v/>
      </c>
      <c r="W537" s="93" t="str">
        <f ca="1">IFERROR(INDEX('Trade Journal'!R:R,MATCH(T537,'Trade Journal'!A:A,0)),"")</f>
        <v/>
      </c>
      <c r="X537" s="93" t="str">
        <f t="shared" ca="1" si="9"/>
        <v/>
      </c>
      <c r="Y537" s="93" t="str">
        <f ca="1">IF(X537&lt;&gt;"",SUM(X$2:X537),"")</f>
        <v/>
      </c>
      <c r="Z537" s="102" t="str">
        <f ca="1">IFERROR(INDEX('Trade Journal'!O:O,MATCH(T537,'Trade Journal'!A:A,0)),"")</f>
        <v/>
      </c>
      <c r="AA537" s="102" t="str">
        <f t="array" aca="1" ref="AA537" ca="1">IF(Z537&lt;&gt;"",PRODUCT(Z$2:Z537+1)-1,"")</f>
        <v/>
      </c>
      <c r="AB537" s="102" t="str">
        <f ca="1">IF(AA537&lt;&gt;"",IF(MAX(AA$2:AA537)=AA537,1/(1+AC536)-1,(1+AA537)/(1+AA536)-1),"")</f>
        <v/>
      </c>
      <c r="AC537" s="102" t="str">
        <f t="array" aca="1" ref="AC537" ca="1">IF(AA537&lt;&gt;"",PRODUCT(AB$3:AB537+1)-1,"")</f>
        <v/>
      </c>
      <c r="AD537" s="104" t="str">
        <f ca="1">IF(AA537&lt;&gt;"",POWER((AA537-MAX(AA$2:AA537))/(1+MAX(AA$2:AA537))*100,2),"")</f>
        <v/>
      </c>
    </row>
    <row r="538" spans="20:30" x14ac:dyDescent="0.25">
      <c r="T538" t="str">
        <f t="array" aca="1" ref="T538" ca="1">IF(ROWS($2:538)&lt;=COUNT('Trade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ROWS(U$2:$U538))),"")</f>
        <v/>
      </c>
      <c r="U538" s="93" t="str">
        <f ca="1">IFERROR(INDEX('Trade Journal'!P:P,MATCH(T538,'Trade Journal'!A:A,0)),"")</f>
        <v/>
      </c>
      <c r="V538" s="93" t="str">
        <f ca="1">IFERROR(INDEX('Trade Journal'!Q:Q,MATCH(T538,'Trade Journal'!A:A,0)),"")</f>
        <v/>
      </c>
      <c r="W538" s="93" t="str">
        <f ca="1">IFERROR(INDEX('Trade Journal'!R:R,MATCH(T538,'Trade Journal'!A:A,0)),"")</f>
        <v/>
      </c>
      <c r="X538" s="93" t="str">
        <f t="shared" ca="1" si="9"/>
        <v/>
      </c>
      <c r="Y538" s="93" t="str">
        <f ca="1">IF(X538&lt;&gt;"",SUM(X$2:X538),"")</f>
        <v/>
      </c>
      <c r="Z538" s="102" t="str">
        <f ca="1">IFERROR(INDEX('Trade Journal'!O:O,MATCH(T538,'Trade Journal'!A:A,0)),"")</f>
        <v/>
      </c>
      <c r="AA538" s="102" t="str">
        <f t="array" aca="1" ref="AA538" ca="1">IF(Z538&lt;&gt;"",PRODUCT(Z$2:Z538+1)-1,"")</f>
        <v/>
      </c>
      <c r="AB538" s="102" t="str">
        <f ca="1">IF(AA538&lt;&gt;"",IF(MAX(AA$2:AA538)=AA538,1/(1+AC537)-1,(1+AA538)/(1+AA537)-1),"")</f>
        <v/>
      </c>
      <c r="AC538" s="102" t="str">
        <f t="array" aca="1" ref="AC538" ca="1">IF(AA538&lt;&gt;"",PRODUCT(AB$3:AB538+1)-1,"")</f>
        <v/>
      </c>
      <c r="AD538" s="104" t="str">
        <f ca="1">IF(AA538&lt;&gt;"",POWER((AA538-MAX(AA$2:AA538))/(1+MAX(AA$2:AA538))*100,2),"")</f>
        <v/>
      </c>
    </row>
    <row r="539" spans="20:30" x14ac:dyDescent="0.25">
      <c r="T539" t="str">
        <f t="array" aca="1" ref="T539" ca="1">IF(ROWS($2:539)&lt;=COUNT('Trade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ROWS(U$2:$U539))),"")</f>
        <v/>
      </c>
      <c r="U539" s="93" t="str">
        <f ca="1">IFERROR(INDEX('Trade Journal'!P:P,MATCH(T539,'Trade Journal'!A:A,0)),"")</f>
        <v/>
      </c>
      <c r="V539" s="93" t="str">
        <f ca="1">IFERROR(INDEX('Trade Journal'!Q:Q,MATCH(T539,'Trade Journal'!A:A,0)),"")</f>
        <v/>
      </c>
      <c r="W539" s="93" t="str">
        <f ca="1">IFERROR(INDEX('Trade Journal'!R:R,MATCH(T539,'Trade Journal'!A:A,0)),"")</f>
        <v/>
      </c>
      <c r="X539" s="93" t="str">
        <f t="shared" ca="1" si="9"/>
        <v/>
      </c>
      <c r="Y539" s="93" t="str">
        <f ca="1">IF(X539&lt;&gt;"",SUM(X$2:X539),"")</f>
        <v/>
      </c>
      <c r="Z539" s="102" t="str">
        <f ca="1">IFERROR(INDEX('Trade Journal'!O:O,MATCH(T539,'Trade Journal'!A:A,0)),"")</f>
        <v/>
      </c>
      <c r="AA539" s="102" t="str">
        <f t="array" aca="1" ref="AA539" ca="1">IF(Z539&lt;&gt;"",PRODUCT(Z$2:Z539+1)-1,"")</f>
        <v/>
      </c>
      <c r="AB539" s="102" t="str">
        <f ca="1">IF(AA539&lt;&gt;"",IF(MAX(AA$2:AA539)=AA539,1/(1+AC538)-1,(1+AA539)/(1+AA538)-1),"")</f>
        <v/>
      </c>
      <c r="AC539" s="102" t="str">
        <f t="array" aca="1" ref="AC539" ca="1">IF(AA539&lt;&gt;"",PRODUCT(AB$3:AB539+1)-1,"")</f>
        <v/>
      </c>
      <c r="AD539" s="104" t="str">
        <f ca="1">IF(AA539&lt;&gt;"",POWER((AA539-MAX(AA$2:AA539))/(1+MAX(AA$2:AA539))*100,2),"")</f>
        <v/>
      </c>
    </row>
    <row r="540" spans="20:30" x14ac:dyDescent="0.25">
      <c r="T540" t="str">
        <f t="array" aca="1" ref="T540" ca="1">IF(ROWS($2:540)&lt;=COUNT('Trade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ROWS(U$2:$U540))),"")</f>
        <v/>
      </c>
      <c r="U540" s="93" t="str">
        <f ca="1">IFERROR(INDEX('Trade Journal'!P:P,MATCH(T540,'Trade Journal'!A:A,0)),"")</f>
        <v/>
      </c>
      <c r="V540" s="93" t="str">
        <f ca="1">IFERROR(INDEX('Trade Journal'!Q:Q,MATCH(T540,'Trade Journal'!A:A,0)),"")</f>
        <v/>
      </c>
      <c r="W540" s="93" t="str">
        <f ca="1">IFERROR(INDEX('Trade Journal'!R:R,MATCH(T540,'Trade Journal'!A:A,0)),"")</f>
        <v/>
      </c>
      <c r="X540" s="93" t="str">
        <f t="shared" ca="1" si="9"/>
        <v/>
      </c>
      <c r="Y540" s="93" t="str">
        <f ca="1">IF(X540&lt;&gt;"",SUM(X$2:X540),"")</f>
        <v/>
      </c>
      <c r="Z540" s="102" t="str">
        <f ca="1">IFERROR(INDEX('Trade Journal'!O:O,MATCH(T540,'Trade Journal'!A:A,0)),"")</f>
        <v/>
      </c>
      <c r="AA540" s="102" t="str">
        <f t="array" aca="1" ref="AA540" ca="1">IF(Z540&lt;&gt;"",PRODUCT(Z$2:Z540+1)-1,"")</f>
        <v/>
      </c>
      <c r="AB540" s="102" t="str">
        <f ca="1">IF(AA540&lt;&gt;"",IF(MAX(AA$2:AA540)=AA540,1/(1+AC539)-1,(1+AA540)/(1+AA539)-1),"")</f>
        <v/>
      </c>
      <c r="AC540" s="102" t="str">
        <f t="array" aca="1" ref="AC540" ca="1">IF(AA540&lt;&gt;"",PRODUCT(AB$3:AB540+1)-1,"")</f>
        <v/>
      </c>
      <c r="AD540" s="104" t="str">
        <f ca="1">IF(AA540&lt;&gt;"",POWER((AA540-MAX(AA$2:AA540))/(1+MAX(AA$2:AA540))*100,2),"")</f>
        <v/>
      </c>
    </row>
    <row r="541" spans="20:30" x14ac:dyDescent="0.25">
      <c r="T541" t="str">
        <f t="array" aca="1" ref="T541" ca="1">IF(ROWS($2:541)&lt;=COUNT('Trade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ROWS(U$2:$U541))),"")</f>
        <v/>
      </c>
      <c r="U541" s="93" t="str">
        <f ca="1">IFERROR(INDEX('Trade Journal'!P:P,MATCH(T541,'Trade Journal'!A:A,0)),"")</f>
        <v/>
      </c>
      <c r="V541" s="93" t="str">
        <f ca="1">IFERROR(INDEX('Trade Journal'!Q:Q,MATCH(T541,'Trade Journal'!A:A,0)),"")</f>
        <v/>
      </c>
      <c r="W541" s="93" t="str">
        <f ca="1">IFERROR(INDEX('Trade Journal'!R:R,MATCH(T541,'Trade Journal'!A:A,0)),"")</f>
        <v/>
      </c>
      <c r="X541" s="93" t="str">
        <f t="shared" ca="1" si="9"/>
        <v/>
      </c>
      <c r="Y541" s="93" t="str">
        <f ca="1">IF(X541&lt;&gt;"",SUM(X$2:X541),"")</f>
        <v/>
      </c>
      <c r="Z541" s="102" t="str">
        <f ca="1">IFERROR(INDEX('Trade Journal'!O:O,MATCH(T541,'Trade Journal'!A:A,0)),"")</f>
        <v/>
      </c>
      <c r="AA541" s="102" t="str">
        <f t="array" aca="1" ref="AA541" ca="1">IF(Z541&lt;&gt;"",PRODUCT(Z$2:Z541+1)-1,"")</f>
        <v/>
      </c>
      <c r="AB541" s="102" t="str">
        <f ca="1">IF(AA541&lt;&gt;"",IF(MAX(AA$2:AA541)=AA541,1/(1+AC540)-1,(1+AA541)/(1+AA540)-1),"")</f>
        <v/>
      </c>
      <c r="AC541" s="102" t="str">
        <f t="array" aca="1" ref="AC541" ca="1">IF(AA541&lt;&gt;"",PRODUCT(AB$3:AB541+1)-1,"")</f>
        <v/>
      </c>
      <c r="AD541" s="104" t="str">
        <f ca="1">IF(AA541&lt;&gt;"",POWER((AA541-MAX(AA$2:AA541))/(1+MAX(AA$2:AA541))*100,2),"")</f>
        <v/>
      </c>
    </row>
    <row r="542" spans="20:30" x14ac:dyDescent="0.25">
      <c r="T542" t="str">
        <f t="array" aca="1" ref="T542" ca="1">IF(ROWS($2:542)&lt;=COUNT('Trade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ROWS(U$2:$U542))),"")</f>
        <v/>
      </c>
      <c r="U542" s="93" t="str">
        <f ca="1">IFERROR(INDEX('Trade Journal'!P:P,MATCH(T542,'Trade Journal'!A:A,0)),"")</f>
        <v/>
      </c>
      <c r="V542" s="93" t="str">
        <f ca="1">IFERROR(INDEX('Trade Journal'!Q:Q,MATCH(T542,'Trade Journal'!A:A,0)),"")</f>
        <v/>
      </c>
      <c r="W542" s="93" t="str">
        <f ca="1">IFERROR(INDEX('Trade Journal'!R:R,MATCH(T542,'Trade Journal'!A:A,0)),"")</f>
        <v/>
      </c>
      <c r="X542" s="93" t="str">
        <f t="shared" ca="1" si="9"/>
        <v/>
      </c>
      <c r="Y542" s="93" t="str">
        <f ca="1">IF(X542&lt;&gt;"",SUM(X$2:X542),"")</f>
        <v/>
      </c>
      <c r="Z542" s="102" t="str">
        <f ca="1">IFERROR(INDEX('Trade Journal'!O:O,MATCH(T542,'Trade Journal'!A:A,0)),"")</f>
        <v/>
      </c>
      <c r="AA542" s="102" t="str">
        <f t="array" aca="1" ref="AA542" ca="1">IF(Z542&lt;&gt;"",PRODUCT(Z$2:Z542+1)-1,"")</f>
        <v/>
      </c>
      <c r="AB542" s="102" t="str">
        <f ca="1">IF(AA542&lt;&gt;"",IF(MAX(AA$2:AA542)=AA542,1/(1+AC541)-1,(1+AA542)/(1+AA541)-1),"")</f>
        <v/>
      </c>
      <c r="AC542" s="102" t="str">
        <f t="array" aca="1" ref="AC542" ca="1">IF(AA542&lt;&gt;"",PRODUCT(AB$3:AB542+1)-1,"")</f>
        <v/>
      </c>
      <c r="AD542" s="104" t="str">
        <f ca="1">IF(AA542&lt;&gt;"",POWER((AA542-MAX(AA$2:AA542))/(1+MAX(AA$2:AA542))*100,2),"")</f>
        <v/>
      </c>
    </row>
    <row r="543" spans="20:30" x14ac:dyDescent="0.25">
      <c r="T543" t="str">
        <f t="array" aca="1" ref="T543" ca="1">IF(ROWS($2:543)&lt;=COUNT('Trade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ROWS(U$2:$U543))),"")</f>
        <v/>
      </c>
      <c r="U543" s="93" t="str">
        <f ca="1">IFERROR(INDEX('Trade Journal'!P:P,MATCH(T543,'Trade Journal'!A:A,0)),"")</f>
        <v/>
      </c>
      <c r="V543" s="93" t="str">
        <f ca="1">IFERROR(INDEX('Trade Journal'!Q:Q,MATCH(T543,'Trade Journal'!A:A,0)),"")</f>
        <v/>
      </c>
      <c r="W543" s="93" t="str">
        <f ca="1">IFERROR(INDEX('Trade Journal'!R:R,MATCH(T543,'Trade Journal'!A:A,0)),"")</f>
        <v/>
      </c>
      <c r="X543" s="93" t="str">
        <f t="shared" ca="1" si="9"/>
        <v/>
      </c>
      <c r="Y543" s="93" t="str">
        <f ca="1">IF(X543&lt;&gt;"",SUM(X$2:X543),"")</f>
        <v/>
      </c>
      <c r="Z543" s="102" t="str">
        <f ca="1">IFERROR(INDEX('Trade Journal'!O:O,MATCH(T543,'Trade Journal'!A:A,0)),"")</f>
        <v/>
      </c>
      <c r="AA543" s="102" t="str">
        <f t="array" aca="1" ref="AA543" ca="1">IF(Z543&lt;&gt;"",PRODUCT(Z$2:Z543+1)-1,"")</f>
        <v/>
      </c>
      <c r="AB543" s="102" t="str">
        <f ca="1">IF(AA543&lt;&gt;"",IF(MAX(AA$2:AA543)=AA543,1/(1+AC542)-1,(1+AA543)/(1+AA542)-1),"")</f>
        <v/>
      </c>
      <c r="AC543" s="102" t="str">
        <f t="array" aca="1" ref="AC543" ca="1">IF(AA543&lt;&gt;"",PRODUCT(AB$3:AB543+1)-1,"")</f>
        <v/>
      </c>
      <c r="AD543" s="104" t="str">
        <f ca="1">IF(AA543&lt;&gt;"",POWER((AA543-MAX(AA$2:AA543))/(1+MAX(AA$2:AA543))*100,2),"")</f>
        <v/>
      </c>
    </row>
    <row r="544" spans="20:30" x14ac:dyDescent="0.25">
      <c r="T544" t="str">
        <f t="array" aca="1" ref="T544" ca="1">IF(ROWS($2:544)&lt;=COUNT('Trade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ROWS(U$2:$U544))),"")</f>
        <v/>
      </c>
      <c r="U544" s="93" t="str">
        <f ca="1">IFERROR(INDEX('Trade Journal'!P:P,MATCH(T544,'Trade Journal'!A:A,0)),"")</f>
        <v/>
      </c>
      <c r="V544" s="93" t="str">
        <f ca="1">IFERROR(INDEX('Trade Journal'!Q:Q,MATCH(T544,'Trade Journal'!A:A,0)),"")</f>
        <v/>
      </c>
      <c r="W544" s="93" t="str">
        <f ca="1">IFERROR(INDEX('Trade Journal'!R:R,MATCH(T544,'Trade Journal'!A:A,0)),"")</f>
        <v/>
      </c>
      <c r="X544" s="93" t="str">
        <f t="shared" ca="1" si="9"/>
        <v/>
      </c>
      <c r="Y544" s="93" t="str">
        <f ca="1">IF(X544&lt;&gt;"",SUM(X$2:X544),"")</f>
        <v/>
      </c>
      <c r="Z544" s="102" t="str">
        <f ca="1">IFERROR(INDEX('Trade Journal'!O:O,MATCH(T544,'Trade Journal'!A:A,0)),"")</f>
        <v/>
      </c>
      <c r="AA544" s="102" t="str">
        <f t="array" aca="1" ref="AA544" ca="1">IF(Z544&lt;&gt;"",PRODUCT(Z$2:Z544+1)-1,"")</f>
        <v/>
      </c>
      <c r="AB544" s="102" t="str">
        <f ca="1">IF(AA544&lt;&gt;"",IF(MAX(AA$2:AA544)=AA544,1/(1+AC543)-1,(1+AA544)/(1+AA543)-1),"")</f>
        <v/>
      </c>
      <c r="AC544" s="102" t="str">
        <f t="array" aca="1" ref="AC544" ca="1">IF(AA544&lt;&gt;"",PRODUCT(AB$3:AB544+1)-1,"")</f>
        <v/>
      </c>
      <c r="AD544" s="104" t="str">
        <f ca="1">IF(AA544&lt;&gt;"",POWER((AA544-MAX(AA$2:AA544))/(1+MAX(AA$2:AA544))*100,2),"")</f>
        <v/>
      </c>
    </row>
    <row r="545" spans="20:30" x14ac:dyDescent="0.25">
      <c r="T545" t="str">
        <f t="array" aca="1" ref="T545" ca="1">IF(ROWS($2:545)&lt;=COUNT('Trade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ROWS(U$2:$U545))),"")</f>
        <v/>
      </c>
      <c r="U545" s="93" t="str">
        <f ca="1">IFERROR(INDEX('Trade Journal'!P:P,MATCH(T545,'Trade Journal'!A:A,0)),"")</f>
        <v/>
      </c>
      <c r="V545" s="93" t="str">
        <f ca="1">IFERROR(INDEX('Trade Journal'!Q:Q,MATCH(T545,'Trade Journal'!A:A,0)),"")</f>
        <v/>
      </c>
      <c r="W545" s="93" t="str">
        <f ca="1">IFERROR(INDEX('Trade Journal'!R:R,MATCH(T545,'Trade Journal'!A:A,0)),"")</f>
        <v/>
      </c>
      <c r="X545" s="93" t="str">
        <f t="shared" ca="1" si="9"/>
        <v/>
      </c>
      <c r="Y545" s="93" t="str">
        <f ca="1">IF(X545&lt;&gt;"",SUM(X$2:X545),"")</f>
        <v/>
      </c>
      <c r="Z545" s="102" t="str">
        <f ca="1">IFERROR(INDEX('Trade Journal'!O:O,MATCH(T545,'Trade Journal'!A:A,0)),"")</f>
        <v/>
      </c>
      <c r="AA545" s="102" t="str">
        <f t="array" aca="1" ref="AA545" ca="1">IF(Z545&lt;&gt;"",PRODUCT(Z$2:Z545+1)-1,"")</f>
        <v/>
      </c>
      <c r="AB545" s="102" t="str">
        <f ca="1">IF(AA545&lt;&gt;"",IF(MAX(AA$2:AA545)=AA545,1/(1+AC544)-1,(1+AA545)/(1+AA544)-1),"")</f>
        <v/>
      </c>
      <c r="AC545" s="102" t="str">
        <f t="array" aca="1" ref="AC545" ca="1">IF(AA545&lt;&gt;"",PRODUCT(AB$3:AB545+1)-1,"")</f>
        <v/>
      </c>
      <c r="AD545" s="104" t="str">
        <f ca="1">IF(AA545&lt;&gt;"",POWER((AA545-MAX(AA$2:AA545))/(1+MAX(AA$2:AA545))*100,2),"")</f>
        <v/>
      </c>
    </row>
    <row r="546" spans="20:30" x14ac:dyDescent="0.25">
      <c r="T546" t="str">
        <f t="array" aca="1" ref="T546" ca="1">IF(ROWS($2:546)&lt;=COUNT('Trade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ROWS(U$2:$U546))),"")</f>
        <v/>
      </c>
      <c r="U546" s="93" t="str">
        <f ca="1">IFERROR(INDEX('Trade Journal'!P:P,MATCH(T546,'Trade Journal'!A:A,0)),"")</f>
        <v/>
      </c>
      <c r="V546" s="93" t="str">
        <f ca="1">IFERROR(INDEX('Trade Journal'!Q:Q,MATCH(T546,'Trade Journal'!A:A,0)),"")</f>
        <v/>
      </c>
      <c r="W546" s="93" t="str">
        <f ca="1">IFERROR(INDEX('Trade Journal'!R:R,MATCH(T546,'Trade Journal'!A:A,0)),"")</f>
        <v/>
      </c>
      <c r="X546" s="93" t="str">
        <f t="shared" ca="1" si="9"/>
        <v/>
      </c>
      <c r="Y546" s="93" t="str">
        <f ca="1">IF(X546&lt;&gt;"",SUM(X$2:X546),"")</f>
        <v/>
      </c>
      <c r="Z546" s="102" t="str">
        <f ca="1">IFERROR(INDEX('Trade Journal'!O:O,MATCH(T546,'Trade Journal'!A:A,0)),"")</f>
        <v/>
      </c>
      <c r="AA546" s="102" t="str">
        <f t="array" aca="1" ref="AA546" ca="1">IF(Z546&lt;&gt;"",PRODUCT(Z$2:Z546+1)-1,"")</f>
        <v/>
      </c>
      <c r="AB546" s="102" t="str">
        <f ca="1">IF(AA546&lt;&gt;"",IF(MAX(AA$2:AA546)=AA546,1/(1+AC545)-1,(1+AA546)/(1+AA545)-1),"")</f>
        <v/>
      </c>
      <c r="AC546" s="102" t="str">
        <f t="array" aca="1" ref="AC546" ca="1">IF(AA546&lt;&gt;"",PRODUCT(AB$3:AB546+1)-1,"")</f>
        <v/>
      </c>
      <c r="AD546" s="104" t="str">
        <f ca="1">IF(AA546&lt;&gt;"",POWER((AA546-MAX(AA$2:AA546))/(1+MAX(AA$2:AA546))*100,2),"")</f>
        <v/>
      </c>
    </row>
    <row r="547" spans="20:30" x14ac:dyDescent="0.25">
      <c r="T547" t="str">
        <f t="array" aca="1" ref="T547" ca="1">IF(ROWS($2:547)&lt;=COUNT('Trade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ROWS(U$2:$U547))),"")</f>
        <v/>
      </c>
      <c r="U547" s="93" t="str">
        <f ca="1">IFERROR(INDEX('Trade Journal'!P:P,MATCH(T547,'Trade Journal'!A:A,0)),"")</f>
        <v/>
      </c>
      <c r="V547" s="93" t="str">
        <f ca="1">IFERROR(INDEX('Trade Journal'!Q:Q,MATCH(T547,'Trade Journal'!A:A,0)),"")</f>
        <v/>
      </c>
      <c r="W547" s="93" t="str">
        <f ca="1">IFERROR(INDEX('Trade Journal'!R:R,MATCH(T547,'Trade Journal'!A:A,0)),"")</f>
        <v/>
      </c>
      <c r="X547" s="93" t="str">
        <f t="shared" ca="1" si="9"/>
        <v/>
      </c>
      <c r="Y547" s="93" t="str">
        <f ca="1">IF(X547&lt;&gt;"",SUM(X$2:X547),"")</f>
        <v/>
      </c>
      <c r="Z547" s="102" t="str">
        <f ca="1">IFERROR(INDEX('Trade Journal'!O:O,MATCH(T547,'Trade Journal'!A:A,0)),"")</f>
        <v/>
      </c>
      <c r="AA547" s="102" t="str">
        <f t="array" aca="1" ref="AA547" ca="1">IF(Z547&lt;&gt;"",PRODUCT(Z$2:Z547+1)-1,"")</f>
        <v/>
      </c>
      <c r="AB547" s="102" t="str">
        <f ca="1">IF(AA547&lt;&gt;"",IF(MAX(AA$2:AA547)=AA547,1/(1+AC546)-1,(1+AA547)/(1+AA546)-1),"")</f>
        <v/>
      </c>
      <c r="AC547" s="102" t="str">
        <f t="array" aca="1" ref="AC547" ca="1">IF(AA547&lt;&gt;"",PRODUCT(AB$3:AB547+1)-1,"")</f>
        <v/>
      </c>
      <c r="AD547" s="104" t="str">
        <f ca="1">IF(AA547&lt;&gt;"",POWER((AA547-MAX(AA$2:AA547))/(1+MAX(AA$2:AA547))*100,2),"")</f>
        <v/>
      </c>
    </row>
    <row r="548" spans="20:30" x14ac:dyDescent="0.25">
      <c r="T548" t="str">
        <f t="array" aca="1" ref="T548" ca="1">IF(ROWS($2:548)&lt;=COUNT('Trade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ROWS(U$2:$U548))),"")</f>
        <v/>
      </c>
      <c r="U548" s="93" t="str">
        <f ca="1">IFERROR(INDEX('Trade Journal'!P:P,MATCH(T548,'Trade Journal'!A:A,0)),"")</f>
        <v/>
      </c>
      <c r="V548" s="93" t="str">
        <f ca="1">IFERROR(INDEX('Trade Journal'!Q:Q,MATCH(T548,'Trade Journal'!A:A,0)),"")</f>
        <v/>
      </c>
      <c r="W548" s="93" t="str">
        <f ca="1">IFERROR(INDEX('Trade Journal'!R:R,MATCH(T548,'Trade Journal'!A:A,0)),"")</f>
        <v/>
      </c>
      <c r="X548" s="93" t="str">
        <f t="shared" ca="1" si="9"/>
        <v/>
      </c>
      <c r="Y548" s="93" t="str">
        <f ca="1">IF(X548&lt;&gt;"",SUM(X$2:X548),"")</f>
        <v/>
      </c>
      <c r="Z548" s="102" t="str">
        <f ca="1">IFERROR(INDEX('Trade Journal'!O:O,MATCH(T548,'Trade Journal'!A:A,0)),"")</f>
        <v/>
      </c>
      <c r="AA548" s="102" t="str">
        <f t="array" aca="1" ref="AA548" ca="1">IF(Z548&lt;&gt;"",PRODUCT(Z$2:Z548+1)-1,"")</f>
        <v/>
      </c>
      <c r="AB548" s="102" t="str">
        <f ca="1">IF(AA548&lt;&gt;"",IF(MAX(AA$2:AA548)=AA548,1/(1+AC547)-1,(1+AA548)/(1+AA547)-1),"")</f>
        <v/>
      </c>
      <c r="AC548" s="102" t="str">
        <f t="array" aca="1" ref="AC548" ca="1">IF(AA548&lt;&gt;"",PRODUCT(AB$3:AB548+1)-1,"")</f>
        <v/>
      </c>
      <c r="AD548" s="104" t="str">
        <f ca="1">IF(AA548&lt;&gt;"",POWER((AA548-MAX(AA$2:AA548))/(1+MAX(AA$2:AA548))*100,2),"")</f>
        <v/>
      </c>
    </row>
    <row r="549" spans="20:30" x14ac:dyDescent="0.25">
      <c r="T549" t="str">
        <f t="array" aca="1" ref="T549" ca="1">IF(ROWS($2:549)&lt;=COUNT('Trade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ROWS(U$2:$U549))),"")</f>
        <v/>
      </c>
      <c r="U549" s="93" t="str">
        <f ca="1">IFERROR(INDEX('Trade Journal'!P:P,MATCH(T549,'Trade Journal'!A:A,0)),"")</f>
        <v/>
      </c>
      <c r="V549" s="93" t="str">
        <f ca="1">IFERROR(INDEX('Trade Journal'!Q:Q,MATCH(T549,'Trade Journal'!A:A,0)),"")</f>
        <v/>
      </c>
      <c r="W549" s="93" t="str">
        <f ca="1">IFERROR(INDEX('Trade Journal'!R:R,MATCH(T549,'Trade Journal'!A:A,0)),"")</f>
        <v/>
      </c>
      <c r="X549" s="93" t="str">
        <f t="shared" ca="1" si="9"/>
        <v/>
      </c>
      <c r="Y549" s="93" t="str">
        <f ca="1">IF(X549&lt;&gt;"",SUM(X$2:X549),"")</f>
        <v/>
      </c>
      <c r="Z549" s="102" t="str">
        <f ca="1">IFERROR(INDEX('Trade Journal'!O:O,MATCH(T549,'Trade Journal'!A:A,0)),"")</f>
        <v/>
      </c>
      <c r="AA549" s="102" t="str">
        <f t="array" aca="1" ref="AA549" ca="1">IF(Z549&lt;&gt;"",PRODUCT(Z$2:Z549+1)-1,"")</f>
        <v/>
      </c>
      <c r="AB549" s="102" t="str">
        <f ca="1">IF(AA549&lt;&gt;"",IF(MAX(AA$2:AA549)=AA549,1/(1+AC548)-1,(1+AA549)/(1+AA548)-1),"")</f>
        <v/>
      </c>
      <c r="AC549" s="102" t="str">
        <f t="array" aca="1" ref="AC549" ca="1">IF(AA549&lt;&gt;"",PRODUCT(AB$3:AB549+1)-1,"")</f>
        <v/>
      </c>
      <c r="AD549" s="104" t="str">
        <f ca="1">IF(AA549&lt;&gt;"",POWER((AA549-MAX(AA$2:AA549))/(1+MAX(AA$2:AA549))*100,2),"")</f>
        <v/>
      </c>
    </row>
    <row r="550" spans="20:30" x14ac:dyDescent="0.25">
      <c r="T550" t="str">
        <f t="array" aca="1" ref="T550" ca="1">IF(ROWS($2:550)&lt;=COUNT('Trade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ROWS(U$2:$U550))),"")</f>
        <v/>
      </c>
      <c r="U550" s="93" t="str">
        <f ca="1">IFERROR(INDEX('Trade Journal'!P:P,MATCH(T550,'Trade Journal'!A:A,0)),"")</f>
        <v/>
      </c>
      <c r="V550" s="93" t="str">
        <f ca="1">IFERROR(INDEX('Trade Journal'!Q:Q,MATCH(T550,'Trade Journal'!A:A,0)),"")</f>
        <v/>
      </c>
      <c r="W550" s="93" t="str">
        <f ca="1">IFERROR(INDEX('Trade Journal'!R:R,MATCH(T550,'Trade Journal'!A:A,0)),"")</f>
        <v/>
      </c>
      <c r="X550" s="93" t="str">
        <f t="shared" ca="1" si="9"/>
        <v/>
      </c>
      <c r="Y550" s="93" t="str">
        <f ca="1">IF(X550&lt;&gt;"",SUM(X$2:X550),"")</f>
        <v/>
      </c>
      <c r="Z550" s="102" t="str">
        <f ca="1">IFERROR(INDEX('Trade Journal'!O:O,MATCH(T550,'Trade Journal'!A:A,0)),"")</f>
        <v/>
      </c>
      <c r="AA550" s="102" t="str">
        <f t="array" aca="1" ref="AA550" ca="1">IF(Z550&lt;&gt;"",PRODUCT(Z$2:Z550+1)-1,"")</f>
        <v/>
      </c>
      <c r="AB550" s="102" t="str">
        <f ca="1">IF(AA550&lt;&gt;"",IF(MAX(AA$2:AA550)=AA550,1/(1+AC549)-1,(1+AA550)/(1+AA549)-1),"")</f>
        <v/>
      </c>
      <c r="AC550" s="102" t="str">
        <f t="array" aca="1" ref="AC550" ca="1">IF(AA550&lt;&gt;"",PRODUCT(AB$3:AB550+1)-1,"")</f>
        <v/>
      </c>
      <c r="AD550" s="104" t="str">
        <f ca="1">IF(AA550&lt;&gt;"",POWER((AA550-MAX(AA$2:AA550))/(1+MAX(AA$2:AA550))*100,2),"")</f>
        <v/>
      </c>
    </row>
    <row r="551" spans="20:30" x14ac:dyDescent="0.25">
      <c r="T551" t="str">
        <f t="array" aca="1" ref="T551" ca="1">IF(ROWS($2:551)&lt;=COUNT('Trade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ROWS(U$2:$U551))),"")</f>
        <v/>
      </c>
      <c r="U551" s="93" t="str">
        <f ca="1">IFERROR(INDEX('Trade Journal'!P:P,MATCH(T551,'Trade Journal'!A:A,0)),"")</f>
        <v/>
      </c>
      <c r="V551" s="93" t="str">
        <f ca="1">IFERROR(INDEX('Trade Journal'!Q:Q,MATCH(T551,'Trade Journal'!A:A,0)),"")</f>
        <v/>
      </c>
      <c r="W551" s="93" t="str">
        <f ca="1">IFERROR(INDEX('Trade Journal'!R:R,MATCH(T551,'Trade Journal'!A:A,0)),"")</f>
        <v/>
      </c>
      <c r="X551" s="93" t="str">
        <f t="shared" ca="1" si="9"/>
        <v/>
      </c>
      <c r="Y551" s="93" t="str">
        <f ca="1">IF(X551&lt;&gt;"",SUM(X$2:X551),"")</f>
        <v/>
      </c>
      <c r="Z551" s="102" t="str">
        <f ca="1">IFERROR(INDEX('Trade Journal'!O:O,MATCH(T551,'Trade Journal'!A:A,0)),"")</f>
        <v/>
      </c>
      <c r="AA551" s="102" t="str">
        <f t="array" aca="1" ref="AA551" ca="1">IF(Z551&lt;&gt;"",PRODUCT(Z$2:Z551+1)-1,"")</f>
        <v/>
      </c>
      <c r="AB551" s="102" t="str">
        <f ca="1">IF(AA551&lt;&gt;"",IF(MAX(AA$2:AA551)=AA551,1/(1+AC550)-1,(1+AA551)/(1+AA550)-1),"")</f>
        <v/>
      </c>
      <c r="AC551" s="102" t="str">
        <f t="array" aca="1" ref="AC551" ca="1">IF(AA551&lt;&gt;"",PRODUCT(AB$3:AB551+1)-1,"")</f>
        <v/>
      </c>
      <c r="AD551" s="104" t="str">
        <f ca="1">IF(AA551&lt;&gt;"",POWER((AA551-MAX(AA$2:AA551))/(1+MAX(AA$2:AA551))*100,2),"")</f>
        <v/>
      </c>
    </row>
    <row r="552" spans="20:30" x14ac:dyDescent="0.25">
      <c r="T552" t="str">
        <f t="array" aca="1" ref="T552" ca="1">IF(ROWS($2:552)&lt;=COUNT('Trade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ROWS(U$2:$U552))),"")</f>
        <v/>
      </c>
      <c r="U552" s="93" t="str">
        <f ca="1">IFERROR(INDEX('Trade Journal'!P:P,MATCH(T552,'Trade Journal'!A:A,0)),"")</f>
        <v/>
      </c>
      <c r="V552" s="93" t="str">
        <f ca="1">IFERROR(INDEX('Trade Journal'!Q:Q,MATCH(T552,'Trade Journal'!A:A,0)),"")</f>
        <v/>
      </c>
      <c r="W552" s="93" t="str">
        <f ca="1">IFERROR(INDEX('Trade Journal'!R:R,MATCH(T552,'Trade Journal'!A:A,0)),"")</f>
        <v/>
      </c>
      <c r="X552" s="93" t="str">
        <f t="shared" ca="1" si="9"/>
        <v/>
      </c>
      <c r="Y552" s="93" t="str">
        <f ca="1">IF(X552&lt;&gt;"",SUM(X$2:X552),"")</f>
        <v/>
      </c>
      <c r="Z552" s="102" t="str">
        <f ca="1">IFERROR(INDEX('Trade Journal'!O:O,MATCH(T552,'Trade Journal'!A:A,0)),"")</f>
        <v/>
      </c>
      <c r="AA552" s="102" t="str">
        <f t="array" aca="1" ref="AA552" ca="1">IF(Z552&lt;&gt;"",PRODUCT(Z$2:Z552+1)-1,"")</f>
        <v/>
      </c>
      <c r="AB552" s="102" t="str">
        <f ca="1">IF(AA552&lt;&gt;"",IF(MAX(AA$2:AA552)=AA552,1/(1+AC551)-1,(1+AA552)/(1+AA551)-1),"")</f>
        <v/>
      </c>
      <c r="AC552" s="102" t="str">
        <f t="array" aca="1" ref="AC552" ca="1">IF(AA552&lt;&gt;"",PRODUCT(AB$3:AB552+1)-1,"")</f>
        <v/>
      </c>
      <c r="AD552" s="104" t="str">
        <f ca="1">IF(AA552&lt;&gt;"",POWER((AA552-MAX(AA$2:AA552))/(1+MAX(AA$2:AA552))*100,2),"")</f>
        <v/>
      </c>
    </row>
    <row r="553" spans="20:30" x14ac:dyDescent="0.25">
      <c r="T553" t="str">
        <f t="array" aca="1" ref="T553" ca="1">IF(ROWS($2:553)&lt;=COUNT('Trade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ROWS(U$2:$U553))),"")</f>
        <v/>
      </c>
      <c r="U553" s="93" t="str">
        <f ca="1">IFERROR(INDEX('Trade Journal'!P:P,MATCH(T553,'Trade Journal'!A:A,0)),"")</f>
        <v/>
      </c>
      <c r="V553" s="93" t="str">
        <f ca="1">IFERROR(INDEX('Trade Journal'!Q:Q,MATCH(T553,'Trade Journal'!A:A,0)),"")</f>
        <v/>
      </c>
      <c r="W553" s="93" t="str">
        <f ca="1">IFERROR(INDEX('Trade Journal'!R:R,MATCH(T553,'Trade Journal'!A:A,0)),"")</f>
        <v/>
      </c>
      <c r="X553" s="93" t="str">
        <f t="shared" ca="1" si="9"/>
        <v/>
      </c>
      <c r="Y553" s="93" t="str">
        <f ca="1">IF(X553&lt;&gt;"",SUM(X$2:X553),"")</f>
        <v/>
      </c>
      <c r="Z553" s="102" t="str">
        <f ca="1">IFERROR(INDEX('Trade Journal'!O:O,MATCH(T553,'Trade Journal'!A:A,0)),"")</f>
        <v/>
      </c>
      <c r="AA553" s="102" t="str">
        <f t="array" aca="1" ref="AA553" ca="1">IF(Z553&lt;&gt;"",PRODUCT(Z$2:Z553+1)-1,"")</f>
        <v/>
      </c>
      <c r="AB553" s="102" t="str">
        <f ca="1">IF(AA553&lt;&gt;"",IF(MAX(AA$2:AA553)=AA553,1/(1+AC552)-1,(1+AA553)/(1+AA552)-1),"")</f>
        <v/>
      </c>
      <c r="AC553" s="102" t="str">
        <f t="array" aca="1" ref="AC553" ca="1">IF(AA553&lt;&gt;"",PRODUCT(AB$3:AB553+1)-1,"")</f>
        <v/>
      </c>
      <c r="AD553" s="104" t="str">
        <f ca="1">IF(AA553&lt;&gt;"",POWER((AA553-MAX(AA$2:AA553))/(1+MAX(AA$2:AA553))*100,2),"")</f>
        <v/>
      </c>
    </row>
    <row r="554" spans="20:30" x14ac:dyDescent="0.25">
      <c r="T554" t="str">
        <f t="array" aca="1" ref="T554" ca="1">IF(ROWS($2:554)&lt;=COUNT('Trade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ROWS(U$2:$U554))),"")</f>
        <v/>
      </c>
      <c r="U554" s="93" t="str">
        <f ca="1">IFERROR(INDEX('Trade Journal'!P:P,MATCH(T554,'Trade Journal'!A:A,0)),"")</f>
        <v/>
      </c>
      <c r="V554" s="93" t="str">
        <f ca="1">IFERROR(INDEX('Trade Journal'!Q:Q,MATCH(T554,'Trade Journal'!A:A,0)),"")</f>
        <v/>
      </c>
      <c r="W554" s="93" t="str">
        <f ca="1">IFERROR(INDEX('Trade Journal'!R:R,MATCH(T554,'Trade Journal'!A:A,0)),"")</f>
        <v/>
      </c>
      <c r="X554" s="93" t="str">
        <f t="shared" ca="1" si="9"/>
        <v/>
      </c>
      <c r="Y554" s="93" t="str">
        <f ca="1">IF(X554&lt;&gt;"",SUM(X$2:X554),"")</f>
        <v/>
      </c>
      <c r="Z554" s="102" t="str">
        <f ca="1">IFERROR(INDEX('Trade Journal'!O:O,MATCH(T554,'Trade Journal'!A:A,0)),"")</f>
        <v/>
      </c>
      <c r="AA554" s="102" t="str">
        <f t="array" aca="1" ref="AA554" ca="1">IF(Z554&lt;&gt;"",PRODUCT(Z$2:Z554+1)-1,"")</f>
        <v/>
      </c>
      <c r="AB554" s="102" t="str">
        <f ca="1">IF(AA554&lt;&gt;"",IF(MAX(AA$2:AA554)=AA554,1/(1+AC553)-1,(1+AA554)/(1+AA553)-1),"")</f>
        <v/>
      </c>
      <c r="AC554" s="102" t="str">
        <f t="array" aca="1" ref="AC554" ca="1">IF(AA554&lt;&gt;"",PRODUCT(AB$3:AB554+1)-1,"")</f>
        <v/>
      </c>
      <c r="AD554" s="104" t="str">
        <f ca="1">IF(AA554&lt;&gt;"",POWER((AA554-MAX(AA$2:AA554))/(1+MAX(AA$2:AA554))*100,2),"")</f>
        <v/>
      </c>
    </row>
    <row r="555" spans="20:30" x14ac:dyDescent="0.25">
      <c r="T555" t="str">
        <f t="array" aca="1" ref="T555" ca="1">IF(ROWS($2:555)&lt;=COUNT('Trade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ROWS(U$2:$U555))),"")</f>
        <v/>
      </c>
      <c r="U555" s="93" t="str">
        <f ca="1">IFERROR(INDEX('Trade Journal'!P:P,MATCH(T555,'Trade Journal'!A:A,0)),"")</f>
        <v/>
      </c>
      <c r="V555" s="93" t="str">
        <f ca="1">IFERROR(INDEX('Trade Journal'!Q:Q,MATCH(T555,'Trade Journal'!A:A,0)),"")</f>
        <v/>
      </c>
      <c r="W555" s="93" t="str">
        <f ca="1">IFERROR(INDEX('Trade Journal'!R:R,MATCH(T555,'Trade Journal'!A:A,0)),"")</f>
        <v/>
      </c>
      <c r="X555" s="93" t="str">
        <f t="shared" ca="1" si="9"/>
        <v/>
      </c>
      <c r="Y555" s="93" t="str">
        <f ca="1">IF(X555&lt;&gt;"",SUM(X$2:X555),"")</f>
        <v/>
      </c>
      <c r="Z555" s="102" t="str">
        <f ca="1">IFERROR(INDEX('Trade Journal'!O:O,MATCH(T555,'Trade Journal'!A:A,0)),"")</f>
        <v/>
      </c>
      <c r="AA555" s="102" t="str">
        <f t="array" aca="1" ref="AA555" ca="1">IF(Z555&lt;&gt;"",PRODUCT(Z$2:Z555+1)-1,"")</f>
        <v/>
      </c>
      <c r="AB555" s="102" t="str">
        <f ca="1">IF(AA555&lt;&gt;"",IF(MAX(AA$2:AA555)=AA555,1/(1+AC554)-1,(1+AA555)/(1+AA554)-1),"")</f>
        <v/>
      </c>
      <c r="AC555" s="102" t="str">
        <f t="array" aca="1" ref="AC555" ca="1">IF(AA555&lt;&gt;"",PRODUCT(AB$3:AB555+1)-1,"")</f>
        <v/>
      </c>
      <c r="AD555" s="104" t="str">
        <f ca="1">IF(AA555&lt;&gt;"",POWER((AA555-MAX(AA$2:AA555))/(1+MAX(AA$2:AA555))*100,2),"")</f>
        <v/>
      </c>
    </row>
    <row r="556" spans="20:30" x14ac:dyDescent="0.25">
      <c r="T556" t="str">
        <f t="array" aca="1" ref="T556" ca="1">IF(ROWS($2:556)&lt;=COUNT('Trade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ROWS(U$2:$U556))),"")</f>
        <v/>
      </c>
      <c r="U556" s="93" t="str">
        <f ca="1">IFERROR(INDEX('Trade Journal'!P:P,MATCH(T556,'Trade Journal'!A:A,0)),"")</f>
        <v/>
      </c>
      <c r="V556" s="93" t="str">
        <f ca="1">IFERROR(INDEX('Trade Journal'!Q:Q,MATCH(T556,'Trade Journal'!A:A,0)),"")</f>
        <v/>
      </c>
      <c r="W556" s="93" t="str">
        <f ca="1">IFERROR(INDEX('Trade Journal'!R:R,MATCH(T556,'Trade Journal'!A:A,0)),"")</f>
        <v/>
      </c>
      <c r="X556" s="93" t="str">
        <f t="shared" ca="1" si="9"/>
        <v/>
      </c>
      <c r="Y556" s="93" t="str">
        <f ca="1">IF(X556&lt;&gt;"",SUM(X$2:X556),"")</f>
        <v/>
      </c>
      <c r="Z556" s="102" t="str">
        <f ca="1">IFERROR(INDEX('Trade Journal'!O:O,MATCH(T556,'Trade Journal'!A:A,0)),"")</f>
        <v/>
      </c>
      <c r="AA556" s="102" t="str">
        <f t="array" aca="1" ref="AA556" ca="1">IF(Z556&lt;&gt;"",PRODUCT(Z$2:Z556+1)-1,"")</f>
        <v/>
      </c>
      <c r="AB556" s="102" t="str">
        <f ca="1">IF(AA556&lt;&gt;"",IF(MAX(AA$2:AA556)=AA556,1/(1+AC555)-1,(1+AA556)/(1+AA555)-1),"")</f>
        <v/>
      </c>
      <c r="AC556" s="102" t="str">
        <f t="array" aca="1" ref="AC556" ca="1">IF(AA556&lt;&gt;"",PRODUCT(AB$3:AB556+1)-1,"")</f>
        <v/>
      </c>
      <c r="AD556" s="104" t="str">
        <f ca="1">IF(AA556&lt;&gt;"",POWER((AA556-MAX(AA$2:AA556))/(1+MAX(AA$2:AA556))*100,2),"")</f>
        <v/>
      </c>
    </row>
    <row r="557" spans="20:30" x14ac:dyDescent="0.25">
      <c r="T557" t="str">
        <f t="array" aca="1" ref="T557" ca="1">IF(ROWS($2:557)&lt;=COUNT('Trade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ROWS(U$2:$U557))),"")</f>
        <v/>
      </c>
      <c r="U557" s="93" t="str">
        <f ca="1">IFERROR(INDEX('Trade Journal'!P:P,MATCH(T557,'Trade Journal'!A:A,0)),"")</f>
        <v/>
      </c>
      <c r="V557" s="93" t="str">
        <f ca="1">IFERROR(INDEX('Trade Journal'!Q:Q,MATCH(T557,'Trade Journal'!A:A,0)),"")</f>
        <v/>
      </c>
      <c r="W557" s="93" t="str">
        <f ca="1">IFERROR(INDEX('Trade Journal'!R:R,MATCH(T557,'Trade Journal'!A:A,0)),"")</f>
        <v/>
      </c>
      <c r="X557" s="93" t="str">
        <f t="shared" ca="1" si="9"/>
        <v/>
      </c>
      <c r="Y557" s="93" t="str">
        <f ca="1">IF(X557&lt;&gt;"",SUM(X$2:X557),"")</f>
        <v/>
      </c>
      <c r="Z557" s="102" t="str">
        <f ca="1">IFERROR(INDEX('Trade Journal'!O:O,MATCH(T557,'Trade Journal'!A:A,0)),"")</f>
        <v/>
      </c>
      <c r="AA557" s="102" t="str">
        <f t="array" aca="1" ref="AA557" ca="1">IF(Z557&lt;&gt;"",PRODUCT(Z$2:Z557+1)-1,"")</f>
        <v/>
      </c>
      <c r="AB557" s="102" t="str">
        <f ca="1">IF(AA557&lt;&gt;"",IF(MAX(AA$2:AA557)=AA557,1/(1+AC556)-1,(1+AA557)/(1+AA556)-1),"")</f>
        <v/>
      </c>
      <c r="AC557" s="102" t="str">
        <f t="array" aca="1" ref="AC557" ca="1">IF(AA557&lt;&gt;"",PRODUCT(AB$3:AB557+1)-1,"")</f>
        <v/>
      </c>
      <c r="AD557" s="104" t="str">
        <f ca="1">IF(AA557&lt;&gt;"",POWER((AA557-MAX(AA$2:AA557))/(1+MAX(AA$2:AA557))*100,2),"")</f>
        <v/>
      </c>
    </row>
    <row r="558" spans="20:30" x14ac:dyDescent="0.25">
      <c r="T558" t="str">
        <f t="array" aca="1" ref="T558" ca="1">IF(ROWS($2:558)&lt;=COUNT('Trade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ROWS(U$2:$U558))),"")</f>
        <v/>
      </c>
      <c r="U558" s="93" t="str">
        <f ca="1">IFERROR(INDEX('Trade Journal'!P:P,MATCH(T558,'Trade Journal'!A:A,0)),"")</f>
        <v/>
      </c>
      <c r="V558" s="93" t="str">
        <f ca="1">IFERROR(INDEX('Trade Journal'!Q:Q,MATCH(T558,'Trade Journal'!A:A,0)),"")</f>
        <v/>
      </c>
      <c r="W558" s="93" t="str">
        <f ca="1">IFERROR(INDEX('Trade Journal'!R:R,MATCH(T558,'Trade Journal'!A:A,0)),"")</f>
        <v/>
      </c>
      <c r="X558" s="93" t="str">
        <f t="shared" ca="1" si="9"/>
        <v/>
      </c>
      <c r="Y558" s="93" t="str">
        <f ca="1">IF(X558&lt;&gt;"",SUM(X$2:X558),"")</f>
        <v/>
      </c>
      <c r="Z558" s="102" t="str">
        <f ca="1">IFERROR(INDEX('Trade Journal'!O:O,MATCH(T558,'Trade Journal'!A:A,0)),"")</f>
        <v/>
      </c>
      <c r="AA558" s="102" t="str">
        <f t="array" aca="1" ref="AA558" ca="1">IF(Z558&lt;&gt;"",PRODUCT(Z$2:Z558+1)-1,"")</f>
        <v/>
      </c>
      <c r="AB558" s="102" t="str">
        <f ca="1">IF(AA558&lt;&gt;"",IF(MAX(AA$2:AA558)=AA558,1/(1+AC557)-1,(1+AA558)/(1+AA557)-1),"")</f>
        <v/>
      </c>
      <c r="AC558" s="102" t="str">
        <f t="array" aca="1" ref="AC558" ca="1">IF(AA558&lt;&gt;"",PRODUCT(AB$3:AB558+1)-1,"")</f>
        <v/>
      </c>
      <c r="AD558" s="104" t="str">
        <f ca="1">IF(AA558&lt;&gt;"",POWER((AA558-MAX(AA$2:AA558))/(1+MAX(AA$2:AA558))*100,2),"")</f>
        <v/>
      </c>
    </row>
    <row r="559" spans="20:30" x14ac:dyDescent="0.25">
      <c r="T559" t="str">
        <f t="array" aca="1" ref="T559" ca="1">IF(ROWS($2:559)&lt;=COUNT('Trade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ROWS(U$2:$U559))),"")</f>
        <v/>
      </c>
      <c r="U559" s="93" t="str">
        <f ca="1">IFERROR(INDEX('Trade Journal'!P:P,MATCH(T559,'Trade Journal'!A:A,0)),"")</f>
        <v/>
      </c>
      <c r="V559" s="93" t="str">
        <f ca="1">IFERROR(INDEX('Trade Journal'!Q:Q,MATCH(T559,'Trade Journal'!A:A,0)),"")</f>
        <v/>
      </c>
      <c r="W559" s="93" t="str">
        <f ca="1">IFERROR(INDEX('Trade Journal'!R:R,MATCH(T559,'Trade Journal'!A:A,0)),"")</f>
        <v/>
      </c>
      <c r="X559" s="93" t="str">
        <f t="shared" ca="1" si="9"/>
        <v/>
      </c>
      <c r="Y559" s="93" t="str">
        <f ca="1">IF(X559&lt;&gt;"",SUM(X$2:X559),"")</f>
        <v/>
      </c>
      <c r="Z559" s="102" t="str">
        <f ca="1">IFERROR(INDEX('Trade Journal'!O:O,MATCH(T559,'Trade Journal'!A:A,0)),"")</f>
        <v/>
      </c>
      <c r="AA559" s="102" t="str">
        <f t="array" aca="1" ref="AA559" ca="1">IF(Z559&lt;&gt;"",PRODUCT(Z$2:Z559+1)-1,"")</f>
        <v/>
      </c>
      <c r="AB559" s="102" t="str">
        <f ca="1">IF(AA559&lt;&gt;"",IF(MAX(AA$2:AA559)=AA559,1/(1+AC558)-1,(1+AA559)/(1+AA558)-1),"")</f>
        <v/>
      </c>
      <c r="AC559" s="102" t="str">
        <f t="array" aca="1" ref="AC559" ca="1">IF(AA559&lt;&gt;"",PRODUCT(AB$3:AB559+1)-1,"")</f>
        <v/>
      </c>
      <c r="AD559" s="104" t="str">
        <f ca="1">IF(AA559&lt;&gt;"",POWER((AA559-MAX(AA$2:AA559))/(1+MAX(AA$2:AA559))*100,2),"")</f>
        <v/>
      </c>
    </row>
    <row r="560" spans="20:30" x14ac:dyDescent="0.25">
      <c r="T560" t="str">
        <f t="array" aca="1" ref="T560" ca="1">IF(ROWS($2:560)&lt;=COUNT('Trade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ROWS(U$2:$U560))),"")</f>
        <v/>
      </c>
      <c r="U560" s="93" t="str">
        <f ca="1">IFERROR(INDEX('Trade Journal'!P:P,MATCH(T560,'Trade Journal'!A:A,0)),"")</f>
        <v/>
      </c>
      <c r="V560" s="93" t="str">
        <f ca="1">IFERROR(INDEX('Trade Journal'!Q:Q,MATCH(T560,'Trade Journal'!A:A,0)),"")</f>
        <v/>
      </c>
      <c r="W560" s="93" t="str">
        <f ca="1">IFERROR(INDEX('Trade Journal'!R:R,MATCH(T560,'Trade Journal'!A:A,0)),"")</f>
        <v/>
      </c>
      <c r="X560" s="93" t="str">
        <f t="shared" ca="1" si="9"/>
        <v/>
      </c>
      <c r="Y560" s="93" t="str">
        <f ca="1">IF(X560&lt;&gt;"",SUM(X$2:X560),"")</f>
        <v/>
      </c>
      <c r="Z560" s="102" t="str">
        <f ca="1">IFERROR(INDEX('Trade Journal'!O:O,MATCH(T560,'Trade Journal'!A:A,0)),"")</f>
        <v/>
      </c>
      <c r="AA560" s="102" t="str">
        <f t="array" aca="1" ref="AA560" ca="1">IF(Z560&lt;&gt;"",PRODUCT(Z$2:Z560+1)-1,"")</f>
        <v/>
      </c>
      <c r="AB560" s="102" t="str">
        <f ca="1">IF(AA560&lt;&gt;"",IF(MAX(AA$2:AA560)=AA560,1/(1+AC559)-1,(1+AA560)/(1+AA559)-1),"")</f>
        <v/>
      </c>
      <c r="AC560" s="102" t="str">
        <f t="array" aca="1" ref="AC560" ca="1">IF(AA560&lt;&gt;"",PRODUCT(AB$3:AB560+1)-1,"")</f>
        <v/>
      </c>
      <c r="AD560" s="104" t="str">
        <f ca="1">IF(AA560&lt;&gt;"",POWER((AA560-MAX(AA$2:AA560))/(1+MAX(AA$2:AA560))*100,2),"")</f>
        <v/>
      </c>
    </row>
    <row r="561" spans="20:30" x14ac:dyDescent="0.25">
      <c r="T561" t="str">
        <f t="array" aca="1" ref="T561" ca="1">IF(ROWS($2:561)&lt;=COUNT('Trade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ROWS(U$2:$U561))),"")</f>
        <v/>
      </c>
      <c r="U561" s="93" t="str">
        <f ca="1">IFERROR(INDEX('Trade Journal'!P:P,MATCH(T561,'Trade Journal'!A:A,0)),"")</f>
        <v/>
      </c>
      <c r="V561" s="93" t="str">
        <f ca="1">IFERROR(INDEX('Trade Journal'!Q:Q,MATCH(T561,'Trade Journal'!A:A,0)),"")</f>
        <v/>
      </c>
      <c r="W561" s="93" t="str">
        <f ca="1">IFERROR(INDEX('Trade Journal'!R:R,MATCH(T561,'Trade Journal'!A:A,0)),"")</f>
        <v/>
      </c>
      <c r="X561" s="93" t="str">
        <f t="shared" ca="1" si="9"/>
        <v/>
      </c>
      <c r="Y561" s="93" t="str">
        <f ca="1">IF(X561&lt;&gt;"",SUM(X$2:X561),"")</f>
        <v/>
      </c>
      <c r="Z561" s="102" t="str">
        <f ca="1">IFERROR(INDEX('Trade Journal'!O:O,MATCH(T561,'Trade Journal'!A:A,0)),"")</f>
        <v/>
      </c>
      <c r="AA561" s="102" t="str">
        <f t="array" aca="1" ref="AA561" ca="1">IF(Z561&lt;&gt;"",PRODUCT(Z$2:Z561+1)-1,"")</f>
        <v/>
      </c>
      <c r="AB561" s="102" t="str">
        <f ca="1">IF(AA561&lt;&gt;"",IF(MAX(AA$2:AA561)=AA561,1/(1+AC560)-1,(1+AA561)/(1+AA560)-1),"")</f>
        <v/>
      </c>
      <c r="AC561" s="102" t="str">
        <f t="array" aca="1" ref="AC561" ca="1">IF(AA561&lt;&gt;"",PRODUCT(AB$3:AB561+1)-1,"")</f>
        <v/>
      </c>
      <c r="AD561" s="104" t="str">
        <f ca="1">IF(AA561&lt;&gt;"",POWER((AA561-MAX(AA$2:AA561))/(1+MAX(AA$2:AA561))*100,2),"")</f>
        <v/>
      </c>
    </row>
    <row r="562" spans="20:30" x14ac:dyDescent="0.25">
      <c r="T562" t="str">
        <f t="array" aca="1" ref="T562" ca="1">IF(ROWS($2:562)&lt;=COUNT('Trade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ROWS(U$2:$U562))),"")</f>
        <v/>
      </c>
      <c r="U562" s="93" t="str">
        <f ca="1">IFERROR(INDEX('Trade Journal'!P:P,MATCH(T562,'Trade Journal'!A:A,0)),"")</f>
        <v/>
      </c>
      <c r="V562" s="93" t="str">
        <f ca="1">IFERROR(INDEX('Trade Journal'!Q:Q,MATCH(T562,'Trade Journal'!A:A,0)),"")</f>
        <v/>
      </c>
      <c r="W562" s="93" t="str">
        <f ca="1">IFERROR(INDEX('Trade Journal'!R:R,MATCH(T562,'Trade Journal'!A:A,0)),"")</f>
        <v/>
      </c>
      <c r="X562" s="93" t="str">
        <f t="shared" ca="1" si="9"/>
        <v/>
      </c>
      <c r="Y562" s="93" t="str">
        <f ca="1">IF(X562&lt;&gt;"",SUM(X$2:X562),"")</f>
        <v/>
      </c>
      <c r="Z562" s="102" t="str">
        <f ca="1">IFERROR(INDEX('Trade Journal'!O:O,MATCH(T562,'Trade Journal'!A:A,0)),"")</f>
        <v/>
      </c>
      <c r="AA562" s="102" t="str">
        <f t="array" aca="1" ref="AA562" ca="1">IF(Z562&lt;&gt;"",PRODUCT(Z$2:Z562+1)-1,"")</f>
        <v/>
      </c>
      <c r="AB562" s="102" t="str">
        <f ca="1">IF(AA562&lt;&gt;"",IF(MAX(AA$2:AA562)=AA562,1/(1+AC561)-1,(1+AA562)/(1+AA561)-1),"")</f>
        <v/>
      </c>
      <c r="AC562" s="102" t="str">
        <f t="array" aca="1" ref="AC562" ca="1">IF(AA562&lt;&gt;"",PRODUCT(AB$3:AB562+1)-1,"")</f>
        <v/>
      </c>
      <c r="AD562" s="104" t="str">
        <f ca="1">IF(AA562&lt;&gt;"",POWER((AA562-MAX(AA$2:AA562))/(1+MAX(AA$2:AA562))*100,2),"")</f>
        <v/>
      </c>
    </row>
    <row r="563" spans="20:30" x14ac:dyDescent="0.25">
      <c r="T563" t="str">
        <f t="array" aca="1" ref="T563" ca="1">IF(ROWS($2:563)&lt;=COUNT('Trade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ROWS(U$2:$U563))),"")</f>
        <v/>
      </c>
      <c r="U563" s="93" t="str">
        <f ca="1">IFERROR(INDEX('Trade Journal'!P:P,MATCH(T563,'Trade Journal'!A:A,0)),"")</f>
        <v/>
      </c>
      <c r="V563" s="93" t="str">
        <f ca="1">IFERROR(INDEX('Trade Journal'!Q:Q,MATCH(T563,'Trade Journal'!A:A,0)),"")</f>
        <v/>
      </c>
      <c r="W563" s="93" t="str">
        <f ca="1">IFERROR(INDEX('Trade Journal'!R:R,MATCH(T563,'Trade Journal'!A:A,0)),"")</f>
        <v/>
      </c>
      <c r="X563" s="93" t="str">
        <f t="shared" ca="1" si="9"/>
        <v/>
      </c>
      <c r="Y563" s="93" t="str">
        <f ca="1">IF(X563&lt;&gt;"",SUM(X$2:X563),"")</f>
        <v/>
      </c>
      <c r="Z563" s="102" t="str">
        <f ca="1">IFERROR(INDEX('Trade Journal'!O:O,MATCH(T563,'Trade Journal'!A:A,0)),"")</f>
        <v/>
      </c>
      <c r="AA563" s="102" t="str">
        <f t="array" aca="1" ref="AA563" ca="1">IF(Z563&lt;&gt;"",PRODUCT(Z$2:Z563+1)-1,"")</f>
        <v/>
      </c>
      <c r="AB563" s="102" t="str">
        <f ca="1">IF(AA563&lt;&gt;"",IF(MAX(AA$2:AA563)=AA563,1/(1+AC562)-1,(1+AA563)/(1+AA562)-1),"")</f>
        <v/>
      </c>
      <c r="AC563" s="102" t="str">
        <f t="array" aca="1" ref="AC563" ca="1">IF(AA563&lt;&gt;"",PRODUCT(AB$3:AB563+1)-1,"")</f>
        <v/>
      </c>
      <c r="AD563" s="104" t="str">
        <f ca="1">IF(AA563&lt;&gt;"",POWER((AA563-MAX(AA$2:AA563))/(1+MAX(AA$2:AA563))*100,2),"")</f>
        <v/>
      </c>
    </row>
    <row r="564" spans="20:30" x14ac:dyDescent="0.25">
      <c r="T564" t="str">
        <f t="array" aca="1" ref="T564" ca="1">IF(ROWS($2:564)&lt;=COUNT('Trade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ROWS(U$2:$U564))),"")</f>
        <v/>
      </c>
      <c r="U564" s="93" t="str">
        <f ca="1">IFERROR(INDEX('Trade Journal'!P:P,MATCH(T564,'Trade Journal'!A:A,0)),"")</f>
        <v/>
      </c>
      <c r="V564" s="93" t="str">
        <f ca="1">IFERROR(INDEX('Trade Journal'!Q:Q,MATCH(T564,'Trade Journal'!A:A,0)),"")</f>
        <v/>
      </c>
      <c r="W564" s="93" t="str">
        <f ca="1">IFERROR(INDEX('Trade Journal'!R:R,MATCH(T564,'Trade Journal'!A:A,0)),"")</f>
        <v/>
      </c>
      <c r="X564" s="93" t="str">
        <f t="shared" ca="1" si="9"/>
        <v/>
      </c>
      <c r="Y564" s="93" t="str">
        <f ca="1">IF(X564&lt;&gt;"",SUM(X$2:X564),"")</f>
        <v/>
      </c>
      <c r="Z564" s="102" t="str">
        <f ca="1">IFERROR(INDEX('Trade Journal'!O:O,MATCH(T564,'Trade Journal'!A:A,0)),"")</f>
        <v/>
      </c>
      <c r="AA564" s="102" t="str">
        <f t="array" aca="1" ref="AA564" ca="1">IF(Z564&lt;&gt;"",PRODUCT(Z$2:Z564+1)-1,"")</f>
        <v/>
      </c>
      <c r="AB564" s="102" t="str">
        <f ca="1">IF(AA564&lt;&gt;"",IF(MAX(AA$2:AA564)=AA564,1/(1+AC563)-1,(1+AA564)/(1+AA563)-1),"")</f>
        <v/>
      </c>
      <c r="AC564" s="102" t="str">
        <f t="array" aca="1" ref="AC564" ca="1">IF(AA564&lt;&gt;"",PRODUCT(AB$3:AB564+1)-1,"")</f>
        <v/>
      </c>
      <c r="AD564" s="104" t="str">
        <f ca="1">IF(AA564&lt;&gt;"",POWER((AA564-MAX(AA$2:AA564))/(1+MAX(AA$2:AA564))*100,2),"")</f>
        <v/>
      </c>
    </row>
    <row r="565" spans="20:30" x14ac:dyDescent="0.25">
      <c r="T565" t="str">
        <f t="array" aca="1" ref="T565" ca="1">IF(ROWS($2:565)&lt;=COUNT('Trade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ROWS(U$2:$U565))),"")</f>
        <v/>
      </c>
      <c r="U565" s="93" t="str">
        <f ca="1">IFERROR(INDEX('Trade Journal'!P:P,MATCH(T565,'Trade Journal'!A:A,0)),"")</f>
        <v/>
      </c>
      <c r="V565" s="93" t="str">
        <f ca="1">IFERROR(INDEX('Trade Journal'!Q:Q,MATCH(T565,'Trade Journal'!A:A,0)),"")</f>
        <v/>
      </c>
      <c r="W565" s="93" t="str">
        <f ca="1">IFERROR(INDEX('Trade Journal'!R:R,MATCH(T565,'Trade Journal'!A:A,0)),"")</f>
        <v/>
      </c>
      <c r="X565" s="93" t="str">
        <f t="shared" ca="1" si="9"/>
        <v/>
      </c>
      <c r="Y565" s="93" t="str">
        <f ca="1">IF(X565&lt;&gt;"",SUM(X$2:X565),"")</f>
        <v/>
      </c>
      <c r="Z565" s="102" t="str">
        <f ca="1">IFERROR(INDEX('Trade Journal'!O:O,MATCH(T565,'Trade Journal'!A:A,0)),"")</f>
        <v/>
      </c>
      <c r="AA565" s="102" t="str">
        <f t="array" aca="1" ref="AA565" ca="1">IF(Z565&lt;&gt;"",PRODUCT(Z$2:Z565+1)-1,"")</f>
        <v/>
      </c>
      <c r="AB565" s="102" t="str">
        <f ca="1">IF(AA565&lt;&gt;"",IF(MAX(AA$2:AA565)=AA565,1/(1+AC564)-1,(1+AA565)/(1+AA564)-1),"")</f>
        <v/>
      </c>
      <c r="AC565" s="102" t="str">
        <f t="array" aca="1" ref="AC565" ca="1">IF(AA565&lt;&gt;"",PRODUCT(AB$3:AB565+1)-1,"")</f>
        <v/>
      </c>
      <c r="AD565" s="104" t="str">
        <f ca="1">IF(AA565&lt;&gt;"",POWER((AA565-MAX(AA$2:AA565))/(1+MAX(AA$2:AA565))*100,2),"")</f>
        <v/>
      </c>
    </row>
    <row r="566" spans="20:30" x14ac:dyDescent="0.25">
      <c r="T566" t="str">
        <f t="array" aca="1" ref="T566" ca="1">IF(ROWS($2:566)&lt;=COUNT('Trade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ROWS(U$2:$U566))),"")</f>
        <v/>
      </c>
      <c r="U566" s="93" t="str">
        <f ca="1">IFERROR(INDEX('Trade Journal'!P:P,MATCH(T566,'Trade Journal'!A:A,0)),"")</f>
        <v/>
      </c>
      <c r="V566" s="93" t="str">
        <f ca="1">IFERROR(INDEX('Trade Journal'!Q:Q,MATCH(T566,'Trade Journal'!A:A,0)),"")</f>
        <v/>
      </c>
      <c r="W566" s="93" t="str">
        <f ca="1">IFERROR(INDEX('Trade Journal'!R:R,MATCH(T566,'Trade Journal'!A:A,0)),"")</f>
        <v/>
      </c>
      <c r="X566" s="93" t="str">
        <f t="shared" ca="1" si="9"/>
        <v/>
      </c>
      <c r="Y566" s="93" t="str">
        <f ca="1">IF(X566&lt;&gt;"",SUM(X$2:X566),"")</f>
        <v/>
      </c>
      <c r="Z566" s="102" t="str">
        <f ca="1">IFERROR(INDEX('Trade Journal'!O:O,MATCH(T566,'Trade Journal'!A:A,0)),"")</f>
        <v/>
      </c>
      <c r="AA566" s="102" t="str">
        <f t="array" aca="1" ref="AA566" ca="1">IF(Z566&lt;&gt;"",PRODUCT(Z$2:Z566+1)-1,"")</f>
        <v/>
      </c>
      <c r="AB566" s="102" t="str">
        <f ca="1">IF(AA566&lt;&gt;"",IF(MAX(AA$2:AA566)=AA566,1/(1+AC565)-1,(1+AA566)/(1+AA565)-1),"")</f>
        <v/>
      </c>
      <c r="AC566" s="102" t="str">
        <f t="array" aca="1" ref="AC566" ca="1">IF(AA566&lt;&gt;"",PRODUCT(AB$3:AB566+1)-1,"")</f>
        <v/>
      </c>
      <c r="AD566" s="104" t="str">
        <f ca="1">IF(AA566&lt;&gt;"",POWER((AA566-MAX(AA$2:AA566))/(1+MAX(AA$2:AA566))*100,2),"")</f>
        <v/>
      </c>
    </row>
    <row r="567" spans="20:30" x14ac:dyDescent="0.25">
      <c r="T567" t="str">
        <f t="array" aca="1" ref="T567" ca="1">IF(ROWS($2:567)&lt;=COUNT('Trade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ROWS(U$2:$U567))),"")</f>
        <v/>
      </c>
      <c r="U567" s="93" t="str">
        <f ca="1">IFERROR(INDEX('Trade Journal'!P:P,MATCH(T567,'Trade Journal'!A:A,0)),"")</f>
        <v/>
      </c>
      <c r="V567" s="93" t="str">
        <f ca="1">IFERROR(INDEX('Trade Journal'!Q:Q,MATCH(T567,'Trade Journal'!A:A,0)),"")</f>
        <v/>
      </c>
      <c r="W567" s="93" t="str">
        <f ca="1">IFERROR(INDEX('Trade Journal'!R:R,MATCH(T567,'Trade Journal'!A:A,0)),"")</f>
        <v/>
      </c>
      <c r="X567" s="93" t="str">
        <f t="shared" ca="1" si="9"/>
        <v/>
      </c>
      <c r="Y567" s="93" t="str">
        <f ca="1">IF(X567&lt;&gt;"",SUM(X$2:X567),"")</f>
        <v/>
      </c>
      <c r="Z567" s="102" t="str">
        <f ca="1">IFERROR(INDEX('Trade Journal'!O:O,MATCH(T567,'Trade Journal'!A:A,0)),"")</f>
        <v/>
      </c>
      <c r="AA567" s="102" t="str">
        <f t="array" aca="1" ref="AA567" ca="1">IF(Z567&lt;&gt;"",PRODUCT(Z$2:Z567+1)-1,"")</f>
        <v/>
      </c>
      <c r="AB567" s="102" t="str">
        <f ca="1">IF(AA567&lt;&gt;"",IF(MAX(AA$2:AA567)=AA567,1/(1+AC566)-1,(1+AA567)/(1+AA566)-1),"")</f>
        <v/>
      </c>
      <c r="AC567" s="102" t="str">
        <f t="array" aca="1" ref="AC567" ca="1">IF(AA567&lt;&gt;"",PRODUCT(AB$3:AB567+1)-1,"")</f>
        <v/>
      </c>
      <c r="AD567" s="104" t="str">
        <f ca="1">IF(AA567&lt;&gt;"",POWER((AA567-MAX(AA$2:AA567))/(1+MAX(AA$2:AA567))*100,2),"")</f>
        <v/>
      </c>
    </row>
    <row r="568" spans="20:30" x14ac:dyDescent="0.25">
      <c r="T568" t="str">
        <f t="array" aca="1" ref="T568" ca="1">IF(ROWS($2:568)&lt;=COUNT('Trade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ROWS(U$2:$U568))),"")</f>
        <v/>
      </c>
      <c r="U568" s="93" t="str">
        <f ca="1">IFERROR(INDEX('Trade Journal'!P:P,MATCH(T568,'Trade Journal'!A:A,0)),"")</f>
        <v/>
      </c>
      <c r="V568" s="93" t="str">
        <f ca="1">IFERROR(INDEX('Trade Journal'!Q:Q,MATCH(T568,'Trade Journal'!A:A,0)),"")</f>
        <v/>
      </c>
      <c r="W568" s="93" t="str">
        <f ca="1">IFERROR(INDEX('Trade Journal'!R:R,MATCH(T568,'Trade Journal'!A:A,0)),"")</f>
        <v/>
      </c>
      <c r="X568" s="93" t="str">
        <f t="shared" ca="1" si="9"/>
        <v/>
      </c>
      <c r="Y568" s="93" t="str">
        <f ca="1">IF(X568&lt;&gt;"",SUM(X$2:X568),"")</f>
        <v/>
      </c>
      <c r="Z568" s="102" t="str">
        <f ca="1">IFERROR(INDEX('Trade Journal'!O:O,MATCH(T568,'Trade Journal'!A:A,0)),"")</f>
        <v/>
      </c>
      <c r="AA568" s="102" t="str">
        <f t="array" aca="1" ref="AA568" ca="1">IF(Z568&lt;&gt;"",PRODUCT(Z$2:Z568+1)-1,"")</f>
        <v/>
      </c>
      <c r="AB568" s="102" t="str">
        <f ca="1">IF(AA568&lt;&gt;"",IF(MAX(AA$2:AA568)=AA568,1/(1+AC567)-1,(1+AA568)/(1+AA567)-1),"")</f>
        <v/>
      </c>
      <c r="AC568" s="102" t="str">
        <f t="array" aca="1" ref="AC568" ca="1">IF(AA568&lt;&gt;"",PRODUCT(AB$3:AB568+1)-1,"")</f>
        <v/>
      </c>
      <c r="AD568" s="104" t="str">
        <f ca="1">IF(AA568&lt;&gt;"",POWER((AA568-MAX(AA$2:AA568))/(1+MAX(AA$2:AA568))*100,2),"")</f>
        <v/>
      </c>
    </row>
    <row r="569" spans="20:30" x14ac:dyDescent="0.25">
      <c r="T569" t="str">
        <f t="array" aca="1" ref="T569" ca="1">IF(ROWS($2:569)&lt;=COUNT('Trade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ROWS(U$2:$U569))),"")</f>
        <v/>
      </c>
      <c r="U569" s="93" t="str">
        <f ca="1">IFERROR(INDEX('Trade Journal'!P:P,MATCH(T569,'Trade Journal'!A:A,0)),"")</f>
        <v/>
      </c>
      <c r="V569" s="93" t="str">
        <f ca="1">IFERROR(INDEX('Trade Journal'!Q:Q,MATCH(T569,'Trade Journal'!A:A,0)),"")</f>
        <v/>
      </c>
      <c r="W569" s="93" t="str">
        <f ca="1">IFERROR(INDEX('Trade Journal'!R:R,MATCH(T569,'Trade Journal'!A:A,0)),"")</f>
        <v/>
      </c>
      <c r="X569" s="93" t="str">
        <f t="shared" ca="1" si="9"/>
        <v/>
      </c>
      <c r="Y569" s="93" t="str">
        <f ca="1">IF(X569&lt;&gt;"",SUM(X$2:X569),"")</f>
        <v/>
      </c>
      <c r="Z569" s="102" t="str">
        <f ca="1">IFERROR(INDEX('Trade Journal'!O:O,MATCH(T569,'Trade Journal'!A:A,0)),"")</f>
        <v/>
      </c>
      <c r="AA569" s="102" t="str">
        <f t="array" aca="1" ref="AA569" ca="1">IF(Z569&lt;&gt;"",PRODUCT(Z$2:Z569+1)-1,"")</f>
        <v/>
      </c>
      <c r="AB569" s="102" t="str">
        <f ca="1">IF(AA569&lt;&gt;"",IF(MAX(AA$2:AA569)=AA569,1/(1+AC568)-1,(1+AA569)/(1+AA568)-1),"")</f>
        <v/>
      </c>
      <c r="AC569" s="102" t="str">
        <f t="array" aca="1" ref="AC569" ca="1">IF(AA569&lt;&gt;"",PRODUCT(AB$3:AB569+1)-1,"")</f>
        <v/>
      </c>
      <c r="AD569" s="104" t="str">
        <f ca="1">IF(AA569&lt;&gt;"",POWER((AA569-MAX(AA$2:AA569))/(1+MAX(AA$2:AA569))*100,2),"")</f>
        <v/>
      </c>
    </row>
    <row r="570" spans="20:30" x14ac:dyDescent="0.25">
      <c r="T570" t="str">
        <f t="array" aca="1" ref="T570" ca="1">IF(ROWS($2:570)&lt;=COUNT('Trade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ROWS(U$2:$U570))),"")</f>
        <v/>
      </c>
      <c r="U570" s="93" t="str">
        <f ca="1">IFERROR(INDEX('Trade Journal'!P:P,MATCH(T570,'Trade Journal'!A:A,0)),"")</f>
        <v/>
      </c>
      <c r="V570" s="93" t="str">
        <f ca="1">IFERROR(INDEX('Trade Journal'!Q:Q,MATCH(T570,'Trade Journal'!A:A,0)),"")</f>
        <v/>
      </c>
      <c r="W570" s="93" t="str">
        <f ca="1">IFERROR(INDEX('Trade Journal'!R:R,MATCH(T570,'Trade Journal'!A:A,0)),"")</f>
        <v/>
      </c>
      <c r="X570" s="93" t="str">
        <f t="shared" ca="1" si="9"/>
        <v/>
      </c>
      <c r="Y570" s="93" t="str">
        <f ca="1">IF(X570&lt;&gt;"",SUM(X$2:X570),"")</f>
        <v/>
      </c>
      <c r="Z570" s="102" t="str">
        <f ca="1">IFERROR(INDEX('Trade Journal'!O:O,MATCH(T570,'Trade Journal'!A:A,0)),"")</f>
        <v/>
      </c>
      <c r="AA570" s="102" t="str">
        <f t="array" aca="1" ref="AA570" ca="1">IF(Z570&lt;&gt;"",PRODUCT(Z$2:Z570+1)-1,"")</f>
        <v/>
      </c>
      <c r="AB570" s="102" t="str">
        <f ca="1">IF(AA570&lt;&gt;"",IF(MAX(AA$2:AA570)=AA570,1/(1+AC569)-1,(1+AA570)/(1+AA569)-1),"")</f>
        <v/>
      </c>
      <c r="AC570" s="102" t="str">
        <f t="array" aca="1" ref="AC570" ca="1">IF(AA570&lt;&gt;"",PRODUCT(AB$3:AB570+1)-1,"")</f>
        <v/>
      </c>
      <c r="AD570" s="104" t="str">
        <f ca="1">IF(AA570&lt;&gt;"",POWER((AA570-MAX(AA$2:AA570))/(1+MAX(AA$2:AA570))*100,2),"")</f>
        <v/>
      </c>
    </row>
    <row r="571" spans="20:30" x14ac:dyDescent="0.25">
      <c r="T571" t="str">
        <f t="array" aca="1" ref="T571" ca="1">IF(ROWS($2:571)&lt;=COUNT('Trade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ROWS(U$2:$U571))),"")</f>
        <v/>
      </c>
      <c r="U571" s="93" t="str">
        <f ca="1">IFERROR(INDEX('Trade Journal'!P:P,MATCH(T571,'Trade Journal'!A:A,0)),"")</f>
        <v/>
      </c>
      <c r="V571" s="93" t="str">
        <f ca="1">IFERROR(INDEX('Trade Journal'!Q:Q,MATCH(T571,'Trade Journal'!A:A,0)),"")</f>
        <v/>
      </c>
      <c r="W571" s="93" t="str">
        <f ca="1">IFERROR(INDEX('Trade Journal'!R:R,MATCH(T571,'Trade Journal'!A:A,0)),"")</f>
        <v/>
      </c>
      <c r="X571" s="93" t="str">
        <f t="shared" ca="1" si="9"/>
        <v/>
      </c>
      <c r="Y571" s="93" t="str">
        <f ca="1">IF(X571&lt;&gt;"",SUM(X$2:X571),"")</f>
        <v/>
      </c>
      <c r="Z571" s="102" t="str">
        <f ca="1">IFERROR(INDEX('Trade Journal'!O:O,MATCH(T571,'Trade Journal'!A:A,0)),"")</f>
        <v/>
      </c>
      <c r="AA571" s="102" t="str">
        <f t="array" aca="1" ref="AA571" ca="1">IF(Z571&lt;&gt;"",PRODUCT(Z$2:Z571+1)-1,"")</f>
        <v/>
      </c>
      <c r="AB571" s="102" t="str">
        <f ca="1">IF(AA571&lt;&gt;"",IF(MAX(AA$2:AA571)=AA571,1/(1+AC570)-1,(1+AA571)/(1+AA570)-1),"")</f>
        <v/>
      </c>
      <c r="AC571" s="102" t="str">
        <f t="array" aca="1" ref="AC571" ca="1">IF(AA571&lt;&gt;"",PRODUCT(AB$3:AB571+1)-1,"")</f>
        <v/>
      </c>
      <c r="AD571" s="104" t="str">
        <f ca="1">IF(AA571&lt;&gt;"",POWER((AA571-MAX(AA$2:AA571))/(1+MAX(AA$2:AA571))*100,2),"")</f>
        <v/>
      </c>
    </row>
    <row r="572" spans="20:30" x14ac:dyDescent="0.25">
      <c r="T572" t="str">
        <f t="array" aca="1" ref="T572" ca="1">IF(ROWS($2:572)&lt;=COUNT('Trade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ROWS(U$2:$U572))),"")</f>
        <v/>
      </c>
      <c r="U572" s="93" t="str">
        <f ca="1">IFERROR(INDEX('Trade Journal'!P:P,MATCH(T572,'Trade Journal'!A:A,0)),"")</f>
        <v/>
      </c>
      <c r="V572" s="93" t="str">
        <f ca="1">IFERROR(INDEX('Trade Journal'!Q:Q,MATCH(T572,'Trade Journal'!A:A,0)),"")</f>
        <v/>
      </c>
      <c r="W572" s="93" t="str">
        <f ca="1">IFERROR(INDEX('Trade Journal'!R:R,MATCH(T572,'Trade Journal'!A:A,0)),"")</f>
        <v/>
      </c>
      <c r="X572" s="93" t="str">
        <f t="shared" ca="1" si="9"/>
        <v/>
      </c>
      <c r="Y572" s="93" t="str">
        <f ca="1">IF(X572&lt;&gt;"",SUM(X$2:X572),"")</f>
        <v/>
      </c>
      <c r="Z572" s="102" t="str">
        <f ca="1">IFERROR(INDEX('Trade Journal'!O:O,MATCH(T572,'Trade Journal'!A:A,0)),"")</f>
        <v/>
      </c>
      <c r="AA572" s="102" t="str">
        <f t="array" aca="1" ref="AA572" ca="1">IF(Z572&lt;&gt;"",PRODUCT(Z$2:Z572+1)-1,"")</f>
        <v/>
      </c>
      <c r="AB572" s="102" t="str">
        <f ca="1">IF(AA572&lt;&gt;"",IF(MAX(AA$2:AA572)=AA572,1/(1+AC571)-1,(1+AA572)/(1+AA571)-1),"")</f>
        <v/>
      </c>
      <c r="AC572" s="102" t="str">
        <f t="array" aca="1" ref="AC572" ca="1">IF(AA572&lt;&gt;"",PRODUCT(AB$3:AB572+1)-1,"")</f>
        <v/>
      </c>
      <c r="AD572" s="104" t="str">
        <f ca="1">IF(AA572&lt;&gt;"",POWER((AA572-MAX(AA$2:AA572))/(1+MAX(AA$2:AA572))*100,2),"")</f>
        <v/>
      </c>
    </row>
    <row r="573" spans="20:30" x14ac:dyDescent="0.25">
      <c r="T573" t="str">
        <f t="array" aca="1" ref="T573" ca="1">IF(ROWS($2:573)&lt;=COUNT('Trade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ROWS(U$2:$U573))),"")</f>
        <v/>
      </c>
      <c r="U573" s="93" t="str">
        <f ca="1">IFERROR(INDEX('Trade Journal'!P:P,MATCH(T573,'Trade Journal'!A:A,0)),"")</f>
        <v/>
      </c>
      <c r="V573" s="93" t="str">
        <f ca="1">IFERROR(INDEX('Trade Journal'!Q:Q,MATCH(T573,'Trade Journal'!A:A,0)),"")</f>
        <v/>
      </c>
      <c r="W573" s="93" t="str">
        <f ca="1">IFERROR(INDEX('Trade Journal'!R:R,MATCH(T573,'Trade Journal'!A:A,0)),"")</f>
        <v/>
      </c>
      <c r="X573" s="93" t="str">
        <f t="shared" ca="1" si="9"/>
        <v/>
      </c>
      <c r="Y573" s="93" t="str">
        <f ca="1">IF(X573&lt;&gt;"",SUM(X$2:X573),"")</f>
        <v/>
      </c>
      <c r="Z573" s="102" t="str">
        <f ca="1">IFERROR(INDEX('Trade Journal'!O:O,MATCH(T573,'Trade Journal'!A:A,0)),"")</f>
        <v/>
      </c>
      <c r="AA573" s="102" t="str">
        <f t="array" aca="1" ref="AA573" ca="1">IF(Z573&lt;&gt;"",PRODUCT(Z$2:Z573+1)-1,"")</f>
        <v/>
      </c>
      <c r="AB573" s="102" t="str">
        <f ca="1">IF(AA573&lt;&gt;"",IF(MAX(AA$2:AA573)=AA573,1/(1+AC572)-1,(1+AA573)/(1+AA572)-1),"")</f>
        <v/>
      </c>
      <c r="AC573" s="102" t="str">
        <f t="array" aca="1" ref="AC573" ca="1">IF(AA573&lt;&gt;"",PRODUCT(AB$3:AB573+1)-1,"")</f>
        <v/>
      </c>
      <c r="AD573" s="104" t="str">
        <f ca="1">IF(AA573&lt;&gt;"",POWER((AA573-MAX(AA$2:AA573))/(1+MAX(AA$2:AA573))*100,2),"")</f>
        <v/>
      </c>
    </row>
    <row r="574" spans="20:30" x14ac:dyDescent="0.25">
      <c r="T574" t="str">
        <f t="array" aca="1" ref="T574" ca="1">IF(ROWS($2:574)&lt;=COUNT('Trade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ROWS(U$2:$U574))),"")</f>
        <v/>
      </c>
      <c r="U574" s="93" t="str">
        <f ca="1">IFERROR(INDEX('Trade Journal'!P:P,MATCH(T574,'Trade Journal'!A:A,0)),"")</f>
        <v/>
      </c>
      <c r="V574" s="93" t="str">
        <f ca="1">IFERROR(INDEX('Trade Journal'!Q:Q,MATCH(T574,'Trade Journal'!A:A,0)),"")</f>
        <v/>
      </c>
      <c r="W574" s="93" t="str">
        <f ca="1">IFERROR(INDEX('Trade Journal'!R:R,MATCH(T574,'Trade Journal'!A:A,0)),"")</f>
        <v/>
      </c>
      <c r="X574" s="93" t="str">
        <f t="shared" ca="1" si="9"/>
        <v/>
      </c>
      <c r="Y574" s="93" t="str">
        <f ca="1">IF(X574&lt;&gt;"",SUM(X$2:X574),"")</f>
        <v/>
      </c>
      <c r="Z574" s="102" t="str">
        <f ca="1">IFERROR(INDEX('Trade Journal'!O:O,MATCH(T574,'Trade Journal'!A:A,0)),"")</f>
        <v/>
      </c>
      <c r="AA574" s="102" t="str">
        <f t="array" aca="1" ref="AA574" ca="1">IF(Z574&lt;&gt;"",PRODUCT(Z$2:Z574+1)-1,"")</f>
        <v/>
      </c>
      <c r="AB574" s="102" t="str">
        <f ca="1">IF(AA574&lt;&gt;"",IF(MAX(AA$2:AA574)=AA574,1/(1+AC573)-1,(1+AA574)/(1+AA573)-1),"")</f>
        <v/>
      </c>
      <c r="AC574" s="102" t="str">
        <f t="array" aca="1" ref="AC574" ca="1">IF(AA574&lt;&gt;"",PRODUCT(AB$3:AB574+1)-1,"")</f>
        <v/>
      </c>
      <c r="AD574" s="104" t="str">
        <f ca="1">IF(AA574&lt;&gt;"",POWER((AA574-MAX(AA$2:AA574))/(1+MAX(AA$2:AA574))*100,2),"")</f>
        <v/>
      </c>
    </row>
    <row r="575" spans="20:30" x14ac:dyDescent="0.25">
      <c r="T575" t="str">
        <f t="array" aca="1" ref="T575" ca="1">IF(ROWS($2:575)&lt;=COUNT('Trade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ROWS(U$2:$U575))),"")</f>
        <v/>
      </c>
      <c r="U575" s="93" t="str">
        <f ca="1">IFERROR(INDEX('Trade Journal'!P:P,MATCH(T575,'Trade Journal'!A:A,0)),"")</f>
        <v/>
      </c>
      <c r="V575" s="93" t="str">
        <f ca="1">IFERROR(INDEX('Trade Journal'!Q:Q,MATCH(T575,'Trade Journal'!A:A,0)),"")</f>
        <v/>
      </c>
      <c r="W575" s="93" t="str">
        <f ca="1">IFERROR(INDEX('Trade Journal'!R:R,MATCH(T575,'Trade Journal'!A:A,0)),"")</f>
        <v/>
      </c>
      <c r="X575" s="93" t="str">
        <f t="shared" ca="1" si="9"/>
        <v/>
      </c>
      <c r="Y575" s="93" t="str">
        <f ca="1">IF(X575&lt;&gt;"",SUM(X$2:X575),"")</f>
        <v/>
      </c>
      <c r="Z575" s="102" t="str">
        <f ca="1">IFERROR(INDEX('Trade Journal'!O:O,MATCH(T575,'Trade Journal'!A:A,0)),"")</f>
        <v/>
      </c>
      <c r="AA575" s="102" t="str">
        <f t="array" aca="1" ref="AA575" ca="1">IF(Z575&lt;&gt;"",PRODUCT(Z$2:Z575+1)-1,"")</f>
        <v/>
      </c>
      <c r="AB575" s="102" t="str">
        <f ca="1">IF(AA575&lt;&gt;"",IF(MAX(AA$2:AA575)=AA575,1/(1+AC574)-1,(1+AA575)/(1+AA574)-1),"")</f>
        <v/>
      </c>
      <c r="AC575" s="102" t="str">
        <f t="array" aca="1" ref="AC575" ca="1">IF(AA575&lt;&gt;"",PRODUCT(AB$3:AB575+1)-1,"")</f>
        <v/>
      </c>
      <c r="AD575" s="104" t="str">
        <f ca="1">IF(AA575&lt;&gt;"",POWER((AA575-MAX(AA$2:AA575))/(1+MAX(AA$2:AA575))*100,2),"")</f>
        <v/>
      </c>
    </row>
    <row r="576" spans="20:30" x14ac:dyDescent="0.25">
      <c r="T576" t="str">
        <f t="array" aca="1" ref="T576" ca="1">IF(ROWS($2:576)&lt;=COUNT('Trade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ROWS(U$2:$U576))),"")</f>
        <v/>
      </c>
      <c r="U576" s="93" t="str">
        <f ca="1">IFERROR(INDEX('Trade Journal'!P:P,MATCH(T576,'Trade Journal'!A:A,0)),"")</f>
        <v/>
      </c>
      <c r="V576" s="93" t="str">
        <f ca="1">IFERROR(INDEX('Trade Journal'!Q:Q,MATCH(T576,'Trade Journal'!A:A,0)),"")</f>
        <v/>
      </c>
      <c r="W576" s="93" t="str">
        <f ca="1">IFERROR(INDEX('Trade Journal'!R:R,MATCH(T576,'Trade Journal'!A:A,0)),"")</f>
        <v/>
      </c>
      <c r="X576" s="93" t="str">
        <f t="shared" ca="1" si="9"/>
        <v/>
      </c>
      <c r="Y576" s="93" t="str">
        <f ca="1">IF(X576&lt;&gt;"",SUM(X$2:X576),"")</f>
        <v/>
      </c>
      <c r="Z576" s="102" t="str">
        <f ca="1">IFERROR(INDEX('Trade Journal'!O:O,MATCH(T576,'Trade Journal'!A:A,0)),"")</f>
        <v/>
      </c>
      <c r="AA576" s="102" t="str">
        <f t="array" aca="1" ref="AA576" ca="1">IF(Z576&lt;&gt;"",PRODUCT(Z$2:Z576+1)-1,"")</f>
        <v/>
      </c>
      <c r="AB576" s="102" t="str">
        <f ca="1">IF(AA576&lt;&gt;"",IF(MAX(AA$2:AA576)=AA576,1/(1+AC575)-1,(1+AA576)/(1+AA575)-1),"")</f>
        <v/>
      </c>
      <c r="AC576" s="102" t="str">
        <f t="array" aca="1" ref="AC576" ca="1">IF(AA576&lt;&gt;"",PRODUCT(AB$3:AB576+1)-1,"")</f>
        <v/>
      </c>
      <c r="AD576" s="104" t="str">
        <f ca="1">IF(AA576&lt;&gt;"",POWER((AA576-MAX(AA$2:AA576))/(1+MAX(AA$2:AA576))*100,2),"")</f>
        <v/>
      </c>
    </row>
    <row r="577" spans="20:30" x14ac:dyDescent="0.25">
      <c r="T577" t="str">
        <f t="array" aca="1" ref="T577" ca="1">IF(ROWS($2:577)&lt;=COUNT('Trade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ROWS(U$2:$U577))),"")</f>
        <v/>
      </c>
      <c r="U577" s="93" t="str">
        <f ca="1">IFERROR(INDEX('Trade Journal'!P:P,MATCH(T577,'Trade Journal'!A:A,0)),"")</f>
        <v/>
      </c>
      <c r="V577" s="93" t="str">
        <f ca="1">IFERROR(INDEX('Trade Journal'!Q:Q,MATCH(T577,'Trade Journal'!A:A,0)),"")</f>
        <v/>
      </c>
      <c r="W577" s="93" t="str">
        <f ca="1">IFERROR(INDEX('Trade Journal'!R:R,MATCH(T577,'Trade Journal'!A:A,0)),"")</f>
        <v/>
      </c>
      <c r="X577" s="93" t="str">
        <f t="shared" ca="1" si="9"/>
        <v/>
      </c>
      <c r="Y577" s="93" t="str">
        <f ca="1">IF(X577&lt;&gt;"",SUM(X$2:X577),"")</f>
        <v/>
      </c>
      <c r="Z577" s="102" t="str">
        <f ca="1">IFERROR(INDEX('Trade Journal'!O:O,MATCH(T577,'Trade Journal'!A:A,0)),"")</f>
        <v/>
      </c>
      <c r="AA577" s="102" t="str">
        <f t="array" aca="1" ref="AA577" ca="1">IF(Z577&lt;&gt;"",PRODUCT(Z$2:Z577+1)-1,"")</f>
        <v/>
      </c>
      <c r="AB577" s="102" t="str">
        <f ca="1">IF(AA577&lt;&gt;"",IF(MAX(AA$2:AA577)=AA577,1/(1+AC576)-1,(1+AA577)/(1+AA576)-1),"")</f>
        <v/>
      </c>
      <c r="AC577" s="102" t="str">
        <f t="array" aca="1" ref="AC577" ca="1">IF(AA577&lt;&gt;"",PRODUCT(AB$3:AB577+1)-1,"")</f>
        <v/>
      </c>
      <c r="AD577" s="104" t="str">
        <f ca="1">IF(AA577&lt;&gt;"",POWER((AA577-MAX(AA$2:AA577))/(1+MAX(AA$2:AA577))*100,2),"")</f>
        <v/>
      </c>
    </row>
    <row r="578" spans="20:30" x14ac:dyDescent="0.25">
      <c r="T578" t="str">
        <f t="array" aca="1" ref="T578" ca="1">IF(ROWS($2:578)&lt;=COUNT('Trade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ROWS(U$2:$U578))),"")</f>
        <v/>
      </c>
      <c r="U578" s="93" t="str">
        <f ca="1">IFERROR(INDEX('Trade Journal'!P:P,MATCH(T578,'Trade Journal'!A:A,0)),"")</f>
        <v/>
      </c>
      <c r="V578" s="93" t="str">
        <f ca="1">IFERROR(INDEX('Trade Journal'!Q:Q,MATCH(T578,'Trade Journal'!A:A,0)),"")</f>
        <v/>
      </c>
      <c r="W578" s="93" t="str">
        <f ca="1">IFERROR(INDEX('Trade Journal'!R:R,MATCH(T578,'Trade Journal'!A:A,0)),"")</f>
        <v/>
      </c>
      <c r="X578" s="93" t="str">
        <f t="shared" ca="1" si="9"/>
        <v/>
      </c>
      <c r="Y578" s="93" t="str">
        <f ca="1">IF(X578&lt;&gt;"",SUM(X$2:X578),"")</f>
        <v/>
      </c>
      <c r="Z578" s="102" t="str">
        <f ca="1">IFERROR(INDEX('Trade Journal'!O:O,MATCH(T578,'Trade Journal'!A:A,0)),"")</f>
        <v/>
      </c>
      <c r="AA578" s="102" t="str">
        <f t="array" aca="1" ref="AA578" ca="1">IF(Z578&lt;&gt;"",PRODUCT(Z$2:Z578+1)-1,"")</f>
        <v/>
      </c>
      <c r="AB578" s="102" t="str">
        <f ca="1">IF(AA578&lt;&gt;"",IF(MAX(AA$2:AA578)=AA578,1/(1+AC577)-1,(1+AA578)/(1+AA577)-1),"")</f>
        <v/>
      </c>
      <c r="AC578" s="102" t="str">
        <f t="array" aca="1" ref="AC578" ca="1">IF(AA578&lt;&gt;"",PRODUCT(AB$3:AB578+1)-1,"")</f>
        <v/>
      </c>
      <c r="AD578" s="104" t="str">
        <f ca="1">IF(AA578&lt;&gt;"",POWER((AA578-MAX(AA$2:AA578))/(1+MAX(AA$2:AA578))*100,2),"")</f>
        <v/>
      </c>
    </row>
    <row r="579" spans="20:30" x14ac:dyDescent="0.25">
      <c r="T579" t="str">
        <f t="array" aca="1" ref="T579" ca="1">IF(ROWS($2:579)&lt;=COUNT('Trade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ROWS(U$2:$U579))),"")</f>
        <v/>
      </c>
      <c r="U579" s="93" t="str">
        <f ca="1">IFERROR(INDEX('Trade Journal'!P:P,MATCH(T579,'Trade Journal'!A:A,0)),"")</f>
        <v/>
      </c>
      <c r="V579" s="93" t="str">
        <f ca="1">IFERROR(INDEX('Trade Journal'!Q:Q,MATCH(T579,'Trade Journal'!A:A,0)),"")</f>
        <v/>
      </c>
      <c r="W579" s="93" t="str">
        <f ca="1">IFERROR(INDEX('Trade Journal'!R:R,MATCH(T579,'Trade Journal'!A:A,0)),"")</f>
        <v/>
      </c>
      <c r="X579" s="93" t="str">
        <f t="shared" ca="1" si="9"/>
        <v/>
      </c>
      <c r="Y579" s="93" t="str">
        <f ca="1">IF(X579&lt;&gt;"",SUM(X$2:X579),"")</f>
        <v/>
      </c>
      <c r="Z579" s="102" t="str">
        <f ca="1">IFERROR(INDEX('Trade Journal'!O:O,MATCH(T579,'Trade Journal'!A:A,0)),"")</f>
        <v/>
      </c>
      <c r="AA579" s="102" t="str">
        <f t="array" aca="1" ref="AA579" ca="1">IF(Z579&lt;&gt;"",PRODUCT(Z$2:Z579+1)-1,"")</f>
        <v/>
      </c>
      <c r="AB579" s="102" t="str">
        <f ca="1">IF(AA579&lt;&gt;"",IF(MAX(AA$2:AA579)=AA579,1/(1+AC578)-1,(1+AA579)/(1+AA578)-1),"")</f>
        <v/>
      </c>
      <c r="AC579" s="102" t="str">
        <f t="array" aca="1" ref="AC579" ca="1">IF(AA579&lt;&gt;"",PRODUCT(AB$3:AB579+1)-1,"")</f>
        <v/>
      </c>
      <c r="AD579" s="104" t="str">
        <f ca="1">IF(AA579&lt;&gt;"",POWER((AA579-MAX(AA$2:AA579))/(1+MAX(AA$2:AA579))*100,2),"")</f>
        <v/>
      </c>
    </row>
    <row r="580" spans="20:30" x14ac:dyDescent="0.25">
      <c r="T580" t="str">
        <f t="array" aca="1" ref="T580" ca="1">IF(ROWS($2:580)&lt;=COUNT('Trade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ROWS(U$2:$U580))),"")</f>
        <v/>
      </c>
      <c r="U580" s="93" t="str">
        <f ca="1">IFERROR(INDEX('Trade Journal'!P:P,MATCH(T580,'Trade Journal'!A:A,0)),"")</f>
        <v/>
      </c>
      <c r="V580" s="93" t="str">
        <f ca="1">IFERROR(INDEX('Trade Journal'!Q:Q,MATCH(T580,'Trade Journal'!A:A,0)),"")</f>
        <v/>
      </c>
      <c r="W580" s="93" t="str">
        <f ca="1">IFERROR(INDEX('Trade Journal'!R:R,MATCH(T580,'Trade Journal'!A:A,0)),"")</f>
        <v/>
      </c>
      <c r="X580" s="93" t="str">
        <f t="shared" ca="1" si="9"/>
        <v/>
      </c>
      <c r="Y580" s="93" t="str">
        <f ca="1">IF(X580&lt;&gt;"",SUM(X$2:X580),"")</f>
        <v/>
      </c>
      <c r="Z580" s="102" t="str">
        <f ca="1">IFERROR(INDEX('Trade Journal'!O:O,MATCH(T580,'Trade Journal'!A:A,0)),"")</f>
        <v/>
      </c>
      <c r="AA580" s="102" t="str">
        <f t="array" aca="1" ref="AA580" ca="1">IF(Z580&lt;&gt;"",PRODUCT(Z$2:Z580+1)-1,"")</f>
        <v/>
      </c>
      <c r="AB580" s="102" t="str">
        <f ca="1">IF(AA580&lt;&gt;"",IF(MAX(AA$2:AA580)=AA580,1/(1+AC579)-1,(1+AA580)/(1+AA579)-1),"")</f>
        <v/>
      </c>
      <c r="AC580" s="102" t="str">
        <f t="array" aca="1" ref="AC580" ca="1">IF(AA580&lt;&gt;"",PRODUCT(AB$3:AB580+1)-1,"")</f>
        <v/>
      </c>
      <c r="AD580" s="104" t="str">
        <f ca="1">IF(AA580&lt;&gt;"",POWER((AA580-MAX(AA$2:AA580))/(1+MAX(AA$2:AA580))*100,2),"")</f>
        <v/>
      </c>
    </row>
    <row r="581" spans="20:30" x14ac:dyDescent="0.25">
      <c r="T581" t="str">
        <f t="array" aca="1" ref="T581" ca="1">IF(ROWS($2:581)&lt;=COUNT('Trade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ROWS(U$2:$U581))),"")</f>
        <v/>
      </c>
      <c r="U581" s="93" t="str">
        <f ca="1">IFERROR(INDEX('Trade Journal'!P:P,MATCH(T581,'Trade Journal'!A:A,0)),"")</f>
        <v/>
      </c>
      <c r="V581" s="93" t="str">
        <f ca="1">IFERROR(INDEX('Trade Journal'!Q:Q,MATCH(T581,'Trade Journal'!A:A,0)),"")</f>
        <v/>
      </c>
      <c r="W581" s="93" t="str">
        <f ca="1">IFERROR(INDEX('Trade Journal'!R:R,MATCH(T581,'Trade Journal'!A:A,0)),"")</f>
        <v/>
      </c>
      <c r="X581" s="93" t="str">
        <f t="shared" ca="1" si="9"/>
        <v/>
      </c>
      <c r="Y581" s="93" t="str">
        <f ca="1">IF(X581&lt;&gt;"",SUM(X$2:X581),"")</f>
        <v/>
      </c>
      <c r="Z581" s="102" t="str">
        <f ca="1">IFERROR(INDEX('Trade Journal'!O:O,MATCH(T581,'Trade Journal'!A:A,0)),"")</f>
        <v/>
      </c>
      <c r="AA581" s="102" t="str">
        <f t="array" aca="1" ref="AA581" ca="1">IF(Z581&lt;&gt;"",PRODUCT(Z$2:Z581+1)-1,"")</f>
        <v/>
      </c>
      <c r="AB581" s="102" t="str">
        <f ca="1">IF(AA581&lt;&gt;"",IF(MAX(AA$2:AA581)=AA581,1/(1+AC580)-1,(1+AA581)/(1+AA580)-1),"")</f>
        <v/>
      </c>
      <c r="AC581" s="102" t="str">
        <f t="array" aca="1" ref="AC581" ca="1">IF(AA581&lt;&gt;"",PRODUCT(AB$3:AB581+1)-1,"")</f>
        <v/>
      </c>
      <c r="AD581" s="104" t="str">
        <f ca="1">IF(AA581&lt;&gt;"",POWER((AA581-MAX(AA$2:AA581))/(1+MAX(AA$2:AA581))*100,2),"")</f>
        <v/>
      </c>
    </row>
    <row r="582" spans="20:30" x14ac:dyDescent="0.25">
      <c r="T582" t="str">
        <f t="array" aca="1" ref="T582" ca="1">IF(ROWS($2:582)&lt;=COUNT('Trade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ROWS(U$2:$U582))),"")</f>
        <v/>
      </c>
      <c r="U582" s="93" t="str">
        <f ca="1">IFERROR(INDEX('Trade Journal'!P:P,MATCH(T582,'Trade Journal'!A:A,0)),"")</f>
        <v/>
      </c>
      <c r="V582" s="93" t="str">
        <f ca="1">IFERROR(INDEX('Trade Journal'!Q:Q,MATCH(T582,'Trade Journal'!A:A,0)),"")</f>
        <v/>
      </c>
      <c r="W582" s="93" t="str">
        <f ca="1">IFERROR(INDEX('Trade Journal'!R:R,MATCH(T582,'Trade Journal'!A:A,0)),"")</f>
        <v/>
      </c>
      <c r="X582" s="93" t="str">
        <f t="shared" ca="1" si="9"/>
        <v/>
      </c>
      <c r="Y582" s="93" t="str">
        <f ca="1">IF(X582&lt;&gt;"",SUM(X$2:X582),"")</f>
        <v/>
      </c>
      <c r="Z582" s="102" t="str">
        <f ca="1">IFERROR(INDEX('Trade Journal'!O:O,MATCH(T582,'Trade Journal'!A:A,0)),"")</f>
        <v/>
      </c>
      <c r="AA582" s="102" t="str">
        <f t="array" aca="1" ref="AA582" ca="1">IF(Z582&lt;&gt;"",PRODUCT(Z$2:Z582+1)-1,"")</f>
        <v/>
      </c>
      <c r="AB582" s="102" t="str">
        <f ca="1">IF(AA582&lt;&gt;"",IF(MAX(AA$2:AA582)=AA582,1/(1+AC581)-1,(1+AA582)/(1+AA581)-1),"")</f>
        <v/>
      </c>
      <c r="AC582" s="102" t="str">
        <f t="array" aca="1" ref="AC582" ca="1">IF(AA582&lt;&gt;"",PRODUCT(AB$3:AB582+1)-1,"")</f>
        <v/>
      </c>
      <c r="AD582" s="104" t="str">
        <f ca="1">IF(AA582&lt;&gt;"",POWER((AA582-MAX(AA$2:AA582))/(1+MAX(AA$2:AA582))*100,2),"")</f>
        <v/>
      </c>
    </row>
    <row r="583" spans="20:30" x14ac:dyDescent="0.25">
      <c r="T583" t="str">
        <f t="array" aca="1" ref="T583" ca="1">IF(ROWS($2:583)&lt;=COUNT('Trade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ROWS(U$2:$U583))),"")</f>
        <v/>
      </c>
      <c r="U583" s="93" t="str">
        <f ca="1">IFERROR(INDEX('Trade Journal'!P:P,MATCH(T583,'Trade Journal'!A:A,0)),"")</f>
        <v/>
      </c>
      <c r="V583" s="93" t="str">
        <f ca="1">IFERROR(INDEX('Trade Journal'!Q:Q,MATCH(T583,'Trade Journal'!A:A,0)),"")</f>
        <v/>
      </c>
      <c r="W583" s="93" t="str">
        <f ca="1">IFERROR(INDEX('Trade Journal'!R:R,MATCH(T583,'Trade Journal'!A:A,0)),"")</f>
        <v/>
      </c>
      <c r="X583" s="93" t="str">
        <f t="shared" ca="1" si="9"/>
        <v/>
      </c>
      <c r="Y583" s="93" t="str">
        <f ca="1">IF(X583&lt;&gt;"",SUM(X$2:X583),"")</f>
        <v/>
      </c>
      <c r="Z583" s="102" t="str">
        <f ca="1">IFERROR(INDEX('Trade Journal'!O:O,MATCH(T583,'Trade Journal'!A:A,0)),"")</f>
        <v/>
      </c>
      <c r="AA583" s="102" t="str">
        <f t="array" aca="1" ref="AA583" ca="1">IF(Z583&lt;&gt;"",PRODUCT(Z$2:Z583+1)-1,"")</f>
        <v/>
      </c>
      <c r="AB583" s="102" t="str">
        <f ca="1">IF(AA583&lt;&gt;"",IF(MAX(AA$2:AA583)=AA583,1/(1+AC582)-1,(1+AA583)/(1+AA582)-1),"")</f>
        <v/>
      </c>
      <c r="AC583" s="102" t="str">
        <f t="array" aca="1" ref="AC583" ca="1">IF(AA583&lt;&gt;"",PRODUCT(AB$3:AB583+1)-1,"")</f>
        <v/>
      </c>
      <c r="AD583" s="104" t="str">
        <f ca="1">IF(AA583&lt;&gt;"",POWER((AA583-MAX(AA$2:AA583))/(1+MAX(AA$2:AA583))*100,2),"")</f>
        <v/>
      </c>
    </row>
    <row r="584" spans="20:30" x14ac:dyDescent="0.25">
      <c r="T584" t="str">
        <f t="array" aca="1" ref="T584" ca="1">IF(ROWS($2:584)&lt;=COUNT('Trade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ROWS(U$2:$U584))),"")</f>
        <v/>
      </c>
      <c r="U584" s="93" t="str">
        <f ca="1">IFERROR(INDEX('Trade Journal'!P:P,MATCH(T584,'Trade Journal'!A:A,0)),"")</f>
        <v/>
      </c>
      <c r="V584" s="93" t="str">
        <f ca="1">IFERROR(INDEX('Trade Journal'!Q:Q,MATCH(T584,'Trade Journal'!A:A,0)),"")</f>
        <v/>
      </c>
      <c r="W584" s="93" t="str">
        <f ca="1">IFERROR(INDEX('Trade Journal'!R:R,MATCH(T584,'Trade Journal'!A:A,0)),"")</f>
        <v/>
      </c>
      <c r="X584" s="93" t="str">
        <f t="shared" ca="1" si="9"/>
        <v/>
      </c>
      <c r="Y584" s="93" t="str">
        <f ca="1">IF(X584&lt;&gt;"",SUM(X$2:X584),"")</f>
        <v/>
      </c>
      <c r="Z584" s="102" t="str">
        <f ca="1">IFERROR(INDEX('Trade Journal'!O:O,MATCH(T584,'Trade Journal'!A:A,0)),"")</f>
        <v/>
      </c>
      <c r="AA584" s="102" t="str">
        <f t="array" aca="1" ref="AA584" ca="1">IF(Z584&lt;&gt;"",PRODUCT(Z$2:Z584+1)-1,"")</f>
        <v/>
      </c>
      <c r="AB584" s="102" t="str">
        <f ca="1">IF(AA584&lt;&gt;"",IF(MAX(AA$2:AA584)=AA584,1/(1+AC583)-1,(1+AA584)/(1+AA583)-1),"")</f>
        <v/>
      </c>
      <c r="AC584" s="102" t="str">
        <f t="array" aca="1" ref="AC584" ca="1">IF(AA584&lt;&gt;"",PRODUCT(AB$3:AB584+1)-1,"")</f>
        <v/>
      </c>
      <c r="AD584" s="104" t="str">
        <f ca="1">IF(AA584&lt;&gt;"",POWER((AA584-MAX(AA$2:AA584))/(1+MAX(AA$2:AA584))*100,2),"")</f>
        <v/>
      </c>
    </row>
    <row r="585" spans="20:30" x14ac:dyDescent="0.25">
      <c r="T585" t="str">
        <f t="array" aca="1" ref="T585" ca="1">IF(ROWS($2:585)&lt;=COUNT('Trade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ROWS(U$2:$U585))),"")</f>
        <v/>
      </c>
      <c r="U585" s="93" t="str">
        <f ca="1">IFERROR(INDEX('Trade Journal'!P:P,MATCH(T585,'Trade Journal'!A:A,0)),"")</f>
        <v/>
      </c>
      <c r="V585" s="93" t="str">
        <f ca="1">IFERROR(INDEX('Trade Journal'!Q:Q,MATCH(T585,'Trade Journal'!A:A,0)),"")</f>
        <v/>
      </c>
      <c r="W585" s="93" t="str">
        <f ca="1">IFERROR(INDEX('Trade Journal'!R:R,MATCH(T585,'Trade Journal'!A:A,0)),"")</f>
        <v/>
      </c>
      <c r="X585" s="93" t="str">
        <f t="shared" ca="1" si="9"/>
        <v/>
      </c>
      <c r="Y585" s="93" t="str">
        <f ca="1">IF(X585&lt;&gt;"",SUM(X$2:X585),"")</f>
        <v/>
      </c>
      <c r="Z585" s="102" t="str">
        <f ca="1">IFERROR(INDEX('Trade Journal'!O:O,MATCH(T585,'Trade Journal'!A:A,0)),"")</f>
        <v/>
      </c>
      <c r="AA585" s="102" t="str">
        <f t="array" aca="1" ref="AA585" ca="1">IF(Z585&lt;&gt;"",PRODUCT(Z$2:Z585+1)-1,"")</f>
        <v/>
      </c>
      <c r="AB585" s="102" t="str">
        <f ca="1">IF(AA585&lt;&gt;"",IF(MAX(AA$2:AA585)=AA585,1/(1+AC584)-1,(1+AA585)/(1+AA584)-1),"")</f>
        <v/>
      </c>
      <c r="AC585" s="102" t="str">
        <f t="array" aca="1" ref="AC585" ca="1">IF(AA585&lt;&gt;"",PRODUCT(AB$3:AB585+1)-1,"")</f>
        <v/>
      </c>
      <c r="AD585" s="104" t="str">
        <f ca="1">IF(AA585&lt;&gt;"",POWER((AA585-MAX(AA$2:AA585))/(1+MAX(AA$2:AA585))*100,2),"")</f>
        <v/>
      </c>
    </row>
    <row r="586" spans="20:30" x14ac:dyDescent="0.25">
      <c r="T586" t="str">
        <f t="array" aca="1" ref="T586" ca="1">IF(ROWS($2:586)&lt;=COUNT('Trade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ROWS(U$2:$U586))),"")</f>
        <v/>
      </c>
      <c r="U586" s="93" t="str">
        <f ca="1">IFERROR(INDEX('Trade Journal'!P:P,MATCH(T586,'Trade Journal'!A:A,0)),"")</f>
        <v/>
      </c>
      <c r="V586" s="93" t="str">
        <f ca="1">IFERROR(INDEX('Trade Journal'!Q:Q,MATCH(T586,'Trade Journal'!A:A,0)),"")</f>
        <v/>
      </c>
      <c r="W586" s="93" t="str">
        <f ca="1">IFERROR(INDEX('Trade Journal'!R:R,MATCH(T586,'Trade Journal'!A:A,0)),"")</f>
        <v/>
      </c>
      <c r="X586" s="93" t="str">
        <f t="shared" ca="1" si="9"/>
        <v/>
      </c>
      <c r="Y586" s="93" t="str">
        <f ca="1">IF(X586&lt;&gt;"",SUM(X$2:X586),"")</f>
        <v/>
      </c>
      <c r="Z586" s="102" t="str">
        <f ca="1">IFERROR(INDEX('Trade Journal'!O:O,MATCH(T586,'Trade Journal'!A:A,0)),"")</f>
        <v/>
      </c>
      <c r="AA586" s="102" t="str">
        <f t="array" aca="1" ref="AA586" ca="1">IF(Z586&lt;&gt;"",PRODUCT(Z$2:Z586+1)-1,"")</f>
        <v/>
      </c>
      <c r="AB586" s="102" t="str">
        <f ca="1">IF(AA586&lt;&gt;"",IF(MAX(AA$2:AA586)=AA586,1/(1+AC585)-1,(1+AA586)/(1+AA585)-1),"")</f>
        <v/>
      </c>
      <c r="AC586" s="102" t="str">
        <f t="array" aca="1" ref="AC586" ca="1">IF(AA586&lt;&gt;"",PRODUCT(AB$3:AB586+1)-1,"")</f>
        <v/>
      </c>
      <c r="AD586" s="104" t="str">
        <f ca="1">IF(AA586&lt;&gt;"",POWER((AA586-MAX(AA$2:AA586))/(1+MAX(AA$2:AA586))*100,2),"")</f>
        <v/>
      </c>
    </row>
    <row r="587" spans="20:30" x14ac:dyDescent="0.25">
      <c r="T587" t="str">
        <f t="array" aca="1" ref="T587" ca="1">IF(ROWS($2:587)&lt;=COUNT('Trade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ROWS(U$2:$U587))),"")</f>
        <v/>
      </c>
      <c r="U587" s="93" t="str">
        <f ca="1">IFERROR(INDEX('Trade Journal'!P:P,MATCH(T587,'Trade Journal'!A:A,0)),"")</f>
        <v/>
      </c>
      <c r="V587" s="93" t="str">
        <f ca="1">IFERROR(INDEX('Trade Journal'!Q:Q,MATCH(T587,'Trade Journal'!A:A,0)),"")</f>
        <v/>
      </c>
      <c r="W587" s="93" t="str">
        <f ca="1">IFERROR(INDEX('Trade Journal'!R:R,MATCH(T587,'Trade Journal'!A:A,0)),"")</f>
        <v/>
      </c>
      <c r="X587" s="93" t="str">
        <f t="shared" ca="1" si="9"/>
        <v/>
      </c>
      <c r="Y587" s="93" t="str">
        <f ca="1">IF(X587&lt;&gt;"",SUM(X$2:X587),"")</f>
        <v/>
      </c>
      <c r="Z587" s="102" t="str">
        <f ca="1">IFERROR(INDEX('Trade Journal'!O:O,MATCH(T587,'Trade Journal'!A:A,0)),"")</f>
        <v/>
      </c>
      <c r="AA587" s="102" t="str">
        <f t="array" aca="1" ref="AA587" ca="1">IF(Z587&lt;&gt;"",PRODUCT(Z$2:Z587+1)-1,"")</f>
        <v/>
      </c>
      <c r="AB587" s="102" t="str">
        <f ca="1">IF(AA587&lt;&gt;"",IF(MAX(AA$2:AA587)=AA587,1/(1+AC586)-1,(1+AA587)/(1+AA586)-1),"")</f>
        <v/>
      </c>
      <c r="AC587" s="102" t="str">
        <f t="array" aca="1" ref="AC587" ca="1">IF(AA587&lt;&gt;"",PRODUCT(AB$3:AB587+1)-1,"")</f>
        <v/>
      </c>
      <c r="AD587" s="104" t="str">
        <f ca="1">IF(AA587&lt;&gt;"",POWER((AA587-MAX(AA$2:AA587))/(1+MAX(AA$2:AA587))*100,2),"")</f>
        <v/>
      </c>
    </row>
    <row r="588" spans="20:30" x14ac:dyDescent="0.25">
      <c r="T588" t="str">
        <f t="array" aca="1" ref="T588" ca="1">IF(ROWS($2:588)&lt;=COUNT('Trade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ROWS(U$2:$U588))),"")</f>
        <v/>
      </c>
      <c r="U588" s="93" t="str">
        <f ca="1">IFERROR(INDEX('Trade Journal'!P:P,MATCH(T588,'Trade Journal'!A:A,0)),"")</f>
        <v/>
      </c>
      <c r="V588" s="93" t="str">
        <f ca="1">IFERROR(INDEX('Trade Journal'!Q:Q,MATCH(T588,'Trade Journal'!A:A,0)),"")</f>
        <v/>
      </c>
      <c r="W588" s="93" t="str">
        <f ca="1">IFERROR(INDEX('Trade Journal'!R:R,MATCH(T588,'Trade Journal'!A:A,0)),"")</f>
        <v/>
      </c>
      <c r="X588" s="93" t="str">
        <f t="shared" ca="1" si="9"/>
        <v/>
      </c>
      <c r="Y588" s="93" t="str">
        <f ca="1">IF(X588&lt;&gt;"",SUM(X$2:X588),"")</f>
        <v/>
      </c>
      <c r="Z588" s="102" t="str">
        <f ca="1">IFERROR(INDEX('Trade Journal'!O:O,MATCH(T588,'Trade Journal'!A:A,0)),"")</f>
        <v/>
      </c>
      <c r="AA588" s="102" t="str">
        <f t="array" aca="1" ref="AA588" ca="1">IF(Z588&lt;&gt;"",PRODUCT(Z$2:Z588+1)-1,"")</f>
        <v/>
      </c>
      <c r="AB588" s="102" t="str">
        <f ca="1">IF(AA588&lt;&gt;"",IF(MAX(AA$2:AA588)=AA588,1/(1+AC587)-1,(1+AA588)/(1+AA587)-1),"")</f>
        <v/>
      </c>
      <c r="AC588" s="102" t="str">
        <f t="array" aca="1" ref="AC588" ca="1">IF(AA588&lt;&gt;"",PRODUCT(AB$3:AB588+1)-1,"")</f>
        <v/>
      </c>
      <c r="AD588" s="104" t="str">
        <f ca="1">IF(AA588&lt;&gt;"",POWER((AA588-MAX(AA$2:AA588))/(1+MAX(AA$2:AA588))*100,2),"")</f>
        <v/>
      </c>
    </row>
    <row r="589" spans="20:30" x14ac:dyDescent="0.25">
      <c r="T589" t="str">
        <f t="array" aca="1" ref="T589" ca="1">IF(ROWS($2:589)&lt;=COUNT('Trade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ROWS(U$2:$U589))),"")</f>
        <v/>
      </c>
      <c r="U589" s="93" t="str">
        <f ca="1">IFERROR(INDEX('Trade Journal'!P:P,MATCH(T589,'Trade Journal'!A:A,0)),"")</f>
        <v/>
      </c>
      <c r="V589" s="93" t="str">
        <f ca="1">IFERROR(INDEX('Trade Journal'!Q:Q,MATCH(T589,'Trade Journal'!A:A,0)),"")</f>
        <v/>
      </c>
      <c r="W589" s="93" t="str">
        <f ca="1">IFERROR(INDEX('Trade Journal'!R:R,MATCH(T589,'Trade Journal'!A:A,0)),"")</f>
        <v/>
      </c>
      <c r="X589" s="93" t="str">
        <f t="shared" ca="1" si="9"/>
        <v/>
      </c>
      <c r="Y589" s="93" t="str">
        <f ca="1">IF(X589&lt;&gt;"",SUM(X$2:X589),"")</f>
        <v/>
      </c>
      <c r="Z589" s="102" t="str">
        <f ca="1">IFERROR(INDEX('Trade Journal'!O:O,MATCH(T589,'Trade Journal'!A:A,0)),"")</f>
        <v/>
      </c>
      <c r="AA589" s="102" t="str">
        <f t="array" aca="1" ref="AA589" ca="1">IF(Z589&lt;&gt;"",PRODUCT(Z$2:Z589+1)-1,"")</f>
        <v/>
      </c>
      <c r="AB589" s="102" t="str">
        <f ca="1">IF(AA589&lt;&gt;"",IF(MAX(AA$2:AA589)=AA589,1/(1+AC588)-1,(1+AA589)/(1+AA588)-1),"")</f>
        <v/>
      </c>
      <c r="AC589" s="102" t="str">
        <f t="array" aca="1" ref="AC589" ca="1">IF(AA589&lt;&gt;"",PRODUCT(AB$3:AB589+1)-1,"")</f>
        <v/>
      </c>
      <c r="AD589" s="104" t="str">
        <f ca="1">IF(AA589&lt;&gt;"",POWER((AA589-MAX(AA$2:AA589))/(1+MAX(AA$2:AA589))*100,2),"")</f>
        <v/>
      </c>
    </row>
    <row r="590" spans="20:30" x14ac:dyDescent="0.25">
      <c r="T590" t="str">
        <f t="array" aca="1" ref="T590" ca="1">IF(ROWS($2:590)&lt;=COUNT('Trade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ROWS(U$2:$U590))),"")</f>
        <v/>
      </c>
      <c r="U590" s="93" t="str">
        <f ca="1">IFERROR(INDEX('Trade Journal'!P:P,MATCH(T590,'Trade Journal'!A:A,0)),"")</f>
        <v/>
      </c>
      <c r="V590" s="93" t="str">
        <f ca="1">IFERROR(INDEX('Trade Journal'!Q:Q,MATCH(T590,'Trade Journal'!A:A,0)),"")</f>
        <v/>
      </c>
      <c r="W590" s="93" t="str">
        <f ca="1">IFERROR(INDEX('Trade Journal'!R:R,MATCH(T590,'Trade Journal'!A:A,0)),"")</f>
        <v/>
      </c>
      <c r="X590" s="93" t="str">
        <f t="shared" ca="1" si="9"/>
        <v/>
      </c>
      <c r="Y590" s="93" t="str">
        <f ca="1">IF(X590&lt;&gt;"",SUM(X$2:X590),"")</f>
        <v/>
      </c>
      <c r="Z590" s="102" t="str">
        <f ca="1">IFERROR(INDEX('Trade Journal'!O:O,MATCH(T590,'Trade Journal'!A:A,0)),"")</f>
        <v/>
      </c>
      <c r="AA590" s="102" t="str">
        <f t="array" aca="1" ref="AA590" ca="1">IF(Z590&lt;&gt;"",PRODUCT(Z$2:Z590+1)-1,"")</f>
        <v/>
      </c>
      <c r="AB590" s="102" t="str">
        <f ca="1">IF(AA590&lt;&gt;"",IF(MAX(AA$2:AA590)=AA590,1/(1+AC589)-1,(1+AA590)/(1+AA589)-1),"")</f>
        <v/>
      </c>
      <c r="AC590" s="102" t="str">
        <f t="array" aca="1" ref="AC590" ca="1">IF(AA590&lt;&gt;"",PRODUCT(AB$3:AB590+1)-1,"")</f>
        <v/>
      </c>
      <c r="AD590" s="104" t="str">
        <f ca="1">IF(AA590&lt;&gt;"",POWER((AA590-MAX(AA$2:AA590))/(1+MAX(AA$2:AA590))*100,2),"")</f>
        <v/>
      </c>
    </row>
    <row r="591" spans="20:30" x14ac:dyDescent="0.25">
      <c r="T591" t="str">
        <f t="array" aca="1" ref="T591" ca="1">IF(ROWS($2:591)&lt;=COUNT('Trade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ROWS(U$2:$U591))),"")</f>
        <v/>
      </c>
      <c r="U591" s="93" t="str">
        <f ca="1">IFERROR(INDEX('Trade Journal'!P:P,MATCH(T591,'Trade Journal'!A:A,0)),"")</f>
        <v/>
      </c>
      <c r="V591" s="93" t="str">
        <f ca="1">IFERROR(INDEX('Trade Journal'!Q:Q,MATCH(T591,'Trade Journal'!A:A,0)),"")</f>
        <v/>
      </c>
      <c r="W591" s="93" t="str">
        <f ca="1">IFERROR(INDEX('Trade Journal'!R:R,MATCH(T591,'Trade Journal'!A:A,0)),"")</f>
        <v/>
      </c>
      <c r="X591" s="93" t="str">
        <f t="shared" ca="1" si="9"/>
        <v/>
      </c>
      <c r="Y591" s="93" t="str">
        <f ca="1">IF(X591&lt;&gt;"",SUM(X$2:X591),"")</f>
        <v/>
      </c>
      <c r="Z591" s="102" t="str">
        <f ca="1">IFERROR(INDEX('Trade Journal'!O:O,MATCH(T591,'Trade Journal'!A:A,0)),"")</f>
        <v/>
      </c>
      <c r="AA591" s="102" t="str">
        <f t="array" aca="1" ref="AA591" ca="1">IF(Z591&lt;&gt;"",PRODUCT(Z$2:Z591+1)-1,"")</f>
        <v/>
      </c>
      <c r="AB591" s="102" t="str">
        <f ca="1">IF(AA591&lt;&gt;"",IF(MAX(AA$2:AA591)=AA591,1/(1+AC590)-1,(1+AA591)/(1+AA590)-1),"")</f>
        <v/>
      </c>
      <c r="AC591" s="102" t="str">
        <f t="array" aca="1" ref="AC591" ca="1">IF(AA591&lt;&gt;"",PRODUCT(AB$3:AB591+1)-1,"")</f>
        <v/>
      </c>
      <c r="AD591" s="104" t="str">
        <f ca="1">IF(AA591&lt;&gt;"",POWER((AA591-MAX(AA$2:AA591))/(1+MAX(AA$2:AA591))*100,2),"")</f>
        <v/>
      </c>
    </row>
    <row r="592" spans="20:30" x14ac:dyDescent="0.25">
      <c r="T592" t="str">
        <f t="array" aca="1" ref="T592" ca="1">IF(ROWS($2:592)&lt;=COUNT('Trade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ROWS(U$2:$U592))),"")</f>
        <v/>
      </c>
      <c r="U592" s="93" t="str">
        <f ca="1">IFERROR(INDEX('Trade Journal'!P:P,MATCH(T592,'Trade Journal'!A:A,0)),"")</f>
        <v/>
      </c>
      <c r="V592" s="93" t="str">
        <f ca="1">IFERROR(INDEX('Trade Journal'!Q:Q,MATCH(T592,'Trade Journal'!A:A,0)),"")</f>
        <v/>
      </c>
      <c r="W592" s="93" t="str">
        <f ca="1">IFERROR(INDEX('Trade Journal'!R:R,MATCH(T592,'Trade Journal'!A:A,0)),"")</f>
        <v/>
      </c>
      <c r="X592" s="93" t="str">
        <f t="shared" ref="X592:X655" ca="1" si="10">IF(OR(U592&lt;&gt;"",V592&lt;&gt;"",W592&lt;&gt;""),SUM(U592:W592),"")</f>
        <v/>
      </c>
      <c r="Y592" s="93" t="str">
        <f ca="1">IF(X592&lt;&gt;"",SUM(X$2:X592),"")</f>
        <v/>
      </c>
      <c r="Z592" s="102" t="str">
        <f ca="1">IFERROR(INDEX('Trade Journal'!O:O,MATCH(T592,'Trade Journal'!A:A,0)),"")</f>
        <v/>
      </c>
      <c r="AA592" s="102" t="str">
        <f t="array" aca="1" ref="AA592" ca="1">IF(Z592&lt;&gt;"",PRODUCT(Z$2:Z592+1)-1,"")</f>
        <v/>
      </c>
      <c r="AB592" s="102" t="str">
        <f ca="1">IF(AA592&lt;&gt;"",IF(MAX(AA$2:AA592)=AA592,1/(1+AC591)-1,(1+AA592)/(1+AA591)-1),"")</f>
        <v/>
      </c>
      <c r="AC592" s="102" t="str">
        <f t="array" aca="1" ref="AC592" ca="1">IF(AA592&lt;&gt;"",PRODUCT(AB$3:AB592+1)-1,"")</f>
        <v/>
      </c>
      <c r="AD592" s="104" t="str">
        <f ca="1">IF(AA592&lt;&gt;"",POWER((AA592-MAX(AA$2:AA592))/(1+MAX(AA$2:AA592))*100,2),"")</f>
        <v/>
      </c>
    </row>
    <row r="593" spans="20:30" x14ac:dyDescent="0.25">
      <c r="T593" t="str">
        <f t="array" aca="1" ref="T593" ca="1">IF(ROWS($2:593)&lt;=COUNT('Trade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ROWS(U$2:$U593))),"")</f>
        <v/>
      </c>
      <c r="U593" s="93" t="str">
        <f ca="1">IFERROR(INDEX('Trade Journal'!P:P,MATCH(T593,'Trade Journal'!A:A,0)),"")</f>
        <v/>
      </c>
      <c r="V593" s="93" t="str">
        <f ca="1">IFERROR(INDEX('Trade Journal'!Q:Q,MATCH(T593,'Trade Journal'!A:A,0)),"")</f>
        <v/>
      </c>
      <c r="W593" s="93" t="str">
        <f ca="1">IFERROR(INDEX('Trade Journal'!R:R,MATCH(T593,'Trade Journal'!A:A,0)),"")</f>
        <v/>
      </c>
      <c r="X593" s="93" t="str">
        <f t="shared" ca="1" si="10"/>
        <v/>
      </c>
      <c r="Y593" s="93" t="str">
        <f ca="1">IF(X593&lt;&gt;"",SUM(X$2:X593),"")</f>
        <v/>
      </c>
      <c r="Z593" s="102" t="str">
        <f ca="1">IFERROR(INDEX('Trade Journal'!O:O,MATCH(T593,'Trade Journal'!A:A,0)),"")</f>
        <v/>
      </c>
      <c r="AA593" s="102" t="str">
        <f t="array" aca="1" ref="AA593" ca="1">IF(Z593&lt;&gt;"",PRODUCT(Z$2:Z593+1)-1,"")</f>
        <v/>
      </c>
      <c r="AB593" s="102" t="str">
        <f ca="1">IF(AA593&lt;&gt;"",IF(MAX(AA$2:AA593)=AA593,1/(1+AC592)-1,(1+AA593)/(1+AA592)-1),"")</f>
        <v/>
      </c>
      <c r="AC593" s="102" t="str">
        <f t="array" aca="1" ref="AC593" ca="1">IF(AA593&lt;&gt;"",PRODUCT(AB$3:AB593+1)-1,"")</f>
        <v/>
      </c>
      <c r="AD593" s="104" t="str">
        <f ca="1">IF(AA593&lt;&gt;"",POWER((AA593-MAX(AA$2:AA593))/(1+MAX(AA$2:AA593))*100,2),"")</f>
        <v/>
      </c>
    </row>
    <row r="594" spans="20:30" x14ac:dyDescent="0.25">
      <c r="T594" t="str">
        <f t="array" aca="1" ref="T594" ca="1">IF(ROWS($2:594)&lt;=COUNT('Trade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ROWS(U$2:$U594))),"")</f>
        <v/>
      </c>
      <c r="U594" s="93" t="str">
        <f ca="1">IFERROR(INDEX('Trade Journal'!P:P,MATCH(T594,'Trade Journal'!A:A,0)),"")</f>
        <v/>
      </c>
      <c r="V594" s="93" t="str">
        <f ca="1">IFERROR(INDEX('Trade Journal'!Q:Q,MATCH(T594,'Trade Journal'!A:A,0)),"")</f>
        <v/>
      </c>
      <c r="W594" s="93" t="str">
        <f ca="1">IFERROR(INDEX('Trade Journal'!R:R,MATCH(T594,'Trade Journal'!A:A,0)),"")</f>
        <v/>
      </c>
      <c r="X594" s="93" t="str">
        <f t="shared" ca="1" si="10"/>
        <v/>
      </c>
      <c r="Y594" s="93" t="str">
        <f ca="1">IF(X594&lt;&gt;"",SUM(X$2:X594),"")</f>
        <v/>
      </c>
      <c r="Z594" s="102" t="str">
        <f ca="1">IFERROR(INDEX('Trade Journal'!O:O,MATCH(T594,'Trade Journal'!A:A,0)),"")</f>
        <v/>
      </c>
      <c r="AA594" s="102" t="str">
        <f t="array" aca="1" ref="AA594" ca="1">IF(Z594&lt;&gt;"",PRODUCT(Z$2:Z594+1)-1,"")</f>
        <v/>
      </c>
      <c r="AB594" s="102" t="str">
        <f ca="1">IF(AA594&lt;&gt;"",IF(MAX(AA$2:AA594)=AA594,1/(1+AC593)-1,(1+AA594)/(1+AA593)-1),"")</f>
        <v/>
      </c>
      <c r="AC594" s="102" t="str">
        <f t="array" aca="1" ref="AC594" ca="1">IF(AA594&lt;&gt;"",PRODUCT(AB$3:AB594+1)-1,"")</f>
        <v/>
      </c>
      <c r="AD594" s="104" t="str">
        <f ca="1">IF(AA594&lt;&gt;"",POWER((AA594-MAX(AA$2:AA594))/(1+MAX(AA$2:AA594))*100,2),"")</f>
        <v/>
      </c>
    </row>
    <row r="595" spans="20:30" x14ac:dyDescent="0.25">
      <c r="T595" t="str">
        <f t="array" aca="1" ref="T595" ca="1">IF(ROWS($2:595)&lt;=COUNT('Trade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ROWS(U$2:$U595))),"")</f>
        <v/>
      </c>
      <c r="U595" s="93" t="str">
        <f ca="1">IFERROR(INDEX('Trade Journal'!P:P,MATCH(T595,'Trade Journal'!A:A,0)),"")</f>
        <v/>
      </c>
      <c r="V595" s="93" t="str">
        <f ca="1">IFERROR(INDEX('Trade Journal'!Q:Q,MATCH(T595,'Trade Journal'!A:A,0)),"")</f>
        <v/>
      </c>
      <c r="W595" s="93" t="str">
        <f ca="1">IFERROR(INDEX('Trade Journal'!R:R,MATCH(T595,'Trade Journal'!A:A,0)),"")</f>
        <v/>
      </c>
      <c r="X595" s="93" t="str">
        <f t="shared" ca="1" si="10"/>
        <v/>
      </c>
      <c r="Y595" s="93" t="str">
        <f ca="1">IF(X595&lt;&gt;"",SUM(X$2:X595),"")</f>
        <v/>
      </c>
      <c r="Z595" s="102" t="str">
        <f ca="1">IFERROR(INDEX('Trade Journal'!O:O,MATCH(T595,'Trade Journal'!A:A,0)),"")</f>
        <v/>
      </c>
      <c r="AA595" s="102" t="str">
        <f t="array" aca="1" ref="AA595" ca="1">IF(Z595&lt;&gt;"",PRODUCT(Z$2:Z595+1)-1,"")</f>
        <v/>
      </c>
      <c r="AB595" s="102" t="str">
        <f ca="1">IF(AA595&lt;&gt;"",IF(MAX(AA$2:AA595)=AA595,1/(1+AC594)-1,(1+AA595)/(1+AA594)-1),"")</f>
        <v/>
      </c>
      <c r="AC595" s="102" t="str">
        <f t="array" aca="1" ref="AC595" ca="1">IF(AA595&lt;&gt;"",PRODUCT(AB$3:AB595+1)-1,"")</f>
        <v/>
      </c>
      <c r="AD595" s="104" t="str">
        <f ca="1">IF(AA595&lt;&gt;"",POWER((AA595-MAX(AA$2:AA595))/(1+MAX(AA$2:AA595))*100,2),"")</f>
        <v/>
      </c>
    </row>
    <row r="596" spans="20:30" x14ac:dyDescent="0.25">
      <c r="T596" t="str">
        <f t="array" aca="1" ref="T596" ca="1">IF(ROWS($2:596)&lt;=COUNT('Trade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ROWS(U$2:$U596))),"")</f>
        <v/>
      </c>
      <c r="U596" s="93" t="str">
        <f ca="1">IFERROR(INDEX('Trade Journal'!P:P,MATCH(T596,'Trade Journal'!A:A,0)),"")</f>
        <v/>
      </c>
      <c r="V596" s="93" t="str">
        <f ca="1">IFERROR(INDEX('Trade Journal'!Q:Q,MATCH(T596,'Trade Journal'!A:A,0)),"")</f>
        <v/>
      </c>
      <c r="W596" s="93" t="str">
        <f ca="1">IFERROR(INDEX('Trade Journal'!R:R,MATCH(T596,'Trade Journal'!A:A,0)),"")</f>
        <v/>
      </c>
      <c r="X596" s="93" t="str">
        <f t="shared" ca="1" si="10"/>
        <v/>
      </c>
      <c r="Y596" s="93" t="str">
        <f ca="1">IF(X596&lt;&gt;"",SUM(X$2:X596),"")</f>
        <v/>
      </c>
      <c r="Z596" s="102" t="str">
        <f ca="1">IFERROR(INDEX('Trade Journal'!O:O,MATCH(T596,'Trade Journal'!A:A,0)),"")</f>
        <v/>
      </c>
      <c r="AA596" s="102" t="str">
        <f t="array" aca="1" ref="AA596" ca="1">IF(Z596&lt;&gt;"",PRODUCT(Z$2:Z596+1)-1,"")</f>
        <v/>
      </c>
      <c r="AB596" s="102" t="str">
        <f ca="1">IF(AA596&lt;&gt;"",IF(MAX(AA$2:AA596)=AA596,1/(1+AC595)-1,(1+AA596)/(1+AA595)-1),"")</f>
        <v/>
      </c>
      <c r="AC596" s="102" t="str">
        <f t="array" aca="1" ref="AC596" ca="1">IF(AA596&lt;&gt;"",PRODUCT(AB$3:AB596+1)-1,"")</f>
        <v/>
      </c>
      <c r="AD596" s="104" t="str">
        <f ca="1">IF(AA596&lt;&gt;"",POWER((AA596-MAX(AA$2:AA596))/(1+MAX(AA$2:AA596))*100,2),"")</f>
        <v/>
      </c>
    </row>
    <row r="597" spans="20:30" x14ac:dyDescent="0.25">
      <c r="T597" t="str">
        <f t="array" aca="1" ref="T597" ca="1">IF(ROWS($2:597)&lt;=COUNT('Trade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ROWS(U$2:$U597))),"")</f>
        <v/>
      </c>
      <c r="U597" s="93" t="str">
        <f ca="1">IFERROR(INDEX('Trade Journal'!P:P,MATCH(T597,'Trade Journal'!A:A,0)),"")</f>
        <v/>
      </c>
      <c r="V597" s="93" t="str">
        <f ca="1">IFERROR(INDEX('Trade Journal'!Q:Q,MATCH(T597,'Trade Journal'!A:A,0)),"")</f>
        <v/>
      </c>
      <c r="W597" s="93" t="str">
        <f ca="1">IFERROR(INDEX('Trade Journal'!R:R,MATCH(T597,'Trade Journal'!A:A,0)),"")</f>
        <v/>
      </c>
      <c r="X597" s="93" t="str">
        <f t="shared" ca="1" si="10"/>
        <v/>
      </c>
      <c r="Y597" s="93" t="str">
        <f ca="1">IF(X597&lt;&gt;"",SUM(X$2:X597),"")</f>
        <v/>
      </c>
      <c r="Z597" s="102" t="str">
        <f ca="1">IFERROR(INDEX('Trade Journal'!O:O,MATCH(T597,'Trade Journal'!A:A,0)),"")</f>
        <v/>
      </c>
      <c r="AA597" s="102" t="str">
        <f t="array" aca="1" ref="AA597" ca="1">IF(Z597&lt;&gt;"",PRODUCT(Z$2:Z597+1)-1,"")</f>
        <v/>
      </c>
      <c r="AB597" s="102" t="str">
        <f ca="1">IF(AA597&lt;&gt;"",IF(MAX(AA$2:AA597)=AA597,1/(1+AC596)-1,(1+AA597)/(1+AA596)-1),"")</f>
        <v/>
      </c>
      <c r="AC597" s="102" t="str">
        <f t="array" aca="1" ref="AC597" ca="1">IF(AA597&lt;&gt;"",PRODUCT(AB$3:AB597+1)-1,"")</f>
        <v/>
      </c>
      <c r="AD597" s="104" t="str">
        <f ca="1">IF(AA597&lt;&gt;"",POWER((AA597-MAX(AA$2:AA597))/(1+MAX(AA$2:AA597))*100,2),"")</f>
        <v/>
      </c>
    </row>
    <row r="598" spans="20:30" x14ac:dyDescent="0.25">
      <c r="T598" t="str">
        <f t="array" aca="1" ref="T598" ca="1">IF(ROWS($2:598)&lt;=COUNT('Trade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ROWS(U$2:$U598))),"")</f>
        <v/>
      </c>
      <c r="U598" s="93" t="str">
        <f ca="1">IFERROR(INDEX('Trade Journal'!P:P,MATCH(T598,'Trade Journal'!A:A,0)),"")</f>
        <v/>
      </c>
      <c r="V598" s="93" t="str">
        <f ca="1">IFERROR(INDEX('Trade Journal'!Q:Q,MATCH(T598,'Trade Journal'!A:A,0)),"")</f>
        <v/>
      </c>
      <c r="W598" s="93" t="str">
        <f ca="1">IFERROR(INDEX('Trade Journal'!R:R,MATCH(T598,'Trade Journal'!A:A,0)),"")</f>
        <v/>
      </c>
      <c r="X598" s="93" t="str">
        <f t="shared" ca="1" si="10"/>
        <v/>
      </c>
      <c r="Y598" s="93" t="str">
        <f ca="1">IF(X598&lt;&gt;"",SUM(X$2:X598),"")</f>
        <v/>
      </c>
      <c r="Z598" s="102" t="str">
        <f ca="1">IFERROR(INDEX('Trade Journal'!O:O,MATCH(T598,'Trade Journal'!A:A,0)),"")</f>
        <v/>
      </c>
      <c r="AA598" s="102" t="str">
        <f t="array" aca="1" ref="AA598" ca="1">IF(Z598&lt;&gt;"",PRODUCT(Z$2:Z598+1)-1,"")</f>
        <v/>
      </c>
      <c r="AB598" s="102" t="str">
        <f ca="1">IF(AA598&lt;&gt;"",IF(MAX(AA$2:AA598)=AA598,1/(1+AC597)-1,(1+AA598)/(1+AA597)-1),"")</f>
        <v/>
      </c>
      <c r="AC598" s="102" t="str">
        <f t="array" aca="1" ref="AC598" ca="1">IF(AA598&lt;&gt;"",PRODUCT(AB$3:AB598+1)-1,"")</f>
        <v/>
      </c>
      <c r="AD598" s="104" t="str">
        <f ca="1">IF(AA598&lt;&gt;"",POWER((AA598-MAX(AA$2:AA598))/(1+MAX(AA$2:AA598))*100,2),"")</f>
        <v/>
      </c>
    </row>
    <row r="599" spans="20:30" x14ac:dyDescent="0.25">
      <c r="T599" t="str">
        <f t="array" aca="1" ref="T599" ca="1">IF(ROWS($2:599)&lt;=COUNT('Trade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ROWS(U$2:$U599))),"")</f>
        <v/>
      </c>
      <c r="U599" s="93" t="str">
        <f ca="1">IFERROR(INDEX('Trade Journal'!P:P,MATCH(T599,'Trade Journal'!A:A,0)),"")</f>
        <v/>
      </c>
      <c r="V599" s="93" t="str">
        <f ca="1">IFERROR(INDEX('Trade Journal'!Q:Q,MATCH(T599,'Trade Journal'!A:A,0)),"")</f>
        <v/>
      </c>
      <c r="W599" s="93" t="str">
        <f ca="1">IFERROR(INDEX('Trade Journal'!R:R,MATCH(T599,'Trade Journal'!A:A,0)),"")</f>
        <v/>
      </c>
      <c r="X599" s="93" t="str">
        <f t="shared" ca="1" si="10"/>
        <v/>
      </c>
      <c r="Y599" s="93" t="str">
        <f ca="1">IF(X599&lt;&gt;"",SUM(X$2:X599),"")</f>
        <v/>
      </c>
      <c r="Z599" s="102" t="str">
        <f ca="1">IFERROR(INDEX('Trade Journal'!O:O,MATCH(T599,'Trade Journal'!A:A,0)),"")</f>
        <v/>
      </c>
      <c r="AA599" s="102" t="str">
        <f t="array" aca="1" ref="AA599" ca="1">IF(Z599&lt;&gt;"",PRODUCT(Z$2:Z599+1)-1,"")</f>
        <v/>
      </c>
      <c r="AB599" s="102" t="str">
        <f ca="1">IF(AA599&lt;&gt;"",IF(MAX(AA$2:AA599)=AA599,1/(1+AC598)-1,(1+AA599)/(1+AA598)-1),"")</f>
        <v/>
      </c>
      <c r="AC599" s="102" t="str">
        <f t="array" aca="1" ref="AC599" ca="1">IF(AA599&lt;&gt;"",PRODUCT(AB$3:AB599+1)-1,"")</f>
        <v/>
      </c>
      <c r="AD599" s="104" t="str">
        <f ca="1">IF(AA599&lt;&gt;"",POWER((AA599-MAX(AA$2:AA599))/(1+MAX(AA$2:AA599))*100,2),"")</f>
        <v/>
      </c>
    </row>
    <row r="600" spans="20:30" x14ac:dyDescent="0.25">
      <c r="T600" t="str">
        <f t="array" aca="1" ref="T600" ca="1">IF(ROWS($2:600)&lt;=COUNT('Trade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ROWS(U$2:$U600))),"")</f>
        <v/>
      </c>
      <c r="U600" s="93" t="str">
        <f ca="1">IFERROR(INDEX('Trade Journal'!P:P,MATCH(T600,'Trade Journal'!A:A,0)),"")</f>
        <v/>
      </c>
      <c r="V600" s="93" t="str">
        <f ca="1">IFERROR(INDEX('Trade Journal'!Q:Q,MATCH(T600,'Trade Journal'!A:A,0)),"")</f>
        <v/>
      </c>
      <c r="W600" s="93" t="str">
        <f ca="1">IFERROR(INDEX('Trade Journal'!R:R,MATCH(T600,'Trade Journal'!A:A,0)),"")</f>
        <v/>
      </c>
      <c r="X600" s="93" t="str">
        <f t="shared" ca="1" si="10"/>
        <v/>
      </c>
      <c r="Y600" s="93" t="str">
        <f ca="1">IF(X600&lt;&gt;"",SUM(X$2:X600),"")</f>
        <v/>
      </c>
      <c r="Z600" s="102" t="str">
        <f ca="1">IFERROR(INDEX('Trade Journal'!O:O,MATCH(T600,'Trade Journal'!A:A,0)),"")</f>
        <v/>
      </c>
      <c r="AA600" s="102" t="str">
        <f t="array" aca="1" ref="AA600" ca="1">IF(Z600&lt;&gt;"",PRODUCT(Z$2:Z600+1)-1,"")</f>
        <v/>
      </c>
      <c r="AB600" s="102" t="str">
        <f ca="1">IF(AA600&lt;&gt;"",IF(MAX(AA$2:AA600)=AA600,1/(1+AC599)-1,(1+AA600)/(1+AA599)-1),"")</f>
        <v/>
      </c>
      <c r="AC600" s="102" t="str">
        <f t="array" aca="1" ref="AC600" ca="1">IF(AA600&lt;&gt;"",PRODUCT(AB$3:AB600+1)-1,"")</f>
        <v/>
      </c>
      <c r="AD600" s="104" t="str">
        <f ca="1">IF(AA600&lt;&gt;"",POWER((AA600-MAX(AA$2:AA600))/(1+MAX(AA$2:AA600))*100,2),"")</f>
        <v/>
      </c>
    </row>
    <row r="601" spans="20:30" x14ac:dyDescent="0.25">
      <c r="T601" t="str">
        <f t="array" aca="1" ref="T601" ca="1">IF(ROWS($2:601)&lt;=COUNT('Trade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ROWS(U$2:$U601))),"")</f>
        <v/>
      </c>
      <c r="U601" s="93" t="str">
        <f ca="1">IFERROR(INDEX('Trade Journal'!P:P,MATCH(T601,'Trade Journal'!A:A,0)),"")</f>
        <v/>
      </c>
      <c r="V601" s="93" t="str">
        <f ca="1">IFERROR(INDEX('Trade Journal'!Q:Q,MATCH(T601,'Trade Journal'!A:A,0)),"")</f>
        <v/>
      </c>
      <c r="W601" s="93" t="str">
        <f ca="1">IFERROR(INDEX('Trade Journal'!R:R,MATCH(T601,'Trade Journal'!A:A,0)),"")</f>
        <v/>
      </c>
      <c r="X601" s="93" t="str">
        <f t="shared" ca="1" si="10"/>
        <v/>
      </c>
      <c r="Y601" s="93" t="str">
        <f ca="1">IF(X601&lt;&gt;"",SUM(X$2:X601),"")</f>
        <v/>
      </c>
      <c r="Z601" s="102" t="str">
        <f ca="1">IFERROR(INDEX('Trade Journal'!O:O,MATCH(T601,'Trade Journal'!A:A,0)),"")</f>
        <v/>
      </c>
      <c r="AA601" s="102" t="str">
        <f t="array" aca="1" ref="AA601" ca="1">IF(Z601&lt;&gt;"",PRODUCT(Z$2:Z601+1)-1,"")</f>
        <v/>
      </c>
      <c r="AB601" s="102" t="str">
        <f ca="1">IF(AA601&lt;&gt;"",IF(MAX(AA$2:AA601)=AA601,1/(1+AC600)-1,(1+AA601)/(1+AA600)-1),"")</f>
        <v/>
      </c>
      <c r="AC601" s="102" t="str">
        <f t="array" aca="1" ref="AC601" ca="1">IF(AA601&lt;&gt;"",PRODUCT(AB$3:AB601+1)-1,"")</f>
        <v/>
      </c>
      <c r="AD601" s="104" t="str">
        <f ca="1">IF(AA601&lt;&gt;"",POWER((AA601-MAX(AA$2:AA601))/(1+MAX(AA$2:AA601))*100,2),"")</f>
        <v/>
      </c>
    </row>
    <row r="602" spans="20:30" x14ac:dyDescent="0.25">
      <c r="T602" t="str">
        <f t="array" aca="1" ref="T602" ca="1">IF(ROWS($2:602)&lt;=COUNT('Trade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ROWS(U$2:$U602))),"")</f>
        <v/>
      </c>
      <c r="U602" s="93" t="str">
        <f ca="1">IFERROR(INDEX('Trade Journal'!P:P,MATCH(T602,'Trade Journal'!A:A,0)),"")</f>
        <v/>
      </c>
      <c r="V602" s="93" t="str">
        <f ca="1">IFERROR(INDEX('Trade Journal'!Q:Q,MATCH(T602,'Trade Journal'!A:A,0)),"")</f>
        <v/>
      </c>
      <c r="W602" s="93" t="str">
        <f ca="1">IFERROR(INDEX('Trade Journal'!R:R,MATCH(T602,'Trade Journal'!A:A,0)),"")</f>
        <v/>
      </c>
      <c r="X602" s="93" t="str">
        <f t="shared" ca="1" si="10"/>
        <v/>
      </c>
      <c r="Y602" s="93" t="str">
        <f ca="1">IF(X602&lt;&gt;"",SUM(X$2:X602),"")</f>
        <v/>
      </c>
      <c r="Z602" s="102" t="str">
        <f ca="1">IFERROR(INDEX('Trade Journal'!O:O,MATCH(T602,'Trade Journal'!A:A,0)),"")</f>
        <v/>
      </c>
      <c r="AA602" s="102" t="str">
        <f t="array" aca="1" ref="AA602" ca="1">IF(Z602&lt;&gt;"",PRODUCT(Z$2:Z602+1)-1,"")</f>
        <v/>
      </c>
      <c r="AB602" s="102" t="str">
        <f ca="1">IF(AA602&lt;&gt;"",IF(MAX(AA$2:AA602)=AA602,1/(1+AC601)-1,(1+AA602)/(1+AA601)-1),"")</f>
        <v/>
      </c>
      <c r="AC602" s="102" t="str">
        <f t="array" aca="1" ref="AC602" ca="1">IF(AA602&lt;&gt;"",PRODUCT(AB$3:AB602+1)-1,"")</f>
        <v/>
      </c>
      <c r="AD602" s="104" t="str">
        <f ca="1">IF(AA602&lt;&gt;"",POWER((AA602-MAX(AA$2:AA602))/(1+MAX(AA$2:AA602))*100,2),"")</f>
        <v/>
      </c>
    </row>
    <row r="603" spans="20:30" x14ac:dyDescent="0.25">
      <c r="T603" t="str">
        <f t="array" aca="1" ref="T603" ca="1">IF(ROWS($2:603)&lt;=COUNT('Trade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ROWS(U$2:$U603))),"")</f>
        <v/>
      </c>
      <c r="U603" s="93" t="str">
        <f ca="1">IFERROR(INDEX('Trade Journal'!P:P,MATCH(T603,'Trade Journal'!A:A,0)),"")</f>
        <v/>
      </c>
      <c r="V603" s="93" t="str">
        <f ca="1">IFERROR(INDEX('Trade Journal'!Q:Q,MATCH(T603,'Trade Journal'!A:A,0)),"")</f>
        <v/>
      </c>
      <c r="W603" s="93" t="str">
        <f ca="1">IFERROR(INDEX('Trade Journal'!R:R,MATCH(T603,'Trade Journal'!A:A,0)),"")</f>
        <v/>
      </c>
      <c r="X603" s="93" t="str">
        <f t="shared" ca="1" si="10"/>
        <v/>
      </c>
      <c r="Y603" s="93" t="str">
        <f ca="1">IF(X603&lt;&gt;"",SUM(X$2:X603),"")</f>
        <v/>
      </c>
      <c r="Z603" s="102" t="str">
        <f ca="1">IFERROR(INDEX('Trade Journal'!O:O,MATCH(T603,'Trade Journal'!A:A,0)),"")</f>
        <v/>
      </c>
      <c r="AA603" s="102" t="str">
        <f t="array" aca="1" ref="AA603" ca="1">IF(Z603&lt;&gt;"",PRODUCT(Z$2:Z603+1)-1,"")</f>
        <v/>
      </c>
      <c r="AB603" s="102" t="str">
        <f ca="1">IF(AA603&lt;&gt;"",IF(MAX(AA$2:AA603)=AA603,1/(1+AC602)-1,(1+AA603)/(1+AA602)-1),"")</f>
        <v/>
      </c>
      <c r="AC603" s="102" t="str">
        <f t="array" aca="1" ref="AC603" ca="1">IF(AA603&lt;&gt;"",PRODUCT(AB$3:AB603+1)-1,"")</f>
        <v/>
      </c>
      <c r="AD603" s="104" t="str">
        <f ca="1">IF(AA603&lt;&gt;"",POWER((AA603-MAX(AA$2:AA603))/(1+MAX(AA$2:AA603))*100,2),"")</f>
        <v/>
      </c>
    </row>
    <row r="604" spans="20:30" x14ac:dyDescent="0.25">
      <c r="T604" t="str">
        <f t="array" aca="1" ref="T604" ca="1">IF(ROWS($2:604)&lt;=COUNT('Trade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ROWS(U$2:$U604))),"")</f>
        <v/>
      </c>
      <c r="U604" s="93" t="str">
        <f ca="1">IFERROR(INDEX('Trade Journal'!P:P,MATCH(T604,'Trade Journal'!A:A,0)),"")</f>
        <v/>
      </c>
      <c r="V604" s="93" t="str">
        <f ca="1">IFERROR(INDEX('Trade Journal'!Q:Q,MATCH(T604,'Trade Journal'!A:A,0)),"")</f>
        <v/>
      </c>
      <c r="W604" s="93" t="str">
        <f ca="1">IFERROR(INDEX('Trade Journal'!R:R,MATCH(T604,'Trade Journal'!A:A,0)),"")</f>
        <v/>
      </c>
      <c r="X604" s="93" t="str">
        <f t="shared" ca="1" si="10"/>
        <v/>
      </c>
      <c r="Y604" s="93" t="str">
        <f ca="1">IF(X604&lt;&gt;"",SUM(X$2:X604),"")</f>
        <v/>
      </c>
      <c r="Z604" s="102" t="str">
        <f ca="1">IFERROR(INDEX('Trade Journal'!O:O,MATCH(T604,'Trade Journal'!A:A,0)),"")</f>
        <v/>
      </c>
      <c r="AA604" s="102" t="str">
        <f t="array" aca="1" ref="AA604" ca="1">IF(Z604&lt;&gt;"",PRODUCT(Z$2:Z604+1)-1,"")</f>
        <v/>
      </c>
      <c r="AB604" s="102" t="str">
        <f ca="1">IF(AA604&lt;&gt;"",IF(MAX(AA$2:AA604)=AA604,1/(1+AC603)-1,(1+AA604)/(1+AA603)-1),"")</f>
        <v/>
      </c>
      <c r="AC604" s="102" t="str">
        <f t="array" aca="1" ref="AC604" ca="1">IF(AA604&lt;&gt;"",PRODUCT(AB$3:AB604+1)-1,"")</f>
        <v/>
      </c>
      <c r="AD604" s="104" t="str">
        <f ca="1">IF(AA604&lt;&gt;"",POWER((AA604-MAX(AA$2:AA604))/(1+MAX(AA$2:AA604))*100,2),"")</f>
        <v/>
      </c>
    </row>
    <row r="605" spans="20:30" x14ac:dyDescent="0.25">
      <c r="T605" t="str">
        <f t="array" aca="1" ref="T605" ca="1">IF(ROWS($2:605)&lt;=COUNT('Trade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ROWS(U$2:$U605))),"")</f>
        <v/>
      </c>
      <c r="U605" s="93" t="str">
        <f ca="1">IFERROR(INDEX('Trade Journal'!P:P,MATCH(T605,'Trade Journal'!A:A,0)),"")</f>
        <v/>
      </c>
      <c r="V605" s="93" t="str">
        <f ca="1">IFERROR(INDEX('Trade Journal'!Q:Q,MATCH(T605,'Trade Journal'!A:A,0)),"")</f>
        <v/>
      </c>
      <c r="W605" s="93" t="str">
        <f ca="1">IFERROR(INDEX('Trade Journal'!R:R,MATCH(T605,'Trade Journal'!A:A,0)),"")</f>
        <v/>
      </c>
      <c r="X605" s="93" t="str">
        <f t="shared" ca="1" si="10"/>
        <v/>
      </c>
      <c r="Y605" s="93" t="str">
        <f ca="1">IF(X605&lt;&gt;"",SUM(X$2:X605),"")</f>
        <v/>
      </c>
      <c r="Z605" s="102" t="str">
        <f ca="1">IFERROR(INDEX('Trade Journal'!O:O,MATCH(T605,'Trade Journal'!A:A,0)),"")</f>
        <v/>
      </c>
      <c r="AA605" s="102" t="str">
        <f t="array" aca="1" ref="AA605" ca="1">IF(Z605&lt;&gt;"",PRODUCT(Z$2:Z605+1)-1,"")</f>
        <v/>
      </c>
      <c r="AB605" s="102" t="str">
        <f ca="1">IF(AA605&lt;&gt;"",IF(MAX(AA$2:AA605)=AA605,1/(1+AC604)-1,(1+AA605)/(1+AA604)-1),"")</f>
        <v/>
      </c>
      <c r="AC605" s="102" t="str">
        <f t="array" aca="1" ref="AC605" ca="1">IF(AA605&lt;&gt;"",PRODUCT(AB$3:AB605+1)-1,"")</f>
        <v/>
      </c>
      <c r="AD605" s="104" t="str">
        <f ca="1">IF(AA605&lt;&gt;"",POWER((AA605-MAX(AA$2:AA605))/(1+MAX(AA$2:AA605))*100,2),"")</f>
        <v/>
      </c>
    </row>
    <row r="606" spans="20:30" x14ac:dyDescent="0.25">
      <c r="T606" t="str">
        <f t="array" aca="1" ref="T606" ca="1">IF(ROWS($2:606)&lt;=COUNT('Trade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ROWS(U$2:$U606))),"")</f>
        <v/>
      </c>
      <c r="U606" s="93" t="str">
        <f ca="1">IFERROR(INDEX('Trade Journal'!P:P,MATCH(T606,'Trade Journal'!A:A,0)),"")</f>
        <v/>
      </c>
      <c r="V606" s="93" t="str">
        <f ca="1">IFERROR(INDEX('Trade Journal'!Q:Q,MATCH(T606,'Trade Journal'!A:A,0)),"")</f>
        <v/>
      </c>
      <c r="W606" s="93" t="str">
        <f ca="1">IFERROR(INDEX('Trade Journal'!R:R,MATCH(T606,'Trade Journal'!A:A,0)),"")</f>
        <v/>
      </c>
      <c r="X606" s="93" t="str">
        <f t="shared" ca="1" si="10"/>
        <v/>
      </c>
      <c r="Y606" s="93" t="str">
        <f ca="1">IF(X606&lt;&gt;"",SUM(X$2:X606),"")</f>
        <v/>
      </c>
      <c r="Z606" s="102" t="str">
        <f ca="1">IFERROR(INDEX('Trade Journal'!O:O,MATCH(T606,'Trade Journal'!A:A,0)),"")</f>
        <v/>
      </c>
      <c r="AA606" s="102" t="str">
        <f t="array" aca="1" ref="AA606" ca="1">IF(Z606&lt;&gt;"",PRODUCT(Z$2:Z606+1)-1,"")</f>
        <v/>
      </c>
      <c r="AB606" s="102" t="str">
        <f ca="1">IF(AA606&lt;&gt;"",IF(MAX(AA$2:AA606)=AA606,1/(1+AC605)-1,(1+AA606)/(1+AA605)-1),"")</f>
        <v/>
      </c>
      <c r="AC606" s="102" t="str">
        <f t="array" aca="1" ref="AC606" ca="1">IF(AA606&lt;&gt;"",PRODUCT(AB$3:AB606+1)-1,"")</f>
        <v/>
      </c>
      <c r="AD606" s="104" t="str">
        <f ca="1">IF(AA606&lt;&gt;"",POWER((AA606-MAX(AA$2:AA606))/(1+MAX(AA$2:AA606))*100,2),"")</f>
        <v/>
      </c>
    </row>
    <row r="607" spans="20:30" x14ac:dyDescent="0.25">
      <c r="T607" t="str">
        <f t="array" aca="1" ref="T607" ca="1">IF(ROWS($2:607)&lt;=COUNT('Trade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ROWS(U$2:$U607))),"")</f>
        <v/>
      </c>
      <c r="U607" s="93" t="str">
        <f ca="1">IFERROR(INDEX('Trade Journal'!P:P,MATCH(T607,'Trade Journal'!A:A,0)),"")</f>
        <v/>
      </c>
      <c r="V607" s="93" t="str">
        <f ca="1">IFERROR(INDEX('Trade Journal'!Q:Q,MATCH(T607,'Trade Journal'!A:A,0)),"")</f>
        <v/>
      </c>
      <c r="W607" s="93" t="str">
        <f ca="1">IFERROR(INDEX('Trade Journal'!R:R,MATCH(T607,'Trade Journal'!A:A,0)),"")</f>
        <v/>
      </c>
      <c r="X607" s="93" t="str">
        <f t="shared" ca="1" si="10"/>
        <v/>
      </c>
      <c r="Y607" s="93" t="str">
        <f ca="1">IF(X607&lt;&gt;"",SUM(X$2:X607),"")</f>
        <v/>
      </c>
      <c r="Z607" s="102" t="str">
        <f ca="1">IFERROR(INDEX('Trade Journal'!O:O,MATCH(T607,'Trade Journal'!A:A,0)),"")</f>
        <v/>
      </c>
      <c r="AA607" s="102" t="str">
        <f t="array" aca="1" ref="AA607" ca="1">IF(Z607&lt;&gt;"",PRODUCT(Z$2:Z607+1)-1,"")</f>
        <v/>
      </c>
      <c r="AB607" s="102" t="str">
        <f ca="1">IF(AA607&lt;&gt;"",IF(MAX(AA$2:AA607)=AA607,1/(1+AC606)-1,(1+AA607)/(1+AA606)-1),"")</f>
        <v/>
      </c>
      <c r="AC607" s="102" t="str">
        <f t="array" aca="1" ref="AC607" ca="1">IF(AA607&lt;&gt;"",PRODUCT(AB$3:AB607+1)-1,"")</f>
        <v/>
      </c>
      <c r="AD607" s="104" t="str">
        <f ca="1">IF(AA607&lt;&gt;"",POWER((AA607-MAX(AA$2:AA607))/(1+MAX(AA$2:AA607))*100,2),"")</f>
        <v/>
      </c>
    </row>
    <row r="608" spans="20:30" x14ac:dyDescent="0.25">
      <c r="T608" t="str">
        <f t="array" aca="1" ref="T608" ca="1">IF(ROWS($2:608)&lt;=COUNT('Trade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ROWS(U$2:$U608))),"")</f>
        <v/>
      </c>
      <c r="U608" s="93" t="str">
        <f ca="1">IFERROR(INDEX('Trade Journal'!P:P,MATCH(T608,'Trade Journal'!A:A,0)),"")</f>
        <v/>
      </c>
      <c r="V608" s="93" t="str">
        <f ca="1">IFERROR(INDEX('Trade Journal'!Q:Q,MATCH(T608,'Trade Journal'!A:A,0)),"")</f>
        <v/>
      </c>
      <c r="W608" s="93" t="str">
        <f ca="1">IFERROR(INDEX('Trade Journal'!R:R,MATCH(T608,'Trade Journal'!A:A,0)),"")</f>
        <v/>
      </c>
      <c r="X608" s="93" t="str">
        <f t="shared" ca="1" si="10"/>
        <v/>
      </c>
      <c r="Y608" s="93" t="str">
        <f ca="1">IF(X608&lt;&gt;"",SUM(X$2:X608),"")</f>
        <v/>
      </c>
      <c r="Z608" s="102" t="str">
        <f ca="1">IFERROR(INDEX('Trade Journal'!O:O,MATCH(T608,'Trade Journal'!A:A,0)),"")</f>
        <v/>
      </c>
      <c r="AA608" s="102" t="str">
        <f t="array" aca="1" ref="AA608" ca="1">IF(Z608&lt;&gt;"",PRODUCT(Z$2:Z608+1)-1,"")</f>
        <v/>
      </c>
      <c r="AB608" s="102" t="str">
        <f ca="1">IF(AA608&lt;&gt;"",IF(MAX(AA$2:AA608)=AA608,1/(1+AC607)-1,(1+AA608)/(1+AA607)-1),"")</f>
        <v/>
      </c>
      <c r="AC608" s="102" t="str">
        <f t="array" aca="1" ref="AC608" ca="1">IF(AA608&lt;&gt;"",PRODUCT(AB$3:AB608+1)-1,"")</f>
        <v/>
      </c>
      <c r="AD608" s="104" t="str">
        <f ca="1">IF(AA608&lt;&gt;"",POWER((AA608-MAX(AA$2:AA608))/(1+MAX(AA$2:AA608))*100,2),"")</f>
        <v/>
      </c>
    </row>
    <row r="609" spans="20:30" x14ac:dyDescent="0.25">
      <c r="T609" t="str">
        <f t="array" aca="1" ref="T609" ca="1">IF(ROWS($2:609)&lt;=COUNT('Trade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ROWS(U$2:$U609))),"")</f>
        <v/>
      </c>
      <c r="U609" s="93" t="str">
        <f ca="1">IFERROR(INDEX('Trade Journal'!P:P,MATCH(T609,'Trade Journal'!A:A,0)),"")</f>
        <v/>
      </c>
      <c r="V609" s="93" t="str">
        <f ca="1">IFERROR(INDEX('Trade Journal'!Q:Q,MATCH(T609,'Trade Journal'!A:A,0)),"")</f>
        <v/>
      </c>
      <c r="W609" s="93" t="str">
        <f ca="1">IFERROR(INDEX('Trade Journal'!R:R,MATCH(T609,'Trade Journal'!A:A,0)),"")</f>
        <v/>
      </c>
      <c r="X609" s="93" t="str">
        <f t="shared" ca="1" si="10"/>
        <v/>
      </c>
      <c r="Y609" s="93" t="str">
        <f ca="1">IF(X609&lt;&gt;"",SUM(X$2:X609),"")</f>
        <v/>
      </c>
      <c r="Z609" s="102" t="str">
        <f ca="1">IFERROR(INDEX('Trade Journal'!O:O,MATCH(T609,'Trade Journal'!A:A,0)),"")</f>
        <v/>
      </c>
      <c r="AA609" s="102" t="str">
        <f t="array" aca="1" ref="AA609" ca="1">IF(Z609&lt;&gt;"",PRODUCT(Z$2:Z609+1)-1,"")</f>
        <v/>
      </c>
      <c r="AB609" s="102" t="str">
        <f ca="1">IF(AA609&lt;&gt;"",IF(MAX(AA$2:AA609)=AA609,1/(1+AC608)-1,(1+AA609)/(1+AA608)-1),"")</f>
        <v/>
      </c>
      <c r="AC609" s="102" t="str">
        <f t="array" aca="1" ref="AC609" ca="1">IF(AA609&lt;&gt;"",PRODUCT(AB$3:AB609+1)-1,"")</f>
        <v/>
      </c>
      <c r="AD609" s="104" t="str">
        <f ca="1">IF(AA609&lt;&gt;"",POWER((AA609-MAX(AA$2:AA609))/(1+MAX(AA$2:AA609))*100,2),"")</f>
        <v/>
      </c>
    </row>
    <row r="610" spans="20:30" x14ac:dyDescent="0.25">
      <c r="T610" t="str">
        <f t="array" aca="1" ref="T610" ca="1">IF(ROWS($2:610)&lt;=COUNT('Trade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ROWS(U$2:$U610))),"")</f>
        <v/>
      </c>
      <c r="U610" s="93" t="str">
        <f ca="1">IFERROR(INDEX('Trade Journal'!P:P,MATCH(T610,'Trade Journal'!A:A,0)),"")</f>
        <v/>
      </c>
      <c r="V610" s="93" t="str">
        <f ca="1">IFERROR(INDEX('Trade Journal'!Q:Q,MATCH(T610,'Trade Journal'!A:A,0)),"")</f>
        <v/>
      </c>
      <c r="W610" s="93" t="str">
        <f ca="1">IFERROR(INDEX('Trade Journal'!R:R,MATCH(T610,'Trade Journal'!A:A,0)),"")</f>
        <v/>
      </c>
      <c r="X610" s="93" t="str">
        <f t="shared" ca="1" si="10"/>
        <v/>
      </c>
      <c r="Y610" s="93" t="str">
        <f ca="1">IF(X610&lt;&gt;"",SUM(X$2:X610),"")</f>
        <v/>
      </c>
      <c r="Z610" s="102" t="str">
        <f ca="1">IFERROR(INDEX('Trade Journal'!O:O,MATCH(T610,'Trade Journal'!A:A,0)),"")</f>
        <v/>
      </c>
      <c r="AA610" s="102" t="str">
        <f t="array" aca="1" ref="AA610" ca="1">IF(Z610&lt;&gt;"",PRODUCT(Z$2:Z610+1)-1,"")</f>
        <v/>
      </c>
      <c r="AB610" s="102" t="str">
        <f ca="1">IF(AA610&lt;&gt;"",IF(MAX(AA$2:AA610)=AA610,1/(1+AC609)-1,(1+AA610)/(1+AA609)-1),"")</f>
        <v/>
      </c>
      <c r="AC610" s="102" t="str">
        <f t="array" aca="1" ref="AC610" ca="1">IF(AA610&lt;&gt;"",PRODUCT(AB$3:AB610+1)-1,"")</f>
        <v/>
      </c>
      <c r="AD610" s="104" t="str">
        <f ca="1">IF(AA610&lt;&gt;"",POWER((AA610-MAX(AA$2:AA610))/(1+MAX(AA$2:AA610))*100,2),"")</f>
        <v/>
      </c>
    </row>
    <row r="611" spans="20:30" x14ac:dyDescent="0.25">
      <c r="T611" t="str">
        <f t="array" aca="1" ref="T611" ca="1">IF(ROWS($2:611)&lt;=COUNT('Trade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ROWS(U$2:$U611))),"")</f>
        <v/>
      </c>
      <c r="U611" s="93" t="str">
        <f ca="1">IFERROR(INDEX('Trade Journal'!P:P,MATCH(T611,'Trade Journal'!A:A,0)),"")</f>
        <v/>
      </c>
      <c r="V611" s="93" t="str">
        <f ca="1">IFERROR(INDEX('Trade Journal'!Q:Q,MATCH(T611,'Trade Journal'!A:A,0)),"")</f>
        <v/>
      </c>
      <c r="W611" s="93" t="str">
        <f ca="1">IFERROR(INDEX('Trade Journal'!R:R,MATCH(T611,'Trade Journal'!A:A,0)),"")</f>
        <v/>
      </c>
      <c r="X611" s="93" t="str">
        <f t="shared" ca="1" si="10"/>
        <v/>
      </c>
      <c r="Y611" s="93" t="str">
        <f ca="1">IF(X611&lt;&gt;"",SUM(X$2:X611),"")</f>
        <v/>
      </c>
      <c r="Z611" s="102" t="str">
        <f ca="1">IFERROR(INDEX('Trade Journal'!O:O,MATCH(T611,'Trade Journal'!A:A,0)),"")</f>
        <v/>
      </c>
      <c r="AA611" s="102" t="str">
        <f t="array" aca="1" ref="AA611" ca="1">IF(Z611&lt;&gt;"",PRODUCT(Z$2:Z611+1)-1,"")</f>
        <v/>
      </c>
      <c r="AB611" s="102" t="str">
        <f ca="1">IF(AA611&lt;&gt;"",IF(MAX(AA$2:AA611)=AA611,1/(1+AC610)-1,(1+AA611)/(1+AA610)-1),"")</f>
        <v/>
      </c>
      <c r="AC611" s="102" t="str">
        <f t="array" aca="1" ref="AC611" ca="1">IF(AA611&lt;&gt;"",PRODUCT(AB$3:AB611+1)-1,"")</f>
        <v/>
      </c>
      <c r="AD611" s="104" t="str">
        <f ca="1">IF(AA611&lt;&gt;"",POWER((AA611-MAX(AA$2:AA611))/(1+MAX(AA$2:AA611))*100,2),"")</f>
        <v/>
      </c>
    </row>
    <row r="612" spans="20:30" x14ac:dyDescent="0.25">
      <c r="T612" t="str">
        <f t="array" aca="1" ref="T612" ca="1">IF(ROWS($2:612)&lt;=COUNT('Trade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ROWS(U$2:$U612))),"")</f>
        <v/>
      </c>
      <c r="U612" s="93" t="str">
        <f ca="1">IFERROR(INDEX('Trade Journal'!P:P,MATCH(T612,'Trade Journal'!A:A,0)),"")</f>
        <v/>
      </c>
      <c r="V612" s="93" t="str">
        <f ca="1">IFERROR(INDEX('Trade Journal'!Q:Q,MATCH(T612,'Trade Journal'!A:A,0)),"")</f>
        <v/>
      </c>
      <c r="W612" s="93" t="str">
        <f ca="1">IFERROR(INDEX('Trade Journal'!R:R,MATCH(T612,'Trade Journal'!A:A,0)),"")</f>
        <v/>
      </c>
      <c r="X612" s="93" t="str">
        <f t="shared" ca="1" si="10"/>
        <v/>
      </c>
      <c r="Y612" s="93" t="str">
        <f ca="1">IF(X612&lt;&gt;"",SUM(X$2:X612),"")</f>
        <v/>
      </c>
      <c r="Z612" s="102" t="str">
        <f ca="1">IFERROR(INDEX('Trade Journal'!O:O,MATCH(T612,'Trade Journal'!A:A,0)),"")</f>
        <v/>
      </c>
      <c r="AA612" s="102" t="str">
        <f t="array" aca="1" ref="AA612" ca="1">IF(Z612&lt;&gt;"",PRODUCT(Z$2:Z612+1)-1,"")</f>
        <v/>
      </c>
      <c r="AB612" s="102" t="str">
        <f ca="1">IF(AA612&lt;&gt;"",IF(MAX(AA$2:AA612)=AA612,1/(1+AC611)-1,(1+AA612)/(1+AA611)-1),"")</f>
        <v/>
      </c>
      <c r="AC612" s="102" t="str">
        <f t="array" aca="1" ref="AC612" ca="1">IF(AA612&lt;&gt;"",PRODUCT(AB$3:AB612+1)-1,"")</f>
        <v/>
      </c>
      <c r="AD612" s="104" t="str">
        <f ca="1">IF(AA612&lt;&gt;"",POWER((AA612-MAX(AA$2:AA612))/(1+MAX(AA$2:AA612))*100,2),"")</f>
        <v/>
      </c>
    </row>
    <row r="613" spans="20:30" x14ac:dyDescent="0.25">
      <c r="T613" t="str">
        <f t="array" aca="1" ref="T613" ca="1">IF(ROWS($2:613)&lt;=COUNT('Trade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ROWS(U$2:$U613))),"")</f>
        <v/>
      </c>
      <c r="U613" s="93" t="str">
        <f ca="1">IFERROR(INDEX('Trade Journal'!P:P,MATCH(T613,'Trade Journal'!A:A,0)),"")</f>
        <v/>
      </c>
      <c r="V613" s="93" t="str">
        <f ca="1">IFERROR(INDEX('Trade Journal'!Q:Q,MATCH(T613,'Trade Journal'!A:A,0)),"")</f>
        <v/>
      </c>
      <c r="W613" s="93" t="str">
        <f ca="1">IFERROR(INDEX('Trade Journal'!R:R,MATCH(T613,'Trade Journal'!A:A,0)),"")</f>
        <v/>
      </c>
      <c r="X613" s="93" t="str">
        <f t="shared" ca="1" si="10"/>
        <v/>
      </c>
      <c r="Y613" s="93" t="str">
        <f ca="1">IF(X613&lt;&gt;"",SUM(X$2:X613),"")</f>
        <v/>
      </c>
      <c r="Z613" s="102" t="str">
        <f ca="1">IFERROR(INDEX('Trade Journal'!O:O,MATCH(T613,'Trade Journal'!A:A,0)),"")</f>
        <v/>
      </c>
      <c r="AA613" s="102" t="str">
        <f t="array" aca="1" ref="AA613" ca="1">IF(Z613&lt;&gt;"",PRODUCT(Z$2:Z613+1)-1,"")</f>
        <v/>
      </c>
      <c r="AB613" s="102" t="str">
        <f ca="1">IF(AA613&lt;&gt;"",IF(MAX(AA$2:AA613)=AA613,1/(1+AC612)-1,(1+AA613)/(1+AA612)-1),"")</f>
        <v/>
      </c>
      <c r="AC613" s="102" t="str">
        <f t="array" aca="1" ref="AC613" ca="1">IF(AA613&lt;&gt;"",PRODUCT(AB$3:AB613+1)-1,"")</f>
        <v/>
      </c>
      <c r="AD613" s="104" t="str">
        <f ca="1">IF(AA613&lt;&gt;"",POWER((AA613-MAX(AA$2:AA613))/(1+MAX(AA$2:AA613))*100,2),"")</f>
        <v/>
      </c>
    </row>
    <row r="614" spans="20:30" x14ac:dyDescent="0.25">
      <c r="T614" t="str">
        <f t="array" aca="1" ref="T614" ca="1">IF(ROWS($2:614)&lt;=COUNT('Trade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ROWS(U$2:$U614))),"")</f>
        <v/>
      </c>
      <c r="U614" s="93" t="str">
        <f ca="1">IFERROR(INDEX('Trade Journal'!P:P,MATCH(T614,'Trade Journal'!A:A,0)),"")</f>
        <v/>
      </c>
      <c r="V614" s="93" t="str">
        <f ca="1">IFERROR(INDEX('Trade Journal'!Q:Q,MATCH(T614,'Trade Journal'!A:A,0)),"")</f>
        <v/>
      </c>
      <c r="W614" s="93" t="str">
        <f ca="1">IFERROR(INDEX('Trade Journal'!R:R,MATCH(T614,'Trade Journal'!A:A,0)),"")</f>
        <v/>
      </c>
      <c r="X614" s="93" t="str">
        <f t="shared" ca="1" si="10"/>
        <v/>
      </c>
      <c r="Y614" s="93" t="str">
        <f ca="1">IF(X614&lt;&gt;"",SUM(X$2:X614),"")</f>
        <v/>
      </c>
      <c r="Z614" s="102" t="str">
        <f ca="1">IFERROR(INDEX('Trade Journal'!O:O,MATCH(T614,'Trade Journal'!A:A,0)),"")</f>
        <v/>
      </c>
      <c r="AA614" s="102" t="str">
        <f t="array" aca="1" ref="AA614" ca="1">IF(Z614&lt;&gt;"",PRODUCT(Z$2:Z614+1)-1,"")</f>
        <v/>
      </c>
      <c r="AB614" s="102" t="str">
        <f ca="1">IF(AA614&lt;&gt;"",IF(MAX(AA$2:AA614)=AA614,1/(1+AC613)-1,(1+AA614)/(1+AA613)-1),"")</f>
        <v/>
      </c>
      <c r="AC614" s="102" t="str">
        <f t="array" aca="1" ref="AC614" ca="1">IF(AA614&lt;&gt;"",PRODUCT(AB$3:AB614+1)-1,"")</f>
        <v/>
      </c>
      <c r="AD614" s="104" t="str">
        <f ca="1">IF(AA614&lt;&gt;"",POWER((AA614-MAX(AA$2:AA614))/(1+MAX(AA$2:AA614))*100,2),"")</f>
        <v/>
      </c>
    </row>
    <row r="615" spans="20:30" x14ac:dyDescent="0.25">
      <c r="T615" t="str">
        <f t="array" aca="1" ref="T615" ca="1">IF(ROWS($2:615)&lt;=COUNT('Trade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ROWS(U$2:$U615))),"")</f>
        <v/>
      </c>
      <c r="U615" s="93" t="str">
        <f ca="1">IFERROR(INDEX('Trade Journal'!P:P,MATCH(T615,'Trade Journal'!A:A,0)),"")</f>
        <v/>
      </c>
      <c r="V615" s="93" t="str">
        <f ca="1">IFERROR(INDEX('Trade Journal'!Q:Q,MATCH(T615,'Trade Journal'!A:A,0)),"")</f>
        <v/>
      </c>
      <c r="W615" s="93" t="str">
        <f ca="1">IFERROR(INDEX('Trade Journal'!R:R,MATCH(T615,'Trade Journal'!A:A,0)),"")</f>
        <v/>
      </c>
      <c r="X615" s="93" t="str">
        <f t="shared" ca="1" si="10"/>
        <v/>
      </c>
      <c r="Y615" s="93" t="str">
        <f ca="1">IF(X615&lt;&gt;"",SUM(X$2:X615),"")</f>
        <v/>
      </c>
      <c r="Z615" s="102" t="str">
        <f ca="1">IFERROR(INDEX('Trade Journal'!O:O,MATCH(T615,'Trade Journal'!A:A,0)),"")</f>
        <v/>
      </c>
      <c r="AA615" s="102" t="str">
        <f t="array" aca="1" ref="AA615" ca="1">IF(Z615&lt;&gt;"",PRODUCT(Z$2:Z615+1)-1,"")</f>
        <v/>
      </c>
      <c r="AB615" s="102" t="str">
        <f ca="1">IF(AA615&lt;&gt;"",IF(MAX(AA$2:AA615)=AA615,1/(1+AC614)-1,(1+AA615)/(1+AA614)-1),"")</f>
        <v/>
      </c>
      <c r="AC615" s="102" t="str">
        <f t="array" aca="1" ref="AC615" ca="1">IF(AA615&lt;&gt;"",PRODUCT(AB$3:AB615+1)-1,"")</f>
        <v/>
      </c>
      <c r="AD615" s="104" t="str">
        <f ca="1">IF(AA615&lt;&gt;"",POWER((AA615-MAX(AA$2:AA615))/(1+MAX(AA$2:AA615))*100,2),"")</f>
        <v/>
      </c>
    </row>
    <row r="616" spans="20:30" x14ac:dyDescent="0.25">
      <c r="T616" t="str">
        <f t="array" aca="1" ref="T616" ca="1">IF(ROWS($2:616)&lt;=COUNT('Trade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ROWS(U$2:$U616))),"")</f>
        <v/>
      </c>
      <c r="U616" s="93" t="str">
        <f ca="1">IFERROR(INDEX('Trade Journal'!P:P,MATCH(T616,'Trade Journal'!A:A,0)),"")</f>
        <v/>
      </c>
      <c r="V616" s="93" t="str">
        <f ca="1">IFERROR(INDEX('Trade Journal'!Q:Q,MATCH(T616,'Trade Journal'!A:A,0)),"")</f>
        <v/>
      </c>
      <c r="W616" s="93" t="str">
        <f ca="1">IFERROR(INDEX('Trade Journal'!R:R,MATCH(T616,'Trade Journal'!A:A,0)),"")</f>
        <v/>
      </c>
      <c r="X616" s="93" t="str">
        <f t="shared" ca="1" si="10"/>
        <v/>
      </c>
      <c r="Y616" s="93" t="str">
        <f ca="1">IF(X616&lt;&gt;"",SUM(X$2:X616),"")</f>
        <v/>
      </c>
      <c r="Z616" s="102" t="str">
        <f ca="1">IFERROR(INDEX('Trade Journal'!O:O,MATCH(T616,'Trade Journal'!A:A,0)),"")</f>
        <v/>
      </c>
      <c r="AA616" s="102" t="str">
        <f t="array" aca="1" ref="AA616" ca="1">IF(Z616&lt;&gt;"",PRODUCT(Z$2:Z616+1)-1,"")</f>
        <v/>
      </c>
      <c r="AB616" s="102" t="str">
        <f ca="1">IF(AA616&lt;&gt;"",IF(MAX(AA$2:AA616)=AA616,1/(1+AC615)-1,(1+AA616)/(1+AA615)-1),"")</f>
        <v/>
      </c>
      <c r="AC616" s="102" t="str">
        <f t="array" aca="1" ref="AC616" ca="1">IF(AA616&lt;&gt;"",PRODUCT(AB$3:AB616+1)-1,"")</f>
        <v/>
      </c>
      <c r="AD616" s="104" t="str">
        <f ca="1">IF(AA616&lt;&gt;"",POWER((AA616-MAX(AA$2:AA616))/(1+MAX(AA$2:AA616))*100,2),"")</f>
        <v/>
      </c>
    </row>
    <row r="617" spans="20:30" x14ac:dyDescent="0.25">
      <c r="T617" t="str">
        <f t="array" aca="1" ref="T617" ca="1">IF(ROWS($2:617)&lt;=COUNT('Trade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ROWS(U$2:$U617))),"")</f>
        <v/>
      </c>
      <c r="U617" s="93" t="str">
        <f ca="1">IFERROR(INDEX('Trade Journal'!P:P,MATCH(T617,'Trade Journal'!A:A,0)),"")</f>
        <v/>
      </c>
      <c r="V617" s="93" t="str">
        <f ca="1">IFERROR(INDEX('Trade Journal'!Q:Q,MATCH(T617,'Trade Journal'!A:A,0)),"")</f>
        <v/>
      </c>
      <c r="W617" s="93" t="str">
        <f ca="1">IFERROR(INDEX('Trade Journal'!R:R,MATCH(T617,'Trade Journal'!A:A,0)),"")</f>
        <v/>
      </c>
      <c r="X617" s="93" t="str">
        <f t="shared" ca="1" si="10"/>
        <v/>
      </c>
      <c r="Y617" s="93" t="str">
        <f ca="1">IF(X617&lt;&gt;"",SUM(X$2:X617),"")</f>
        <v/>
      </c>
      <c r="Z617" s="102" t="str">
        <f ca="1">IFERROR(INDEX('Trade Journal'!O:O,MATCH(T617,'Trade Journal'!A:A,0)),"")</f>
        <v/>
      </c>
      <c r="AA617" s="102" t="str">
        <f t="array" aca="1" ref="AA617" ca="1">IF(Z617&lt;&gt;"",PRODUCT(Z$2:Z617+1)-1,"")</f>
        <v/>
      </c>
      <c r="AB617" s="102" t="str">
        <f ca="1">IF(AA617&lt;&gt;"",IF(MAX(AA$2:AA617)=AA617,1/(1+AC616)-1,(1+AA617)/(1+AA616)-1),"")</f>
        <v/>
      </c>
      <c r="AC617" s="102" t="str">
        <f t="array" aca="1" ref="AC617" ca="1">IF(AA617&lt;&gt;"",PRODUCT(AB$3:AB617+1)-1,"")</f>
        <v/>
      </c>
      <c r="AD617" s="104" t="str">
        <f ca="1">IF(AA617&lt;&gt;"",POWER((AA617-MAX(AA$2:AA617))/(1+MAX(AA$2:AA617))*100,2),"")</f>
        <v/>
      </c>
    </row>
    <row r="618" spans="20:30" x14ac:dyDescent="0.25">
      <c r="T618" t="str">
        <f t="array" aca="1" ref="T618" ca="1">IF(ROWS($2:618)&lt;=COUNT('Trade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ROWS(U$2:$U618))),"")</f>
        <v/>
      </c>
      <c r="U618" s="93" t="str">
        <f ca="1">IFERROR(INDEX('Trade Journal'!P:P,MATCH(T618,'Trade Journal'!A:A,0)),"")</f>
        <v/>
      </c>
      <c r="V618" s="93" t="str">
        <f ca="1">IFERROR(INDEX('Trade Journal'!Q:Q,MATCH(T618,'Trade Journal'!A:A,0)),"")</f>
        <v/>
      </c>
      <c r="W618" s="93" t="str">
        <f ca="1">IFERROR(INDEX('Trade Journal'!R:R,MATCH(T618,'Trade Journal'!A:A,0)),"")</f>
        <v/>
      </c>
      <c r="X618" s="93" t="str">
        <f t="shared" ca="1" si="10"/>
        <v/>
      </c>
      <c r="Y618" s="93" t="str">
        <f ca="1">IF(X618&lt;&gt;"",SUM(X$2:X618),"")</f>
        <v/>
      </c>
      <c r="Z618" s="102" t="str">
        <f ca="1">IFERROR(INDEX('Trade Journal'!O:O,MATCH(T618,'Trade Journal'!A:A,0)),"")</f>
        <v/>
      </c>
      <c r="AA618" s="102" t="str">
        <f t="array" aca="1" ref="AA618" ca="1">IF(Z618&lt;&gt;"",PRODUCT(Z$2:Z618+1)-1,"")</f>
        <v/>
      </c>
      <c r="AB618" s="102" t="str">
        <f ca="1">IF(AA618&lt;&gt;"",IF(MAX(AA$2:AA618)=AA618,1/(1+AC617)-1,(1+AA618)/(1+AA617)-1),"")</f>
        <v/>
      </c>
      <c r="AC618" s="102" t="str">
        <f t="array" aca="1" ref="AC618" ca="1">IF(AA618&lt;&gt;"",PRODUCT(AB$3:AB618+1)-1,"")</f>
        <v/>
      </c>
      <c r="AD618" s="104" t="str">
        <f ca="1">IF(AA618&lt;&gt;"",POWER((AA618-MAX(AA$2:AA618))/(1+MAX(AA$2:AA618))*100,2),"")</f>
        <v/>
      </c>
    </row>
    <row r="619" spans="20:30" x14ac:dyDescent="0.25">
      <c r="T619" t="str">
        <f t="array" aca="1" ref="T619" ca="1">IF(ROWS($2:619)&lt;=COUNT('Trade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ROWS(U$2:$U619))),"")</f>
        <v/>
      </c>
      <c r="U619" s="93" t="str">
        <f ca="1">IFERROR(INDEX('Trade Journal'!P:P,MATCH(T619,'Trade Journal'!A:A,0)),"")</f>
        <v/>
      </c>
      <c r="V619" s="93" t="str">
        <f ca="1">IFERROR(INDEX('Trade Journal'!Q:Q,MATCH(T619,'Trade Journal'!A:A,0)),"")</f>
        <v/>
      </c>
      <c r="W619" s="93" t="str">
        <f ca="1">IFERROR(INDEX('Trade Journal'!R:R,MATCH(T619,'Trade Journal'!A:A,0)),"")</f>
        <v/>
      </c>
      <c r="X619" s="93" t="str">
        <f t="shared" ca="1" si="10"/>
        <v/>
      </c>
      <c r="Y619" s="93" t="str">
        <f ca="1">IF(X619&lt;&gt;"",SUM(X$2:X619),"")</f>
        <v/>
      </c>
      <c r="Z619" s="102" t="str">
        <f ca="1">IFERROR(INDEX('Trade Journal'!O:O,MATCH(T619,'Trade Journal'!A:A,0)),"")</f>
        <v/>
      </c>
      <c r="AA619" s="102" t="str">
        <f t="array" aca="1" ref="AA619" ca="1">IF(Z619&lt;&gt;"",PRODUCT(Z$2:Z619+1)-1,"")</f>
        <v/>
      </c>
      <c r="AB619" s="102" t="str">
        <f ca="1">IF(AA619&lt;&gt;"",IF(MAX(AA$2:AA619)=AA619,1/(1+AC618)-1,(1+AA619)/(1+AA618)-1),"")</f>
        <v/>
      </c>
      <c r="AC619" s="102" t="str">
        <f t="array" aca="1" ref="AC619" ca="1">IF(AA619&lt;&gt;"",PRODUCT(AB$3:AB619+1)-1,"")</f>
        <v/>
      </c>
      <c r="AD619" s="104" t="str">
        <f ca="1">IF(AA619&lt;&gt;"",POWER((AA619-MAX(AA$2:AA619))/(1+MAX(AA$2:AA619))*100,2),"")</f>
        <v/>
      </c>
    </row>
    <row r="620" spans="20:30" x14ac:dyDescent="0.25">
      <c r="T620" t="str">
        <f t="array" aca="1" ref="T620" ca="1">IF(ROWS($2:620)&lt;=COUNT('Trade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ROWS(U$2:$U620))),"")</f>
        <v/>
      </c>
      <c r="U620" s="93" t="str">
        <f ca="1">IFERROR(INDEX('Trade Journal'!P:P,MATCH(T620,'Trade Journal'!A:A,0)),"")</f>
        <v/>
      </c>
      <c r="V620" s="93" t="str">
        <f ca="1">IFERROR(INDEX('Trade Journal'!Q:Q,MATCH(T620,'Trade Journal'!A:A,0)),"")</f>
        <v/>
      </c>
      <c r="W620" s="93" t="str">
        <f ca="1">IFERROR(INDEX('Trade Journal'!R:R,MATCH(T620,'Trade Journal'!A:A,0)),"")</f>
        <v/>
      </c>
      <c r="X620" s="93" t="str">
        <f t="shared" ca="1" si="10"/>
        <v/>
      </c>
      <c r="Y620" s="93" t="str">
        <f ca="1">IF(X620&lt;&gt;"",SUM(X$2:X620),"")</f>
        <v/>
      </c>
      <c r="Z620" s="102" t="str">
        <f ca="1">IFERROR(INDEX('Trade Journal'!O:O,MATCH(T620,'Trade Journal'!A:A,0)),"")</f>
        <v/>
      </c>
      <c r="AA620" s="102" t="str">
        <f t="array" aca="1" ref="AA620" ca="1">IF(Z620&lt;&gt;"",PRODUCT(Z$2:Z620+1)-1,"")</f>
        <v/>
      </c>
      <c r="AB620" s="102" t="str">
        <f ca="1">IF(AA620&lt;&gt;"",IF(MAX(AA$2:AA620)=AA620,1/(1+AC619)-1,(1+AA620)/(1+AA619)-1),"")</f>
        <v/>
      </c>
      <c r="AC620" s="102" t="str">
        <f t="array" aca="1" ref="AC620" ca="1">IF(AA620&lt;&gt;"",PRODUCT(AB$3:AB620+1)-1,"")</f>
        <v/>
      </c>
      <c r="AD620" s="104" t="str">
        <f ca="1">IF(AA620&lt;&gt;"",POWER((AA620-MAX(AA$2:AA620))/(1+MAX(AA$2:AA620))*100,2),"")</f>
        <v/>
      </c>
    </row>
    <row r="621" spans="20:30" x14ac:dyDescent="0.25">
      <c r="T621" t="str">
        <f t="array" aca="1" ref="T621" ca="1">IF(ROWS($2:621)&lt;=COUNT('Trade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ROWS(U$2:$U621))),"")</f>
        <v/>
      </c>
      <c r="U621" s="93" t="str">
        <f ca="1">IFERROR(INDEX('Trade Journal'!P:P,MATCH(T621,'Trade Journal'!A:A,0)),"")</f>
        <v/>
      </c>
      <c r="V621" s="93" t="str">
        <f ca="1">IFERROR(INDEX('Trade Journal'!Q:Q,MATCH(T621,'Trade Journal'!A:A,0)),"")</f>
        <v/>
      </c>
      <c r="W621" s="93" t="str">
        <f ca="1">IFERROR(INDEX('Trade Journal'!R:R,MATCH(T621,'Trade Journal'!A:A,0)),"")</f>
        <v/>
      </c>
      <c r="X621" s="93" t="str">
        <f t="shared" ca="1" si="10"/>
        <v/>
      </c>
      <c r="Y621" s="93" t="str">
        <f ca="1">IF(X621&lt;&gt;"",SUM(X$2:X621),"")</f>
        <v/>
      </c>
      <c r="Z621" s="102" t="str">
        <f ca="1">IFERROR(INDEX('Trade Journal'!O:O,MATCH(T621,'Trade Journal'!A:A,0)),"")</f>
        <v/>
      </c>
      <c r="AA621" s="102" t="str">
        <f t="array" aca="1" ref="AA621" ca="1">IF(Z621&lt;&gt;"",PRODUCT(Z$2:Z621+1)-1,"")</f>
        <v/>
      </c>
      <c r="AB621" s="102" t="str">
        <f ca="1">IF(AA621&lt;&gt;"",IF(MAX(AA$2:AA621)=AA621,1/(1+AC620)-1,(1+AA621)/(1+AA620)-1),"")</f>
        <v/>
      </c>
      <c r="AC621" s="102" t="str">
        <f t="array" aca="1" ref="AC621" ca="1">IF(AA621&lt;&gt;"",PRODUCT(AB$3:AB621+1)-1,"")</f>
        <v/>
      </c>
      <c r="AD621" s="104" t="str">
        <f ca="1">IF(AA621&lt;&gt;"",POWER((AA621-MAX(AA$2:AA621))/(1+MAX(AA$2:AA621))*100,2),"")</f>
        <v/>
      </c>
    </row>
    <row r="622" spans="20:30" x14ac:dyDescent="0.25">
      <c r="T622" t="str">
        <f t="array" aca="1" ref="T622" ca="1">IF(ROWS($2:622)&lt;=COUNT('Trade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ROWS(U$2:$U622))),"")</f>
        <v/>
      </c>
      <c r="U622" s="93" t="str">
        <f ca="1">IFERROR(INDEX('Trade Journal'!P:P,MATCH(T622,'Trade Journal'!A:A,0)),"")</f>
        <v/>
      </c>
      <c r="V622" s="93" t="str">
        <f ca="1">IFERROR(INDEX('Trade Journal'!Q:Q,MATCH(T622,'Trade Journal'!A:A,0)),"")</f>
        <v/>
      </c>
      <c r="W622" s="93" t="str">
        <f ca="1">IFERROR(INDEX('Trade Journal'!R:R,MATCH(T622,'Trade Journal'!A:A,0)),"")</f>
        <v/>
      </c>
      <c r="X622" s="93" t="str">
        <f t="shared" ca="1" si="10"/>
        <v/>
      </c>
      <c r="Y622" s="93" t="str">
        <f ca="1">IF(X622&lt;&gt;"",SUM(X$2:X622),"")</f>
        <v/>
      </c>
      <c r="Z622" s="102" t="str">
        <f ca="1">IFERROR(INDEX('Trade Journal'!O:O,MATCH(T622,'Trade Journal'!A:A,0)),"")</f>
        <v/>
      </c>
      <c r="AA622" s="102" t="str">
        <f t="array" aca="1" ref="AA622" ca="1">IF(Z622&lt;&gt;"",PRODUCT(Z$2:Z622+1)-1,"")</f>
        <v/>
      </c>
      <c r="AB622" s="102" t="str">
        <f ca="1">IF(AA622&lt;&gt;"",IF(MAX(AA$2:AA622)=AA622,1/(1+AC621)-1,(1+AA622)/(1+AA621)-1),"")</f>
        <v/>
      </c>
      <c r="AC622" s="102" t="str">
        <f t="array" aca="1" ref="AC622" ca="1">IF(AA622&lt;&gt;"",PRODUCT(AB$3:AB622+1)-1,"")</f>
        <v/>
      </c>
      <c r="AD622" s="104" t="str">
        <f ca="1">IF(AA622&lt;&gt;"",POWER((AA622-MAX(AA$2:AA622))/(1+MAX(AA$2:AA622))*100,2),"")</f>
        <v/>
      </c>
    </row>
    <row r="623" spans="20:30" x14ac:dyDescent="0.25">
      <c r="T623" t="str">
        <f t="array" aca="1" ref="T623" ca="1">IF(ROWS($2:623)&lt;=COUNT('Trade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ROWS(U$2:$U623))),"")</f>
        <v/>
      </c>
      <c r="U623" s="93" t="str">
        <f ca="1">IFERROR(INDEX('Trade Journal'!P:P,MATCH(T623,'Trade Journal'!A:A,0)),"")</f>
        <v/>
      </c>
      <c r="V623" s="93" t="str">
        <f ca="1">IFERROR(INDEX('Trade Journal'!Q:Q,MATCH(T623,'Trade Journal'!A:A,0)),"")</f>
        <v/>
      </c>
      <c r="W623" s="93" t="str">
        <f ca="1">IFERROR(INDEX('Trade Journal'!R:R,MATCH(T623,'Trade Journal'!A:A,0)),"")</f>
        <v/>
      </c>
      <c r="X623" s="93" t="str">
        <f t="shared" ca="1" si="10"/>
        <v/>
      </c>
      <c r="Y623" s="93" t="str">
        <f ca="1">IF(X623&lt;&gt;"",SUM(X$2:X623),"")</f>
        <v/>
      </c>
      <c r="Z623" s="102" t="str">
        <f ca="1">IFERROR(INDEX('Trade Journal'!O:O,MATCH(T623,'Trade Journal'!A:A,0)),"")</f>
        <v/>
      </c>
      <c r="AA623" s="102" t="str">
        <f t="array" aca="1" ref="AA623" ca="1">IF(Z623&lt;&gt;"",PRODUCT(Z$2:Z623+1)-1,"")</f>
        <v/>
      </c>
      <c r="AB623" s="102" t="str">
        <f ca="1">IF(AA623&lt;&gt;"",IF(MAX(AA$2:AA623)=AA623,1/(1+AC622)-1,(1+AA623)/(1+AA622)-1),"")</f>
        <v/>
      </c>
      <c r="AC623" s="102" t="str">
        <f t="array" aca="1" ref="AC623" ca="1">IF(AA623&lt;&gt;"",PRODUCT(AB$3:AB623+1)-1,"")</f>
        <v/>
      </c>
      <c r="AD623" s="104" t="str">
        <f ca="1">IF(AA623&lt;&gt;"",POWER((AA623-MAX(AA$2:AA623))/(1+MAX(AA$2:AA623))*100,2),"")</f>
        <v/>
      </c>
    </row>
    <row r="624" spans="20:30" x14ac:dyDescent="0.25">
      <c r="T624" t="str">
        <f t="array" aca="1" ref="T624" ca="1">IF(ROWS($2:624)&lt;=COUNT('Trade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ROWS(U$2:$U624))),"")</f>
        <v/>
      </c>
      <c r="U624" s="93" t="str">
        <f ca="1">IFERROR(INDEX('Trade Journal'!P:P,MATCH(T624,'Trade Journal'!A:A,0)),"")</f>
        <v/>
      </c>
      <c r="V624" s="93" t="str">
        <f ca="1">IFERROR(INDEX('Trade Journal'!Q:Q,MATCH(T624,'Trade Journal'!A:A,0)),"")</f>
        <v/>
      </c>
      <c r="W624" s="93" t="str">
        <f ca="1">IFERROR(INDEX('Trade Journal'!R:R,MATCH(T624,'Trade Journal'!A:A,0)),"")</f>
        <v/>
      </c>
      <c r="X624" s="93" t="str">
        <f t="shared" ca="1" si="10"/>
        <v/>
      </c>
      <c r="Y624" s="93" t="str">
        <f ca="1">IF(X624&lt;&gt;"",SUM(X$2:X624),"")</f>
        <v/>
      </c>
      <c r="Z624" s="102" t="str">
        <f ca="1">IFERROR(INDEX('Trade Journal'!O:O,MATCH(T624,'Trade Journal'!A:A,0)),"")</f>
        <v/>
      </c>
      <c r="AA624" s="102" t="str">
        <f t="array" aca="1" ref="AA624" ca="1">IF(Z624&lt;&gt;"",PRODUCT(Z$2:Z624+1)-1,"")</f>
        <v/>
      </c>
      <c r="AB624" s="102" t="str">
        <f ca="1">IF(AA624&lt;&gt;"",IF(MAX(AA$2:AA624)=AA624,1/(1+AC623)-1,(1+AA624)/(1+AA623)-1),"")</f>
        <v/>
      </c>
      <c r="AC624" s="102" t="str">
        <f t="array" aca="1" ref="AC624" ca="1">IF(AA624&lt;&gt;"",PRODUCT(AB$3:AB624+1)-1,"")</f>
        <v/>
      </c>
      <c r="AD624" s="104" t="str">
        <f ca="1">IF(AA624&lt;&gt;"",POWER((AA624-MAX(AA$2:AA624))/(1+MAX(AA$2:AA624))*100,2),"")</f>
        <v/>
      </c>
    </row>
    <row r="625" spans="20:30" x14ac:dyDescent="0.25">
      <c r="T625" t="str">
        <f t="array" aca="1" ref="T625" ca="1">IF(ROWS($2:625)&lt;=COUNT('Trade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ROWS(U$2:$U625))),"")</f>
        <v/>
      </c>
      <c r="U625" s="93" t="str">
        <f ca="1">IFERROR(INDEX('Trade Journal'!P:P,MATCH(T625,'Trade Journal'!A:A,0)),"")</f>
        <v/>
      </c>
      <c r="V625" s="93" t="str">
        <f ca="1">IFERROR(INDEX('Trade Journal'!Q:Q,MATCH(T625,'Trade Journal'!A:A,0)),"")</f>
        <v/>
      </c>
      <c r="W625" s="93" t="str">
        <f ca="1">IFERROR(INDEX('Trade Journal'!R:R,MATCH(T625,'Trade Journal'!A:A,0)),"")</f>
        <v/>
      </c>
      <c r="X625" s="93" t="str">
        <f t="shared" ca="1" si="10"/>
        <v/>
      </c>
      <c r="Y625" s="93" t="str">
        <f ca="1">IF(X625&lt;&gt;"",SUM(X$2:X625),"")</f>
        <v/>
      </c>
      <c r="Z625" s="102" t="str">
        <f ca="1">IFERROR(INDEX('Trade Journal'!O:O,MATCH(T625,'Trade Journal'!A:A,0)),"")</f>
        <v/>
      </c>
      <c r="AA625" s="102" t="str">
        <f t="array" aca="1" ref="AA625" ca="1">IF(Z625&lt;&gt;"",PRODUCT(Z$2:Z625+1)-1,"")</f>
        <v/>
      </c>
      <c r="AB625" s="102" t="str">
        <f ca="1">IF(AA625&lt;&gt;"",IF(MAX(AA$2:AA625)=AA625,1/(1+AC624)-1,(1+AA625)/(1+AA624)-1),"")</f>
        <v/>
      </c>
      <c r="AC625" s="102" t="str">
        <f t="array" aca="1" ref="AC625" ca="1">IF(AA625&lt;&gt;"",PRODUCT(AB$3:AB625+1)-1,"")</f>
        <v/>
      </c>
      <c r="AD625" s="104" t="str">
        <f ca="1">IF(AA625&lt;&gt;"",POWER((AA625-MAX(AA$2:AA625))/(1+MAX(AA$2:AA625))*100,2),"")</f>
        <v/>
      </c>
    </row>
    <row r="626" spans="20:30" x14ac:dyDescent="0.25">
      <c r="T626" t="str">
        <f t="array" aca="1" ref="T626" ca="1">IF(ROWS($2:626)&lt;=COUNT('Trade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ROWS(U$2:$U626))),"")</f>
        <v/>
      </c>
      <c r="U626" s="93" t="str">
        <f ca="1">IFERROR(INDEX('Trade Journal'!P:P,MATCH(T626,'Trade Journal'!A:A,0)),"")</f>
        <v/>
      </c>
      <c r="V626" s="93" t="str">
        <f ca="1">IFERROR(INDEX('Trade Journal'!Q:Q,MATCH(T626,'Trade Journal'!A:A,0)),"")</f>
        <v/>
      </c>
      <c r="W626" s="93" t="str">
        <f ca="1">IFERROR(INDEX('Trade Journal'!R:R,MATCH(T626,'Trade Journal'!A:A,0)),"")</f>
        <v/>
      </c>
      <c r="X626" s="93" t="str">
        <f t="shared" ca="1" si="10"/>
        <v/>
      </c>
      <c r="Y626" s="93" t="str">
        <f ca="1">IF(X626&lt;&gt;"",SUM(X$2:X626),"")</f>
        <v/>
      </c>
      <c r="Z626" s="102" t="str">
        <f ca="1">IFERROR(INDEX('Trade Journal'!O:O,MATCH(T626,'Trade Journal'!A:A,0)),"")</f>
        <v/>
      </c>
      <c r="AA626" s="102" t="str">
        <f t="array" aca="1" ref="AA626" ca="1">IF(Z626&lt;&gt;"",PRODUCT(Z$2:Z626+1)-1,"")</f>
        <v/>
      </c>
      <c r="AB626" s="102" t="str">
        <f ca="1">IF(AA626&lt;&gt;"",IF(MAX(AA$2:AA626)=AA626,1/(1+AC625)-1,(1+AA626)/(1+AA625)-1),"")</f>
        <v/>
      </c>
      <c r="AC626" s="102" t="str">
        <f t="array" aca="1" ref="AC626" ca="1">IF(AA626&lt;&gt;"",PRODUCT(AB$3:AB626+1)-1,"")</f>
        <v/>
      </c>
      <c r="AD626" s="104" t="str">
        <f ca="1">IF(AA626&lt;&gt;"",POWER((AA626-MAX(AA$2:AA626))/(1+MAX(AA$2:AA626))*100,2),"")</f>
        <v/>
      </c>
    </row>
    <row r="627" spans="20:30" x14ac:dyDescent="0.25">
      <c r="T627" t="str">
        <f t="array" aca="1" ref="T627" ca="1">IF(ROWS($2:627)&lt;=COUNT('Trade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ROWS(U$2:$U627))),"")</f>
        <v/>
      </c>
      <c r="U627" s="93" t="str">
        <f ca="1">IFERROR(INDEX('Trade Journal'!P:P,MATCH(T627,'Trade Journal'!A:A,0)),"")</f>
        <v/>
      </c>
      <c r="V627" s="93" t="str">
        <f ca="1">IFERROR(INDEX('Trade Journal'!Q:Q,MATCH(T627,'Trade Journal'!A:A,0)),"")</f>
        <v/>
      </c>
      <c r="W627" s="93" t="str">
        <f ca="1">IFERROR(INDEX('Trade Journal'!R:R,MATCH(T627,'Trade Journal'!A:A,0)),"")</f>
        <v/>
      </c>
      <c r="X627" s="93" t="str">
        <f t="shared" ca="1" si="10"/>
        <v/>
      </c>
      <c r="Y627" s="93" t="str">
        <f ca="1">IF(X627&lt;&gt;"",SUM(X$2:X627),"")</f>
        <v/>
      </c>
      <c r="Z627" s="102" t="str">
        <f ca="1">IFERROR(INDEX('Trade Journal'!O:O,MATCH(T627,'Trade Journal'!A:A,0)),"")</f>
        <v/>
      </c>
      <c r="AA627" s="102" t="str">
        <f t="array" aca="1" ref="AA627" ca="1">IF(Z627&lt;&gt;"",PRODUCT(Z$2:Z627+1)-1,"")</f>
        <v/>
      </c>
      <c r="AB627" s="102" t="str">
        <f ca="1">IF(AA627&lt;&gt;"",IF(MAX(AA$2:AA627)=AA627,1/(1+AC626)-1,(1+AA627)/(1+AA626)-1),"")</f>
        <v/>
      </c>
      <c r="AC627" s="102" t="str">
        <f t="array" aca="1" ref="AC627" ca="1">IF(AA627&lt;&gt;"",PRODUCT(AB$3:AB627+1)-1,"")</f>
        <v/>
      </c>
      <c r="AD627" s="104" t="str">
        <f ca="1">IF(AA627&lt;&gt;"",POWER((AA627-MAX(AA$2:AA627))/(1+MAX(AA$2:AA627))*100,2),"")</f>
        <v/>
      </c>
    </row>
    <row r="628" spans="20:30" x14ac:dyDescent="0.25">
      <c r="T628" t="str">
        <f t="array" aca="1" ref="T628" ca="1">IF(ROWS($2:628)&lt;=COUNT('Trade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ROWS(U$2:$U628))),"")</f>
        <v/>
      </c>
      <c r="U628" s="93" t="str">
        <f ca="1">IFERROR(INDEX('Trade Journal'!P:P,MATCH(T628,'Trade Journal'!A:A,0)),"")</f>
        <v/>
      </c>
      <c r="V628" s="93" t="str">
        <f ca="1">IFERROR(INDEX('Trade Journal'!Q:Q,MATCH(T628,'Trade Journal'!A:A,0)),"")</f>
        <v/>
      </c>
      <c r="W628" s="93" t="str">
        <f ca="1">IFERROR(INDEX('Trade Journal'!R:R,MATCH(T628,'Trade Journal'!A:A,0)),"")</f>
        <v/>
      </c>
      <c r="X628" s="93" t="str">
        <f t="shared" ca="1" si="10"/>
        <v/>
      </c>
      <c r="Y628" s="93" t="str">
        <f ca="1">IF(X628&lt;&gt;"",SUM(X$2:X628),"")</f>
        <v/>
      </c>
      <c r="Z628" s="102" t="str">
        <f ca="1">IFERROR(INDEX('Trade Journal'!O:O,MATCH(T628,'Trade Journal'!A:A,0)),"")</f>
        <v/>
      </c>
      <c r="AA628" s="102" t="str">
        <f t="array" aca="1" ref="AA628" ca="1">IF(Z628&lt;&gt;"",PRODUCT(Z$2:Z628+1)-1,"")</f>
        <v/>
      </c>
      <c r="AB628" s="102" t="str">
        <f ca="1">IF(AA628&lt;&gt;"",IF(MAX(AA$2:AA628)=AA628,1/(1+AC627)-1,(1+AA628)/(1+AA627)-1),"")</f>
        <v/>
      </c>
      <c r="AC628" s="102" t="str">
        <f t="array" aca="1" ref="AC628" ca="1">IF(AA628&lt;&gt;"",PRODUCT(AB$3:AB628+1)-1,"")</f>
        <v/>
      </c>
      <c r="AD628" s="104" t="str">
        <f ca="1">IF(AA628&lt;&gt;"",POWER((AA628-MAX(AA$2:AA628))/(1+MAX(AA$2:AA628))*100,2),"")</f>
        <v/>
      </c>
    </row>
    <row r="629" spans="20:30" x14ac:dyDescent="0.25">
      <c r="T629" t="str">
        <f t="array" aca="1" ref="T629" ca="1">IF(ROWS($2:629)&lt;=COUNT('Trade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ROWS(U$2:$U629))),"")</f>
        <v/>
      </c>
      <c r="U629" s="93" t="str">
        <f ca="1">IFERROR(INDEX('Trade Journal'!P:P,MATCH(T629,'Trade Journal'!A:A,0)),"")</f>
        <v/>
      </c>
      <c r="V629" s="93" t="str">
        <f ca="1">IFERROR(INDEX('Trade Journal'!Q:Q,MATCH(T629,'Trade Journal'!A:A,0)),"")</f>
        <v/>
      </c>
      <c r="W629" s="93" t="str">
        <f ca="1">IFERROR(INDEX('Trade Journal'!R:R,MATCH(T629,'Trade Journal'!A:A,0)),"")</f>
        <v/>
      </c>
      <c r="X629" s="93" t="str">
        <f t="shared" ca="1" si="10"/>
        <v/>
      </c>
      <c r="Y629" s="93" t="str">
        <f ca="1">IF(X629&lt;&gt;"",SUM(X$2:X629),"")</f>
        <v/>
      </c>
      <c r="Z629" s="102" t="str">
        <f ca="1">IFERROR(INDEX('Trade Journal'!O:O,MATCH(T629,'Trade Journal'!A:A,0)),"")</f>
        <v/>
      </c>
      <c r="AA629" s="102" t="str">
        <f t="array" aca="1" ref="AA629" ca="1">IF(Z629&lt;&gt;"",PRODUCT(Z$2:Z629+1)-1,"")</f>
        <v/>
      </c>
      <c r="AB629" s="102" t="str">
        <f ca="1">IF(AA629&lt;&gt;"",IF(MAX(AA$2:AA629)=AA629,1/(1+AC628)-1,(1+AA629)/(1+AA628)-1),"")</f>
        <v/>
      </c>
      <c r="AC629" s="102" t="str">
        <f t="array" aca="1" ref="AC629" ca="1">IF(AA629&lt;&gt;"",PRODUCT(AB$3:AB629+1)-1,"")</f>
        <v/>
      </c>
      <c r="AD629" s="104" t="str">
        <f ca="1">IF(AA629&lt;&gt;"",POWER((AA629-MAX(AA$2:AA629))/(1+MAX(AA$2:AA629))*100,2),"")</f>
        <v/>
      </c>
    </row>
    <row r="630" spans="20:30" x14ac:dyDescent="0.25">
      <c r="T630" t="str">
        <f t="array" aca="1" ref="T630" ca="1">IF(ROWS($2:630)&lt;=COUNT('Trade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ROWS(U$2:$U630))),"")</f>
        <v/>
      </c>
      <c r="U630" s="93" t="str">
        <f ca="1">IFERROR(INDEX('Trade Journal'!P:P,MATCH(T630,'Trade Journal'!A:A,0)),"")</f>
        <v/>
      </c>
      <c r="V630" s="93" t="str">
        <f ca="1">IFERROR(INDEX('Trade Journal'!Q:Q,MATCH(T630,'Trade Journal'!A:A,0)),"")</f>
        <v/>
      </c>
      <c r="W630" s="93" t="str">
        <f ca="1">IFERROR(INDEX('Trade Journal'!R:R,MATCH(T630,'Trade Journal'!A:A,0)),"")</f>
        <v/>
      </c>
      <c r="X630" s="93" t="str">
        <f t="shared" ca="1" si="10"/>
        <v/>
      </c>
      <c r="Y630" s="93" t="str">
        <f ca="1">IF(X630&lt;&gt;"",SUM(X$2:X630),"")</f>
        <v/>
      </c>
      <c r="Z630" s="102" t="str">
        <f ca="1">IFERROR(INDEX('Trade Journal'!O:O,MATCH(T630,'Trade Journal'!A:A,0)),"")</f>
        <v/>
      </c>
      <c r="AA630" s="102" t="str">
        <f t="array" aca="1" ref="AA630" ca="1">IF(Z630&lt;&gt;"",PRODUCT(Z$2:Z630+1)-1,"")</f>
        <v/>
      </c>
      <c r="AB630" s="102" t="str">
        <f ca="1">IF(AA630&lt;&gt;"",IF(MAX(AA$2:AA630)=AA630,1/(1+AC629)-1,(1+AA630)/(1+AA629)-1),"")</f>
        <v/>
      </c>
      <c r="AC630" s="102" t="str">
        <f t="array" aca="1" ref="AC630" ca="1">IF(AA630&lt;&gt;"",PRODUCT(AB$3:AB630+1)-1,"")</f>
        <v/>
      </c>
      <c r="AD630" s="104" t="str">
        <f ca="1">IF(AA630&lt;&gt;"",POWER((AA630-MAX(AA$2:AA630))/(1+MAX(AA$2:AA630))*100,2),"")</f>
        <v/>
      </c>
    </row>
    <row r="631" spans="20:30" x14ac:dyDescent="0.25">
      <c r="T631" t="str">
        <f t="array" aca="1" ref="T631" ca="1">IF(ROWS($2:631)&lt;=COUNT('Trade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ROWS(U$2:$U631))),"")</f>
        <v/>
      </c>
      <c r="U631" s="93" t="str">
        <f ca="1">IFERROR(INDEX('Trade Journal'!P:P,MATCH(T631,'Trade Journal'!A:A,0)),"")</f>
        <v/>
      </c>
      <c r="V631" s="93" t="str">
        <f ca="1">IFERROR(INDEX('Trade Journal'!Q:Q,MATCH(T631,'Trade Journal'!A:A,0)),"")</f>
        <v/>
      </c>
      <c r="W631" s="93" t="str">
        <f ca="1">IFERROR(INDEX('Trade Journal'!R:R,MATCH(T631,'Trade Journal'!A:A,0)),"")</f>
        <v/>
      </c>
      <c r="X631" s="93" t="str">
        <f t="shared" ca="1" si="10"/>
        <v/>
      </c>
      <c r="Y631" s="93" t="str">
        <f ca="1">IF(X631&lt;&gt;"",SUM(X$2:X631),"")</f>
        <v/>
      </c>
      <c r="Z631" s="102" t="str">
        <f ca="1">IFERROR(INDEX('Trade Journal'!O:O,MATCH(T631,'Trade Journal'!A:A,0)),"")</f>
        <v/>
      </c>
      <c r="AA631" s="102" t="str">
        <f t="array" aca="1" ref="AA631" ca="1">IF(Z631&lt;&gt;"",PRODUCT(Z$2:Z631+1)-1,"")</f>
        <v/>
      </c>
      <c r="AB631" s="102" t="str">
        <f ca="1">IF(AA631&lt;&gt;"",IF(MAX(AA$2:AA631)=AA631,1/(1+AC630)-1,(1+AA631)/(1+AA630)-1),"")</f>
        <v/>
      </c>
      <c r="AC631" s="102" t="str">
        <f t="array" aca="1" ref="AC631" ca="1">IF(AA631&lt;&gt;"",PRODUCT(AB$3:AB631+1)-1,"")</f>
        <v/>
      </c>
      <c r="AD631" s="104" t="str">
        <f ca="1">IF(AA631&lt;&gt;"",POWER((AA631-MAX(AA$2:AA631))/(1+MAX(AA$2:AA631))*100,2),"")</f>
        <v/>
      </c>
    </row>
    <row r="632" spans="20:30" x14ac:dyDescent="0.25">
      <c r="T632" t="str">
        <f t="array" aca="1" ref="T632" ca="1">IF(ROWS($2:632)&lt;=COUNT('Trade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ROWS(U$2:$U632))),"")</f>
        <v/>
      </c>
      <c r="U632" s="93" t="str">
        <f ca="1">IFERROR(INDEX('Trade Journal'!P:P,MATCH(T632,'Trade Journal'!A:A,0)),"")</f>
        <v/>
      </c>
      <c r="V632" s="93" t="str">
        <f ca="1">IFERROR(INDEX('Trade Journal'!Q:Q,MATCH(T632,'Trade Journal'!A:A,0)),"")</f>
        <v/>
      </c>
      <c r="W632" s="93" t="str">
        <f ca="1">IFERROR(INDEX('Trade Journal'!R:R,MATCH(T632,'Trade Journal'!A:A,0)),"")</f>
        <v/>
      </c>
      <c r="X632" s="93" t="str">
        <f t="shared" ca="1" si="10"/>
        <v/>
      </c>
      <c r="Y632" s="93" t="str">
        <f ca="1">IF(X632&lt;&gt;"",SUM(X$2:X632),"")</f>
        <v/>
      </c>
      <c r="Z632" s="102" t="str">
        <f ca="1">IFERROR(INDEX('Trade Journal'!O:O,MATCH(T632,'Trade Journal'!A:A,0)),"")</f>
        <v/>
      </c>
      <c r="AA632" s="102" t="str">
        <f t="array" aca="1" ref="AA632" ca="1">IF(Z632&lt;&gt;"",PRODUCT(Z$2:Z632+1)-1,"")</f>
        <v/>
      </c>
      <c r="AB632" s="102" t="str">
        <f ca="1">IF(AA632&lt;&gt;"",IF(MAX(AA$2:AA632)=AA632,1/(1+AC631)-1,(1+AA632)/(1+AA631)-1),"")</f>
        <v/>
      </c>
      <c r="AC632" s="102" t="str">
        <f t="array" aca="1" ref="AC632" ca="1">IF(AA632&lt;&gt;"",PRODUCT(AB$3:AB632+1)-1,"")</f>
        <v/>
      </c>
      <c r="AD632" s="104" t="str">
        <f ca="1">IF(AA632&lt;&gt;"",POWER((AA632-MAX(AA$2:AA632))/(1+MAX(AA$2:AA632))*100,2),"")</f>
        <v/>
      </c>
    </row>
    <row r="633" spans="20:30" x14ac:dyDescent="0.25">
      <c r="T633" t="str">
        <f t="array" aca="1" ref="T633" ca="1">IF(ROWS($2:633)&lt;=COUNT('Trade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ROWS(U$2:$U633))),"")</f>
        <v/>
      </c>
      <c r="U633" s="93" t="str">
        <f ca="1">IFERROR(INDEX('Trade Journal'!P:P,MATCH(T633,'Trade Journal'!A:A,0)),"")</f>
        <v/>
      </c>
      <c r="V633" s="93" t="str">
        <f ca="1">IFERROR(INDEX('Trade Journal'!Q:Q,MATCH(T633,'Trade Journal'!A:A,0)),"")</f>
        <v/>
      </c>
      <c r="W633" s="93" t="str">
        <f ca="1">IFERROR(INDEX('Trade Journal'!R:R,MATCH(T633,'Trade Journal'!A:A,0)),"")</f>
        <v/>
      </c>
      <c r="X633" s="93" t="str">
        <f t="shared" ca="1" si="10"/>
        <v/>
      </c>
      <c r="Y633" s="93" t="str">
        <f ca="1">IF(X633&lt;&gt;"",SUM(X$2:X633),"")</f>
        <v/>
      </c>
      <c r="Z633" s="102" t="str">
        <f ca="1">IFERROR(INDEX('Trade Journal'!O:O,MATCH(T633,'Trade Journal'!A:A,0)),"")</f>
        <v/>
      </c>
      <c r="AA633" s="102" t="str">
        <f t="array" aca="1" ref="AA633" ca="1">IF(Z633&lt;&gt;"",PRODUCT(Z$2:Z633+1)-1,"")</f>
        <v/>
      </c>
      <c r="AB633" s="102" t="str">
        <f ca="1">IF(AA633&lt;&gt;"",IF(MAX(AA$2:AA633)=AA633,1/(1+AC632)-1,(1+AA633)/(1+AA632)-1),"")</f>
        <v/>
      </c>
      <c r="AC633" s="102" t="str">
        <f t="array" aca="1" ref="AC633" ca="1">IF(AA633&lt;&gt;"",PRODUCT(AB$3:AB633+1)-1,"")</f>
        <v/>
      </c>
      <c r="AD633" s="104" t="str">
        <f ca="1">IF(AA633&lt;&gt;"",POWER((AA633-MAX(AA$2:AA633))/(1+MAX(AA$2:AA633))*100,2),"")</f>
        <v/>
      </c>
    </row>
    <row r="634" spans="20:30" x14ac:dyDescent="0.25">
      <c r="T634" t="str">
        <f t="array" aca="1" ref="T634" ca="1">IF(ROWS($2:634)&lt;=COUNT('Trade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ROWS(U$2:$U634))),"")</f>
        <v/>
      </c>
      <c r="U634" s="93" t="str">
        <f ca="1">IFERROR(INDEX('Trade Journal'!P:P,MATCH(T634,'Trade Journal'!A:A,0)),"")</f>
        <v/>
      </c>
      <c r="V634" s="93" t="str">
        <f ca="1">IFERROR(INDEX('Trade Journal'!Q:Q,MATCH(T634,'Trade Journal'!A:A,0)),"")</f>
        <v/>
      </c>
      <c r="W634" s="93" t="str">
        <f ca="1">IFERROR(INDEX('Trade Journal'!R:R,MATCH(T634,'Trade Journal'!A:A,0)),"")</f>
        <v/>
      </c>
      <c r="X634" s="93" t="str">
        <f t="shared" ca="1" si="10"/>
        <v/>
      </c>
      <c r="Y634" s="93" t="str">
        <f ca="1">IF(X634&lt;&gt;"",SUM(X$2:X634),"")</f>
        <v/>
      </c>
      <c r="Z634" s="102" t="str">
        <f ca="1">IFERROR(INDEX('Trade Journal'!O:O,MATCH(T634,'Trade Journal'!A:A,0)),"")</f>
        <v/>
      </c>
      <c r="AA634" s="102" t="str">
        <f t="array" aca="1" ref="AA634" ca="1">IF(Z634&lt;&gt;"",PRODUCT(Z$2:Z634+1)-1,"")</f>
        <v/>
      </c>
      <c r="AB634" s="102" t="str">
        <f ca="1">IF(AA634&lt;&gt;"",IF(MAX(AA$2:AA634)=AA634,1/(1+AC633)-1,(1+AA634)/(1+AA633)-1),"")</f>
        <v/>
      </c>
      <c r="AC634" s="102" t="str">
        <f t="array" aca="1" ref="AC634" ca="1">IF(AA634&lt;&gt;"",PRODUCT(AB$3:AB634+1)-1,"")</f>
        <v/>
      </c>
      <c r="AD634" s="104" t="str">
        <f ca="1">IF(AA634&lt;&gt;"",POWER((AA634-MAX(AA$2:AA634))/(1+MAX(AA$2:AA634))*100,2),"")</f>
        <v/>
      </c>
    </row>
    <row r="635" spans="20:30" x14ac:dyDescent="0.25">
      <c r="T635" t="str">
        <f t="array" aca="1" ref="T635" ca="1">IF(ROWS($2:635)&lt;=COUNT('Trade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ROWS(U$2:$U635))),"")</f>
        <v/>
      </c>
      <c r="U635" s="93" t="str">
        <f ca="1">IFERROR(INDEX('Trade Journal'!P:P,MATCH(T635,'Trade Journal'!A:A,0)),"")</f>
        <v/>
      </c>
      <c r="V635" s="93" t="str">
        <f ca="1">IFERROR(INDEX('Trade Journal'!Q:Q,MATCH(T635,'Trade Journal'!A:A,0)),"")</f>
        <v/>
      </c>
      <c r="W635" s="93" t="str">
        <f ca="1">IFERROR(INDEX('Trade Journal'!R:R,MATCH(T635,'Trade Journal'!A:A,0)),"")</f>
        <v/>
      </c>
      <c r="X635" s="93" t="str">
        <f t="shared" ca="1" si="10"/>
        <v/>
      </c>
      <c r="Y635" s="93" t="str">
        <f ca="1">IF(X635&lt;&gt;"",SUM(X$2:X635),"")</f>
        <v/>
      </c>
      <c r="Z635" s="102" t="str">
        <f ca="1">IFERROR(INDEX('Trade Journal'!O:O,MATCH(T635,'Trade Journal'!A:A,0)),"")</f>
        <v/>
      </c>
      <c r="AA635" s="102" t="str">
        <f t="array" aca="1" ref="AA635" ca="1">IF(Z635&lt;&gt;"",PRODUCT(Z$2:Z635+1)-1,"")</f>
        <v/>
      </c>
      <c r="AB635" s="102" t="str">
        <f ca="1">IF(AA635&lt;&gt;"",IF(MAX(AA$2:AA635)=AA635,1/(1+AC634)-1,(1+AA635)/(1+AA634)-1),"")</f>
        <v/>
      </c>
      <c r="AC635" s="102" t="str">
        <f t="array" aca="1" ref="AC635" ca="1">IF(AA635&lt;&gt;"",PRODUCT(AB$3:AB635+1)-1,"")</f>
        <v/>
      </c>
      <c r="AD635" s="104" t="str">
        <f ca="1">IF(AA635&lt;&gt;"",POWER((AA635-MAX(AA$2:AA635))/(1+MAX(AA$2:AA635))*100,2),"")</f>
        <v/>
      </c>
    </row>
    <row r="636" spans="20:30" x14ac:dyDescent="0.25">
      <c r="T636" t="str">
        <f t="array" aca="1" ref="T636" ca="1">IF(ROWS($2:636)&lt;=COUNT('Trade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ROWS(U$2:$U636))),"")</f>
        <v/>
      </c>
      <c r="U636" s="93" t="str">
        <f ca="1">IFERROR(INDEX('Trade Journal'!P:P,MATCH(T636,'Trade Journal'!A:A,0)),"")</f>
        <v/>
      </c>
      <c r="V636" s="93" t="str">
        <f ca="1">IFERROR(INDEX('Trade Journal'!Q:Q,MATCH(T636,'Trade Journal'!A:A,0)),"")</f>
        <v/>
      </c>
      <c r="W636" s="93" t="str">
        <f ca="1">IFERROR(INDEX('Trade Journal'!R:R,MATCH(T636,'Trade Journal'!A:A,0)),"")</f>
        <v/>
      </c>
      <c r="X636" s="93" t="str">
        <f t="shared" ca="1" si="10"/>
        <v/>
      </c>
      <c r="Y636" s="93" t="str">
        <f ca="1">IF(X636&lt;&gt;"",SUM(X$2:X636),"")</f>
        <v/>
      </c>
      <c r="Z636" s="102" t="str">
        <f ca="1">IFERROR(INDEX('Trade Journal'!O:O,MATCH(T636,'Trade Journal'!A:A,0)),"")</f>
        <v/>
      </c>
      <c r="AA636" s="102" t="str">
        <f t="array" aca="1" ref="AA636" ca="1">IF(Z636&lt;&gt;"",PRODUCT(Z$2:Z636+1)-1,"")</f>
        <v/>
      </c>
      <c r="AB636" s="102" t="str">
        <f ca="1">IF(AA636&lt;&gt;"",IF(MAX(AA$2:AA636)=AA636,1/(1+AC635)-1,(1+AA636)/(1+AA635)-1),"")</f>
        <v/>
      </c>
      <c r="AC636" s="102" t="str">
        <f t="array" aca="1" ref="AC636" ca="1">IF(AA636&lt;&gt;"",PRODUCT(AB$3:AB636+1)-1,"")</f>
        <v/>
      </c>
      <c r="AD636" s="104" t="str">
        <f ca="1">IF(AA636&lt;&gt;"",POWER((AA636-MAX(AA$2:AA636))/(1+MAX(AA$2:AA636))*100,2),"")</f>
        <v/>
      </c>
    </row>
    <row r="637" spans="20:30" x14ac:dyDescent="0.25">
      <c r="T637" t="str">
        <f t="array" aca="1" ref="T637" ca="1">IF(ROWS($2:637)&lt;=COUNT('Trade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ROWS(U$2:$U637))),"")</f>
        <v/>
      </c>
      <c r="U637" s="93" t="str">
        <f ca="1">IFERROR(INDEX('Trade Journal'!P:P,MATCH(T637,'Trade Journal'!A:A,0)),"")</f>
        <v/>
      </c>
      <c r="V637" s="93" t="str">
        <f ca="1">IFERROR(INDEX('Trade Journal'!Q:Q,MATCH(T637,'Trade Journal'!A:A,0)),"")</f>
        <v/>
      </c>
      <c r="W637" s="93" t="str">
        <f ca="1">IFERROR(INDEX('Trade Journal'!R:R,MATCH(T637,'Trade Journal'!A:A,0)),"")</f>
        <v/>
      </c>
      <c r="X637" s="93" t="str">
        <f t="shared" ca="1" si="10"/>
        <v/>
      </c>
      <c r="Y637" s="93" t="str">
        <f ca="1">IF(X637&lt;&gt;"",SUM(X$2:X637),"")</f>
        <v/>
      </c>
      <c r="Z637" s="102" t="str">
        <f ca="1">IFERROR(INDEX('Trade Journal'!O:O,MATCH(T637,'Trade Journal'!A:A,0)),"")</f>
        <v/>
      </c>
      <c r="AA637" s="102" t="str">
        <f t="array" aca="1" ref="AA637" ca="1">IF(Z637&lt;&gt;"",PRODUCT(Z$2:Z637+1)-1,"")</f>
        <v/>
      </c>
      <c r="AB637" s="102" t="str">
        <f ca="1">IF(AA637&lt;&gt;"",IF(MAX(AA$2:AA637)=AA637,1/(1+AC636)-1,(1+AA637)/(1+AA636)-1),"")</f>
        <v/>
      </c>
      <c r="AC637" s="102" t="str">
        <f t="array" aca="1" ref="AC637" ca="1">IF(AA637&lt;&gt;"",PRODUCT(AB$3:AB637+1)-1,"")</f>
        <v/>
      </c>
      <c r="AD637" s="104" t="str">
        <f ca="1">IF(AA637&lt;&gt;"",POWER((AA637-MAX(AA$2:AA637))/(1+MAX(AA$2:AA637))*100,2),"")</f>
        <v/>
      </c>
    </row>
    <row r="638" spans="20:30" x14ac:dyDescent="0.25">
      <c r="T638" t="str">
        <f t="array" aca="1" ref="T638" ca="1">IF(ROWS($2:638)&lt;=COUNT('Trade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ROWS(U$2:$U638))),"")</f>
        <v/>
      </c>
      <c r="U638" s="93" t="str">
        <f ca="1">IFERROR(INDEX('Trade Journal'!P:P,MATCH(T638,'Trade Journal'!A:A,0)),"")</f>
        <v/>
      </c>
      <c r="V638" s="93" t="str">
        <f ca="1">IFERROR(INDEX('Trade Journal'!Q:Q,MATCH(T638,'Trade Journal'!A:A,0)),"")</f>
        <v/>
      </c>
      <c r="W638" s="93" t="str">
        <f ca="1">IFERROR(INDEX('Trade Journal'!R:R,MATCH(T638,'Trade Journal'!A:A,0)),"")</f>
        <v/>
      </c>
      <c r="X638" s="93" t="str">
        <f t="shared" ca="1" si="10"/>
        <v/>
      </c>
      <c r="Y638" s="93" t="str">
        <f ca="1">IF(X638&lt;&gt;"",SUM(X$2:X638),"")</f>
        <v/>
      </c>
      <c r="Z638" s="102" t="str">
        <f ca="1">IFERROR(INDEX('Trade Journal'!O:O,MATCH(T638,'Trade Journal'!A:A,0)),"")</f>
        <v/>
      </c>
      <c r="AA638" s="102" t="str">
        <f t="array" aca="1" ref="AA638" ca="1">IF(Z638&lt;&gt;"",PRODUCT(Z$2:Z638+1)-1,"")</f>
        <v/>
      </c>
      <c r="AB638" s="102" t="str">
        <f ca="1">IF(AA638&lt;&gt;"",IF(MAX(AA$2:AA638)=AA638,1/(1+AC637)-1,(1+AA638)/(1+AA637)-1),"")</f>
        <v/>
      </c>
      <c r="AC638" s="102" t="str">
        <f t="array" aca="1" ref="AC638" ca="1">IF(AA638&lt;&gt;"",PRODUCT(AB$3:AB638+1)-1,"")</f>
        <v/>
      </c>
      <c r="AD638" s="104" t="str">
        <f ca="1">IF(AA638&lt;&gt;"",POWER((AA638-MAX(AA$2:AA638))/(1+MAX(AA$2:AA638))*100,2),"")</f>
        <v/>
      </c>
    </row>
    <row r="639" spans="20:30" x14ac:dyDescent="0.25">
      <c r="T639" t="str">
        <f t="array" aca="1" ref="T639" ca="1">IF(ROWS($2:639)&lt;=COUNT('Trade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ROWS(U$2:$U639))),"")</f>
        <v/>
      </c>
      <c r="U639" s="93" t="str">
        <f ca="1">IFERROR(INDEX('Trade Journal'!P:P,MATCH(T639,'Trade Journal'!A:A,0)),"")</f>
        <v/>
      </c>
      <c r="V639" s="93" t="str">
        <f ca="1">IFERROR(INDEX('Trade Journal'!Q:Q,MATCH(T639,'Trade Journal'!A:A,0)),"")</f>
        <v/>
      </c>
      <c r="W639" s="93" t="str">
        <f ca="1">IFERROR(INDEX('Trade Journal'!R:R,MATCH(T639,'Trade Journal'!A:A,0)),"")</f>
        <v/>
      </c>
      <c r="X639" s="93" t="str">
        <f t="shared" ca="1" si="10"/>
        <v/>
      </c>
      <c r="Y639" s="93" t="str">
        <f ca="1">IF(X639&lt;&gt;"",SUM(X$2:X639),"")</f>
        <v/>
      </c>
      <c r="Z639" s="102" t="str">
        <f ca="1">IFERROR(INDEX('Trade Journal'!O:O,MATCH(T639,'Trade Journal'!A:A,0)),"")</f>
        <v/>
      </c>
      <c r="AA639" s="102" t="str">
        <f t="array" aca="1" ref="AA639" ca="1">IF(Z639&lt;&gt;"",PRODUCT(Z$2:Z639+1)-1,"")</f>
        <v/>
      </c>
      <c r="AB639" s="102" t="str">
        <f ca="1">IF(AA639&lt;&gt;"",IF(MAX(AA$2:AA639)=AA639,1/(1+AC638)-1,(1+AA639)/(1+AA638)-1),"")</f>
        <v/>
      </c>
      <c r="AC639" s="102" t="str">
        <f t="array" aca="1" ref="AC639" ca="1">IF(AA639&lt;&gt;"",PRODUCT(AB$3:AB639+1)-1,"")</f>
        <v/>
      </c>
      <c r="AD639" s="104" t="str">
        <f ca="1">IF(AA639&lt;&gt;"",POWER((AA639-MAX(AA$2:AA639))/(1+MAX(AA$2:AA639))*100,2),"")</f>
        <v/>
      </c>
    </row>
    <row r="640" spans="20:30" x14ac:dyDescent="0.25">
      <c r="T640" t="str">
        <f t="array" aca="1" ref="T640" ca="1">IF(ROWS($2:640)&lt;=COUNT('Trade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ROWS(U$2:$U640))),"")</f>
        <v/>
      </c>
      <c r="U640" s="93" t="str">
        <f ca="1">IFERROR(INDEX('Trade Journal'!P:P,MATCH(T640,'Trade Journal'!A:A,0)),"")</f>
        <v/>
      </c>
      <c r="V640" s="93" t="str">
        <f ca="1">IFERROR(INDEX('Trade Journal'!Q:Q,MATCH(T640,'Trade Journal'!A:A,0)),"")</f>
        <v/>
      </c>
      <c r="W640" s="93" t="str">
        <f ca="1">IFERROR(INDEX('Trade Journal'!R:R,MATCH(T640,'Trade Journal'!A:A,0)),"")</f>
        <v/>
      </c>
      <c r="X640" s="93" t="str">
        <f t="shared" ca="1" si="10"/>
        <v/>
      </c>
      <c r="Y640" s="93" t="str">
        <f ca="1">IF(X640&lt;&gt;"",SUM(X$2:X640),"")</f>
        <v/>
      </c>
      <c r="Z640" s="102" t="str">
        <f ca="1">IFERROR(INDEX('Trade Journal'!O:O,MATCH(T640,'Trade Journal'!A:A,0)),"")</f>
        <v/>
      </c>
      <c r="AA640" s="102" t="str">
        <f t="array" aca="1" ref="AA640" ca="1">IF(Z640&lt;&gt;"",PRODUCT(Z$2:Z640+1)-1,"")</f>
        <v/>
      </c>
      <c r="AB640" s="102" t="str">
        <f ca="1">IF(AA640&lt;&gt;"",IF(MAX(AA$2:AA640)=AA640,1/(1+AC639)-1,(1+AA640)/(1+AA639)-1),"")</f>
        <v/>
      </c>
      <c r="AC640" s="102" t="str">
        <f t="array" aca="1" ref="AC640" ca="1">IF(AA640&lt;&gt;"",PRODUCT(AB$3:AB640+1)-1,"")</f>
        <v/>
      </c>
      <c r="AD640" s="104" t="str">
        <f ca="1">IF(AA640&lt;&gt;"",POWER((AA640-MAX(AA$2:AA640))/(1+MAX(AA$2:AA640))*100,2),"")</f>
        <v/>
      </c>
    </row>
    <row r="641" spans="20:30" x14ac:dyDescent="0.25">
      <c r="T641" t="str">
        <f t="array" aca="1" ref="T641" ca="1">IF(ROWS($2:641)&lt;=COUNT('Trade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ROWS(U$2:$U641))),"")</f>
        <v/>
      </c>
      <c r="U641" s="93" t="str">
        <f ca="1">IFERROR(INDEX('Trade Journal'!P:P,MATCH(T641,'Trade Journal'!A:A,0)),"")</f>
        <v/>
      </c>
      <c r="V641" s="93" t="str">
        <f ca="1">IFERROR(INDEX('Trade Journal'!Q:Q,MATCH(T641,'Trade Journal'!A:A,0)),"")</f>
        <v/>
      </c>
      <c r="W641" s="93" t="str">
        <f ca="1">IFERROR(INDEX('Trade Journal'!R:R,MATCH(T641,'Trade Journal'!A:A,0)),"")</f>
        <v/>
      </c>
      <c r="X641" s="93" t="str">
        <f t="shared" ca="1" si="10"/>
        <v/>
      </c>
      <c r="Y641" s="93" t="str">
        <f ca="1">IF(X641&lt;&gt;"",SUM(X$2:X641),"")</f>
        <v/>
      </c>
      <c r="Z641" s="102" t="str">
        <f ca="1">IFERROR(INDEX('Trade Journal'!O:O,MATCH(T641,'Trade Journal'!A:A,0)),"")</f>
        <v/>
      </c>
      <c r="AA641" s="102" t="str">
        <f t="array" aca="1" ref="AA641" ca="1">IF(Z641&lt;&gt;"",PRODUCT(Z$2:Z641+1)-1,"")</f>
        <v/>
      </c>
      <c r="AB641" s="102" t="str">
        <f ca="1">IF(AA641&lt;&gt;"",IF(MAX(AA$2:AA641)=AA641,1/(1+AC640)-1,(1+AA641)/(1+AA640)-1),"")</f>
        <v/>
      </c>
      <c r="AC641" s="102" t="str">
        <f t="array" aca="1" ref="AC641" ca="1">IF(AA641&lt;&gt;"",PRODUCT(AB$3:AB641+1)-1,"")</f>
        <v/>
      </c>
      <c r="AD641" s="104" t="str">
        <f ca="1">IF(AA641&lt;&gt;"",POWER((AA641-MAX(AA$2:AA641))/(1+MAX(AA$2:AA641))*100,2),"")</f>
        <v/>
      </c>
    </row>
    <row r="642" spans="20:30" x14ac:dyDescent="0.25">
      <c r="T642" t="str">
        <f t="array" aca="1" ref="T642" ca="1">IF(ROWS($2:642)&lt;=COUNT('Trade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ROWS(U$2:$U642))),"")</f>
        <v/>
      </c>
      <c r="U642" s="93" t="str">
        <f ca="1">IFERROR(INDEX('Trade Journal'!P:P,MATCH(T642,'Trade Journal'!A:A,0)),"")</f>
        <v/>
      </c>
      <c r="V642" s="93" t="str">
        <f ca="1">IFERROR(INDEX('Trade Journal'!Q:Q,MATCH(T642,'Trade Journal'!A:A,0)),"")</f>
        <v/>
      </c>
      <c r="W642" s="93" t="str">
        <f ca="1">IFERROR(INDEX('Trade Journal'!R:R,MATCH(T642,'Trade Journal'!A:A,0)),"")</f>
        <v/>
      </c>
      <c r="X642" s="93" t="str">
        <f t="shared" ca="1" si="10"/>
        <v/>
      </c>
      <c r="Y642" s="93" t="str">
        <f ca="1">IF(X642&lt;&gt;"",SUM(X$2:X642),"")</f>
        <v/>
      </c>
      <c r="Z642" s="102" t="str">
        <f ca="1">IFERROR(INDEX('Trade Journal'!O:O,MATCH(T642,'Trade Journal'!A:A,0)),"")</f>
        <v/>
      </c>
      <c r="AA642" s="102" t="str">
        <f t="array" aca="1" ref="AA642" ca="1">IF(Z642&lt;&gt;"",PRODUCT(Z$2:Z642+1)-1,"")</f>
        <v/>
      </c>
      <c r="AB642" s="102" t="str">
        <f ca="1">IF(AA642&lt;&gt;"",IF(MAX(AA$2:AA642)=AA642,1/(1+AC641)-1,(1+AA642)/(1+AA641)-1),"")</f>
        <v/>
      </c>
      <c r="AC642" s="102" t="str">
        <f t="array" aca="1" ref="AC642" ca="1">IF(AA642&lt;&gt;"",PRODUCT(AB$3:AB642+1)-1,"")</f>
        <v/>
      </c>
      <c r="AD642" s="104" t="str">
        <f ca="1">IF(AA642&lt;&gt;"",POWER((AA642-MAX(AA$2:AA642))/(1+MAX(AA$2:AA642))*100,2),"")</f>
        <v/>
      </c>
    </row>
    <row r="643" spans="20:30" x14ac:dyDescent="0.25">
      <c r="T643" t="str">
        <f t="array" aca="1" ref="T643" ca="1">IF(ROWS($2:643)&lt;=COUNT('Trade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ROWS(U$2:$U643))),"")</f>
        <v/>
      </c>
      <c r="U643" s="93" t="str">
        <f ca="1">IFERROR(INDEX('Trade Journal'!P:P,MATCH(T643,'Trade Journal'!A:A,0)),"")</f>
        <v/>
      </c>
      <c r="V643" s="93" t="str">
        <f ca="1">IFERROR(INDEX('Trade Journal'!Q:Q,MATCH(T643,'Trade Journal'!A:A,0)),"")</f>
        <v/>
      </c>
      <c r="W643" s="93" t="str">
        <f ca="1">IFERROR(INDEX('Trade Journal'!R:R,MATCH(T643,'Trade Journal'!A:A,0)),"")</f>
        <v/>
      </c>
      <c r="X643" s="93" t="str">
        <f t="shared" ca="1" si="10"/>
        <v/>
      </c>
      <c r="Y643" s="93" t="str">
        <f ca="1">IF(X643&lt;&gt;"",SUM(X$2:X643),"")</f>
        <v/>
      </c>
      <c r="Z643" s="102" t="str">
        <f ca="1">IFERROR(INDEX('Trade Journal'!O:O,MATCH(T643,'Trade Journal'!A:A,0)),"")</f>
        <v/>
      </c>
      <c r="AA643" s="102" t="str">
        <f t="array" aca="1" ref="AA643" ca="1">IF(Z643&lt;&gt;"",PRODUCT(Z$2:Z643+1)-1,"")</f>
        <v/>
      </c>
      <c r="AB643" s="102" t="str">
        <f ca="1">IF(AA643&lt;&gt;"",IF(MAX(AA$2:AA643)=AA643,1/(1+AC642)-1,(1+AA643)/(1+AA642)-1),"")</f>
        <v/>
      </c>
      <c r="AC643" s="102" t="str">
        <f t="array" aca="1" ref="AC643" ca="1">IF(AA643&lt;&gt;"",PRODUCT(AB$3:AB643+1)-1,"")</f>
        <v/>
      </c>
      <c r="AD643" s="104" t="str">
        <f ca="1">IF(AA643&lt;&gt;"",POWER((AA643-MAX(AA$2:AA643))/(1+MAX(AA$2:AA643))*100,2),"")</f>
        <v/>
      </c>
    </row>
    <row r="644" spans="20:30" x14ac:dyDescent="0.25">
      <c r="T644" t="str">
        <f t="array" aca="1" ref="T644" ca="1">IF(ROWS($2:644)&lt;=COUNT('Trade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ROWS(U$2:$U644))),"")</f>
        <v/>
      </c>
      <c r="U644" s="93" t="str">
        <f ca="1">IFERROR(INDEX('Trade Journal'!P:P,MATCH(T644,'Trade Journal'!A:A,0)),"")</f>
        <v/>
      </c>
      <c r="V644" s="93" t="str">
        <f ca="1">IFERROR(INDEX('Trade Journal'!Q:Q,MATCH(T644,'Trade Journal'!A:A,0)),"")</f>
        <v/>
      </c>
      <c r="W644" s="93" t="str">
        <f ca="1">IFERROR(INDEX('Trade Journal'!R:R,MATCH(T644,'Trade Journal'!A:A,0)),"")</f>
        <v/>
      </c>
      <c r="X644" s="93" t="str">
        <f t="shared" ca="1" si="10"/>
        <v/>
      </c>
      <c r="Y644" s="93" t="str">
        <f ca="1">IF(X644&lt;&gt;"",SUM(X$2:X644),"")</f>
        <v/>
      </c>
      <c r="Z644" s="102" t="str">
        <f ca="1">IFERROR(INDEX('Trade Journal'!O:O,MATCH(T644,'Trade Journal'!A:A,0)),"")</f>
        <v/>
      </c>
      <c r="AA644" s="102" t="str">
        <f t="array" aca="1" ref="AA644" ca="1">IF(Z644&lt;&gt;"",PRODUCT(Z$2:Z644+1)-1,"")</f>
        <v/>
      </c>
      <c r="AB644" s="102" t="str">
        <f ca="1">IF(AA644&lt;&gt;"",IF(MAX(AA$2:AA644)=AA644,1/(1+AC643)-1,(1+AA644)/(1+AA643)-1),"")</f>
        <v/>
      </c>
      <c r="AC644" s="102" t="str">
        <f t="array" aca="1" ref="AC644" ca="1">IF(AA644&lt;&gt;"",PRODUCT(AB$3:AB644+1)-1,"")</f>
        <v/>
      </c>
      <c r="AD644" s="104" t="str">
        <f ca="1">IF(AA644&lt;&gt;"",POWER((AA644-MAX(AA$2:AA644))/(1+MAX(AA$2:AA644))*100,2),"")</f>
        <v/>
      </c>
    </row>
    <row r="645" spans="20:30" x14ac:dyDescent="0.25">
      <c r="T645" t="str">
        <f t="array" aca="1" ref="T645" ca="1">IF(ROWS($2:645)&lt;=COUNT('Trade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ROWS(U$2:$U645))),"")</f>
        <v/>
      </c>
      <c r="U645" s="93" t="str">
        <f ca="1">IFERROR(INDEX('Trade Journal'!P:P,MATCH(T645,'Trade Journal'!A:A,0)),"")</f>
        <v/>
      </c>
      <c r="V645" s="93" t="str">
        <f ca="1">IFERROR(INDEX('Trade Journal'!Q:Q,MATCH(T645,'Trade Journal'!A:A,0)),"")</f>
        <v/>
      </c>
      <c r="W645" s="93" t="str">
        <f ca="1">IFERROR(INDEX('Trade Journal'!R:R,MATCH(T645,'Trade Journal'!A:A,0)),"")</f>
        <v/>
      </c>
      <c r="X645" s="93" t="str">
        <f t="shared" ca="1" si="10"/>
        <v/>
      </c>
      <c r="Y645" s="93" t="str">
        <f ca="1">IF(X645&lt;&gt;"",SUM(X$2:X645),"")</f>
        <v/>
      </c>
      <c r="Z645" s="102" t="str">
        <f ca="1">IFERROR(INDEX('Trade Journal'!O:O,MATCH(T645,'Trade Journal'!A:A,0)),"")</f>
        <v/>
      </c>
      <c r="AA645" s="102" t="str">
        <f t="array" aca="1" ref="AA645" ca="1">IF(Z645&lt;&gt;"",PRODUCT(Z$2:Z645+1)-1,"")</f>
        <v/>
      </c>
      <c r="AB645" s="102" t="str">
        <f ca="1">IF(AA645&lt;&gt;"",IF(MAX(AA$2:AA645)=AA645,1/(1+AC644)-1,(1+AA645)/(1+AA644)-1),"")</f>
        <v/>
      </c>
      <c r="AC645" s="102" t="str">
        <f t="array" aca="1" ref="AC645" ca="1">IF(AA645&lt;&gt;"",PRODUCT(AB$3:AB645+1)-1,"")</f>
        <v/>
      </c>
      <c r="AD645" s="104" t="str">
        <f ca="1">IF(AA645&lt;&gt;"",POWER((AA645-MAX(AA$2:AA645))/(1+MAX(AA$2:AA645))*100,2),"")</f>
        <v/>
      </c>
    </row>
    <row r="646" spans="20:30" x14ac:dyDescent="0.25">
      <c r="T646" t="str">
        <f t="array" aca="1" ref="T646" ca="1">IF(ROWS($2:646)&lt;=COUNT('Trade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ROWS(U$2:$U646))),"")</f>
        <v/>
      </c>
      <c r="U646" s="93" t="str">
        <f ca="1">IFERROR(INDEX('Trade Journal'!P:P,MATCH(T646,'Trade Journal'!A:A,0)),"")</f>
        <v/>
      </c>
      <c r="V646" s="93" t="str">
        <f ca="1">IFERROR(INDEX('Trade Journal'!Q:Q,MATCH(T646,'Trade Journal'!A:A,0)),"")</f>
        <v/>
      </c>
      <c r="W646" s="93" t="str">
        <f ca="1">IFERROR(INDEX('Trade Journal'!R:R,MATCH(T646,'Trade Journal'!A:A,0)),"")</f>
        <v/>
      </c>
      <c r="X646" s="93" t="str">
        <f t="shared" ca="1" si="10"/>
        <v/>
      </c>
      <c r="Y646" s="93" t="str">
        <f ca="1">IF(X646&lt;&gt;"",SUM(X$2:X646),"")</f>
        <v/>
      </c>
      <c r="Z646" s="102" t="str">
        <f ca="1">IFERROR(INDEX('Trade Journal'!O:O,MATCH(T646,'Trade Journal'!A:A,0)),"")</f>
        <v/>
      </c>
      <c r="AA646" s="102" t="str">
        <f t="array" aca="1" ref="AA646" ca="1">IF(Z646&lt;&gt;"",PRODUCT(Z$2:Z646+1)-1,"")</f>
        <v/>
      </c>
      <c r="AB646" s="102" t="str">
        <f ca="1">IF(AA646&lt;&gt;"",IF(MAX(AA$2:AA646)=AA646,1/(1+AC645)-1,(1+AA646)/(1+AA645)-1),"")</f>
        <v/>
      </c>
      <c r="AC646" s="102" t="str">
        <f t="array" aca="1" ref="AC646" ca="1">IF(AA646&lt;&gt;"",PRODUCT(AB$3:AB646+1)-1,"")</f>
        <v/>
      </c>
      <c r="AD646" s="104" t="str">
        <f ca="1">IF(AA646&lt;&gt;"",POWER((AA646-MAX(AA$2:AA646))/(1+MAX(AA$2:AA646))*100,2),"")</f>
        <v/>
      </c>
    </row>
    <row r="647" spans="20:30" x14ac:dyDescent="0.25">
      <c r="T647" t="str">
        <f t="array" aca="1" ref="T647" ca="1">IF(ROWS($2:647)&lt;=COUNT('Trade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ROWS(U$2:$U647))),"")</f>
        <v/>
      </c>
      <c r="U647" s="93" t="str">
        <f ca="1">IFERROR(INDEX('Trade Journal'!P:P,MATCH(T647,'Trade Journal'!A:A,0)),"")</f>
        <v/>
      </c>
      <c r="V647" s="93" t="str">
        <f ca="1">IFERROR(INDEX('Trade Journal'!Q:Q,MATCH(T647,'Trade Journal'!A:A,0)),"")</f>
        <v/>
      </c>
      <c r="W647" s="93" t="str">
        <f ca="1">IFERROR(INDEX('Trade Journal'!R:R,MATCH(T647,'Trade Journal'!A:A,0)),"")</f>
        <v/>
      </c>
      <c r="X647" s="93" t="str">
        <f t="shared" ca="1" si="10"/>
        <v/>
      </c>
      <c r="Y647" s="93" t="str">
        <f ca="1">IF(X647&lt;&gt;"",SUM(X$2:X647),"")</f>
        <v/>
      </c>
      <c r="Z647" s="102" t="str">
        <f ca="1">IFERROR(INDEX('Trade Journal'!O:O,MATCH(T647,'Trade Journal'!A:A,0)),"")</f>
        <v/>
      </c>
      <c r="AA647" s="102" t="str">
        <f t="array" aca="1" ref="AA647" ca="1">IF(Z647&lt;&gt;"",PRODUCT(Z$2:Z647+1)-1,"")</f>
        <v/>
      </c>
      <c r="AB647" s="102" t="str">
        <f ca="1">IF(AA647&lt;&gt;"",IF(MAX(AA$2:AA647)=AA647,1/(1+AC646)-1,(1+AA647)/(1+AA646)-1),"")</f>
        <v/>
      </c>
      <c r="AC647" s="102" t="str">
        <f t="array" aca="1" ref="AC647" ca="1">IF(AA647&lt;&gt;"",PRODUCT(AB$3:AB647+1)-1,"")</f>
        <v/>
      </c>
      <c r="AD647" s="104" t="str">
        <f ca="1">IF(AA647&lt;&gt;"",POWER((AA647-MAX(AA$2:AA647))/(1+MAX(AA$2:AA647))*100,2),"")</f>
        <v/>
      </c>
    </row>
    <row r="648" spans="20:30" x14ac:dyDescent="0.25">
      <c r="T648" t="str">
        <f t="array" aca="1" ref="T648" ca="1">IF(ROWS($2:648)&lt;=COUNT('Trade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ROWS(U$2:$U648))),"")</f>
        <v/>
      </c>
      <c r="U648" s="93" t="str">
        <f ca="1">IFERROR(INDEX('Trade Journal'!P:P,MATCH(T648,'Trade Journal'!A:A,0)),"")</f>
        <v/>
      </c>
      <c r="V648" s="93" t="str">
        <f ca="1">IFERROR(INDEX('Trade Journal'!Q:Q,MATCH(T648,'Trade Journal'!A:A,0)),"")</f>
        <v/>
      </c>
      <c r="W648" s="93" t="str">
        <f ca="1">IFERROR(INDEX('Trade Journal'!R:R,MATCH(T648,'Trade Journal'!A:A,0)),"")</f>
        <v/>
      </c>
      <c r="X648" s="93" t="str">
        <f t="shared" ca="1" si="10"/>
        <v/>
      </c>
      <c r="Y648" s="93" t="str">
        <f ca="1">IF(X648&lt;&gt;"",SUM(X$2:X648),"")</f>
        <v/>
      </c>
      <c r="Z648" s="102" t="str">
        <f ca="1">IFERROR(INDEX('Trade Journal'!O:O,MATCH(T648,'Trade Journal'!A:A,0)),"")</f>
        <v/>
      </c>
      <c r="AA648" s="102" t="str">
        <f t="array" aca="1" ref="AA648" ca="1">IF(Z648&lt;&gt;"",PRODUCT(Z$2:Z648+1)-1,"")</f>
        <v/>
      </c>
      <c r="AB648" s="102" t="str">
        <f ca="1">IF(AA648&lt;&gt;"",IF(MAX(AA$2:AA648)=AA648,1/(1+AC647)-1,(1+AA648)/(1+AA647)-1),"")</f>
        <v/>
      </c>
      <c r="AC648" s="102" t="str">
        <f t="array" aca="1" ref="AC648" ca="1">IF(AA648&lt;&gt;"",PRODUCT(AB$3:AB648+1)-1,"")</f>
        <v/>
      </c>
      <c r="AD648" s="104" t="str">
        <f ca="1">IF(AA648&lt;&gt;"",POWER((AA648-MAX(AA$2:AA648))/(1+MAX(AA$2:AA648))*100,2),"")</f>
        <v/>
      </c>
    </row>
    <row r="649" spans="20:30" x14ac:dyDescent="0.25">
      <c r="T649" t="str">
        <f t="array" aca="1" ref="T649" ca="1">IF(ROWS($2:649)&lt;=COUNT('Trade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ROWS(U$2:$U649))),"")</f>
        <v/>
      </c>
      <c r="U649" s="93" t="str">
        <f ca="1">IFERROR(INDEX('Trade Journal'!P:P,MATCH(T649,'Trade Journal'!A:A,0)),"")</f>
        <v/>
      </c>
      <c r="V649" s="93" t="str">
        <f ca="1">IFERROR(INDEX('Trade Journal'!Q:Q,MATCH(T649,'Trade Journal'!A:A,0)),"")</f>
        <v/>
      </c>
      <c r="W649" s="93" t="str">
        <f ca="1">IFERROR(INDEX('Trade Journal'!R:R,MATCH(T649,'Trade Journal'!A:A,0)),"")</f>
        <v/>
      </c>
      <c r="X649" s="93" t="str">
        <f t="shared" ca="1" si="10"/>
        <v/>
      </c>
      <c r="Y649" s="93" t="str">
        <f ca="1">IF(X649&lt;&gt;"",SUM(X$2:X649),"")</f>
        <v/>
      </c>
      <c r="Z649" s="102" t="str">
        <f ca="1">IFERROR(INDEX('Trade Journal'!O:O,MATCH(T649,'Trade Journal'!A:A,0)),"")</f>
        <v/>
      </c>
      <c r="AA649" s="102" t="str">
        <f t="array" aca="1" ref="AA649" ca="1">IF(Z649&lt;&gt;"",PRODUCT(Z$2:Z649+1)-1,"")</f>
        <v/>
      </c>
      <c r="AB649" s="102" t="str">
        <f ca="1">IF(AA649&lt;&gt;"",IF(MAX(AA$2:AA649)=AA649,1/(1+AC648)-1,(1+AA649)/(1+AA648)-1),"")</f>
        <v/>
      </c>
      <c r="AC649" s="102" t="str">
        <f t="array" aca="1" ref="AC649" ca="1">IF(AA649&lt;&gt;"",PRODUCT(AB$3:AB649+1)-1,"")</f>
        <v/>
      </c>
      <c r="AD649" s="104" t="str">
        <f ca="1">IF(AA649&lt;&gt;"",POWER((AA649-MAX(AA$2:AA649))/(1+MAX(AA$2:AA649))*100,2),"")</f>
        <v/>
      </c>
    </row>
    <row r="650" spans="20:30" x14ac:dyDescent="0.25">
      <c r="T650" t="str">
        <f t="array" aca="1" ref="T650" ca="1">IF(ROWS($2:650)&lt;=COUNT('Trade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ROWS(U$2:$U650))),"")</f>
        <v/>
      </c>
      <c r="U650" s="93" t="str">
        <f ca="1">IFERROR(INDEX('Trade Journal'!P:P,MATCH(T650,'Trade Journal'!A:A,0)),"")</f>
        <v/>
      </c>
      <c r="V650" s="93" t="str">
        <f ca="1">IFERROR(INDEX('Trade Journal'!Q:Q,MATCH(T650,'Trade Journal'!A:A,0)),"")</f>
        <v/>
      </c>
      <c r="W650" s="93" t="str">
        <f ca="1">IFERROR(INDEX('Trade Journal'!R:R,MATCH(T650,'Trade Journal'!A:A,0)),"")</f>
        <v/>
      </c>
      <c r="X650" s="93" t="str">
        <f t="shared" ca="1" si="10"/>
        <v/>
      </c>
      <c r="Y650" s="93" t="str">
        <f ca="1">IF(X650&lt;&gt;"",SUM(X$2:X650),"")</f>
        <v/>
      </c>
      <c r="Z650" s="102" t="str">
        <f ca="1">IFERROR(INDEX('Trade Journal'!O:O,MATCH(T650,'Trade Journal'!A:A,0)),"")</f>
        <v/>
      </c>
      <c r="AA650" s="102" t="str">
        <f t="array" aca="1" ref="AA650" ca="1">IF(Z650&lt;&gt;"",PRODUCT(Z$2:Z650+1)-1,"")</f>
        <v/>
      </c>
      <c r="AB650" s="102" t="str">
        <f ca="1">IF(AA650&lt;&gt;"",IF(MAX(AA$2:AA650)=AA650,1/(1+AC649)-1,(1+AA650)/(1+AA649)-1),"")</f>
        <v/>
      </c>
      <c r="AC650" s="102" t="str">
        <f t="array" aca="1" ref="AC650" ca="1">IF(AA650&lt;&gt;"",PRODUCT(AB$3:AB650+1)-1,"")</f>
        <v/>
      </c>
      <c r="AD650" s="104" t="str">
        <f ca="1">IF(AA650&lt;&gt;"",POWER((AA650-MAX(AA$2:AA650))/(1+MAX(AA$2:AA650))*100,2),"")</f>
        <v/>
      </c>
    </row>
    <row r="651" spans="20:30" x14ac:dyDescent="0.25">
      <c r="T651" t="str">
        <f t="array" aca="1" ref="T651" ca="1">IF(ROWS($2:651)&lt;=COUNT('Trade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ROWS(U$2:$U651))),"")</f>
        <v/>
      </c>
      <c r="U651" s="93" t="str">
        <f ca="1">IFERROR(INDEX('Trade Journal'!P:P,MATCH(T651,'Trade Journal'!A:A,0)),"")</f>
        <v/>
      </c>
      <c r="V651" s="93" t="str">
        <f ca="1">IFERROR(INDEX('Trade Journal'!Q:Q,MATCH(T651,'Trade Journal'!A:A,0)),"")</f>
        <v/>
      </c>
      <c r="W651" s="93" t="str">
        <f ca="1">IFERROR(INDEX('Trade Journal'!R:R,MATCH(T651,'Trade Journal'!A:A,0)),"")</f>
        <v/>
      </c>
      <c r="X651" s="93" t="str">
        <f t="shared" ca="1" si="10"/>
        <v/>
      </c>
      <c r="Y651" s="93" t="str">
        <f ca="1">IF(X651&lt;&gt;"",SUM(X$2:X651),"")</f>
        <v/>
      </c>
      <c r="Z651" s="102" t="str">
        <f ca="1">IFERROR(INDEX('Trade Journal'!O:O,MATCH(T651,'Trade Journal'!A:A,0)),"")</f>
        <v/>
      </c>
      <c r="AA651" s="102" t="str">
        <f t="array" aca="1" ref="AA651" ca="1">IF(Z651&lt;&gt;"",PRODUCT(Z$2:Z651+1)-1,"")</f>
        <v/>
      </c>
      <c r="AB651" s="102" t="str">
        <f ca="1">IF(AA651&lt;&gt;"",IF(MAX(AA$2:AA651)=AA651,1/(1+AC650)-1,(1+AA651)/(1+AA650)-1),"")</f>
        <v/>
      </c>
      <c r="AC651" s="102" t="str">
        <f t="array" aca="1" ref="AC651" ca="1">IF(AA651&lt;&gt;"",PRODUCT(AB$3:AB651+1)-1,"")</f>
        <v/>
      </c>
      <c r="AD651" s="104" t="str">
        <f ca="1">IF(AA651&lt;&gt;"",POWER((AA651-MAX(AA$2:AA651))/(1+MAX(AA$2:AA651))*100,2),"")</f>
        <v/>
      </c>
    </row>
    <row r="652" spans="20:30" x14ac:dyDescent="0.25">
      <c r="T652" t="str">
        <f t="array" aca="1" ref="T652" ca="1">IF(ROWS($2:652)&lt;=COUNT('Trade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ROWS(U$2:$U652))),"")</f>
        <v/>
      </c>
      <c r="U652" s="93" t="str">
        <f ca="1">IFERROR(INDEX('Trade Journal'!P:P,MATCH(T652,'Trade Journal'!A:A,0)),"")</f>
        <v/>
      </c>
      <c r="V652" s="93" t="str">
        <f ca="1">IFERROR(INDEX('Trade Journal'!Q:Q,MATCH(T652,'Trade Journal'!A:A,0)),"")</f>
        <v/>
      </c>
      <c r="W652" s="93" t="str">
        <f ca="1">IFERROR(INDEX('Trade Journal'!R:R,MATCH(T652,'Trade Journal'!A:A,0)),"")</f>
        <v/>
      </c>
      <c r="X652" s="93" t="str">
        <f t="shared" ca="1" si="10"/>
        <v/>
      </c>
      <c r="Y652" s="93" t="str">
        <f ca="1">IF(X652&lt;&gt;"",SUM(X$2:X652),"")</f>
        <v/>
      </c>
      <c r="Z652" s="102" t="str">
        <f ca="1">IFERROR(INDEX('Trade Journal'!O:O,MATCH(T652,'Trade Journal'!A:A,0)),"")</f>
        <v/>
      </c>
      <c r="AA652" s="102" t="str">
        <f t="array" aca="1" ref="AA652" ca="1">IF(Z652&lt;&gt;"",PRODUCT(Z$2:Z652+1)-1,"")</f>
        <v/>
      </c>
      <c r="AB652" s="102" t="str">
        <f ca="1">IF(AA652&lt;&gt;"",IF(MAX(AA$2:AA652)=AA652,1/(1+AC651)-1,(1+AA652)/(1+AA651)-1),"")</f>
        <v/>
      </c>
      <c r="AC652" s="102" t="str">
        <f t="array" aca="1" ref="AC652" ca="1">IF(AA652&lt;&gt;"",PRODUCT(AB$3:AB652+1)-1,"")</f>
        <v/>
      </c>
      <c r="AD652" s="104" t="str">
        <f ca="1">IF(AA652&lt;&gt;"",POWER((AA652-MAX(AA$2:AA652))/(1+MAX(AA$2:AA652))*100,2),"")</f>
        <v/>
      </c>
    </row>
    <row r="653" spans="20:30" x14ac:dyDescent="0.25">
      <c r="T653" t="str">
        <f t="array" aca="1" ref="T653" ca="1">IF(ROWS($2:653)&lt;=COUNT('Trade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ROWS(U$2:$U653))),"")</f>
        <v/>
      </c>
      <c r="U653" s="93" t="str">
        <f ca="1">IFERROR(INDEX('Trade Journal'!P:P,MATCH(T653,'Trade Journal'!A:A,0)),"")</f>
        <v/>
      </c>
      <c r="V653" s="93" t="str">
        <f ca="1">IFERROR(INDEX('Trade Journal'!Q:Q,MATCH(T653,'Trade Journal'!A:A,0)),"")</f>
        <v/>
      </c>
      <c r="W653" s="93" t="str">
        <f ca="1">IFERROR(INDEX('Trade Journal'!R:R,MATCH(T653,'Trade Journal'!A:A,0)),"")</f>
        <v/>
      </c>
      <c r="X653" s="93" t="str">
        <f t="shared" ca="1" si="10"/>
        <v/>
      </c>
      <c r="Y653" s="93" t="str">
        <f ca="1">IF(X653&lt;&gt;"",SUM(X$2:X653),"")</f>
        <v/>
      </c>
      <c r="Z653" s="102" t="str">
        <f ca="1">IFERROR(INDEX('Trade Journal'!O:O,MATCH(T653,'Trade Journal'!A:A,0)),"")</f>
        <v/>
      </c>
      <c r="AA653" s="102" t="str">
        <f t="array" aca="1" ref="AA653" ca="1">IF(Z653&lt;&gt;"",PRODUCT(Z$2:Z653+1)-1,"")</f>
        <v/>
      </c>
      <c r="AB653" s="102" t="str">
        <f ca="1">IF(AA653&lt;&gt;"",IF(MAX(AA$2:AA653)=AA653,1/(1+AC652)-1,(1+AA653)/(1+AA652)-1),"")</f>
        <v/>
      </c>
      <c r="AC653" s="102" t="str">
        <f t="array" aca="1" ref="AC653" ca="1">IF(AA653&lt;&gt;"",PRODUCT(AB$3:AB653+1)-1,"")</f>
        <v/>
      </c>
      <c r="AD653" s="104" t="str">
        <f ca="1">IF(AA653&lt;&gt;"",POWER((AA653-MAX(AA$2:AA653))/(1+MAX(AA$2:AA653))*100,2),"")</f>
        <v/>
      </c>
    </row>
    <row r="654" spans="20:30" x14ac:dyDescent="0.25">
      <c r="T654" t="str">
        <f t="array" aca="1" ref="T654" ca="1">IF(ROWS($2:654)&lt;=COUNT('Trade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ROWS(U$2:$U654))),"")</f>
        <v/>
      </c>
      <c r="U654" s="93" t="str">
        <f ca="1">IFERROR(INDEX('Trade Journal'!P:P,MATCH(T654,'Trade Journal'!A:A,0)),"")</f>
        <v/>
      </c>
      <c r="V654" s="93" t="str">
        <f ca="1">IFERROR(INDEX('Trade Journal'!Q:Q,MATCH(T654,'Trade Journal'!A:A,0)),"")</f>
        <v/>
      </c>
      <c r="W654" s="93" t="str">
        <f ca="1">IFERROR(INDEX('Trade Journal'!R:R,MATCH(T654,'Trade Journal'!A:A,0)),"")</f>
        <v/>
      </c>
      <c r="X654" s="93" t="str">
        <f t="shared" ca="1" si="10"/>
        <v/>
      </c>
      <c r="Y654" s="93" t="str">
        <f ca="1">IF(X654&lt;&gt;"",SUM(X$2:X654),"")</f>
        <v/>
      </c>
      <c r="Z654" s="102" t="str">
        <f ca="1">IFERROR(INDEX('Trade Journal'!O:O,MATCH(T654,'Trade Journal'!A:A,0)),"")</f>
        <v/>
      </c>
      <c r="AA654" s="102" t="str">
        <f t="array" aca="1" ref="AA654" ca="1">IF(Z654&lt;&gt;"",PRODUCT(Z$2:Z654+1)-1,"")</f>
        <v/>
      </c>
      <c r="AB654" s="102" t="str">
        <f ca="1">IF(AA654&lt;&gt;"",IF(MAX(AA$2:AA654)=AA654,1/(1+AC653)-1,(1+AA654)/(1+AA653)-1),"")</f>
        <v/>
      </c>
      <c r="AC654" s="102" t="str">
        <f t="array" aca="1" ref="AC654" ca="1">IF(AA654&lt;&gt;"",PRODUCT(AB$3:AB654+1)-1,"")</f>
        <v/>
      </c>
      <c r="AD654" s="104" t="str">
        <f ca="1">IF(AA654&lt;&gt;"",POWER((AA654-MAX(AA$2:AA654))/(1+MAX(AA$2:AA654))*100,2),"")</f>
        <v/>
      </c>
    </row>
    <row r="655" spans="20:30" x14ac:dyDescent="0.25">
      <c r="T655" t="str">
        <f t="array" aca="1" ref="T655" ca="1">IF(ROWS($2:655)&lt;=COUNT('Trade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ROWS(U$2:$U655))),"")</f>
        <v/>
      </c>
      <c r="U655" s="93" t="str">
        <f ca="1">IFERROR(INDEX('Trade Journal'!P:P,MATCH(T655,'Trade Journal'!A:A,0)),"")</f>
        <v/>
      </c>
      <c r="V655" s="93" t="str">
        <f ca="1">IFERROR(INDEX('Trade Journal'!Q:Q,MATCH(T655,'Trade Journal'!A:A,0)),"")</f>
        <v/>
      </c>
      <c r="W655" s="93" t="str">
        <f ca="1">IFERROR(INDEX('Trade Journal'!R:R,MATCH(T655,'Trade Journal'!A:A,0)),"")</f>
        <v/>
      </c>
      <c r="X655" s="93" t="str">
        <f t="shared" ca="1" si="10"/>
        <v/>
      </c>
      <c r="Y655" s="93" t="str">
        <f ca="1">IF(X655&lt;&gt;"",SUM(X$2:X655),"")</f>
        <v/>
      </c>
      <c r="Z655" s="102" t="str">
        <f ca="1">IFERROR(INDEX('Trade Journal'!O:O,MATCH(T655,'Trade Journal'!A:A,0)),"")</f>
        <v/>
      </c>
      <c r="AA655" s="102" t="str">
        <f t="array" aca="1" ref="AA655" ca="1">IF(Z655&lt;&gt;"",PRODUCT(Z$2:Z655+1)-1,"")</f>
        <v/>
      </c>
      <c r="AB655" s="102" t="str">
        <f ca="1">IF(AA655&lt;&gt;"",IF(MAX(AA$2:AA655)=AA655,1/(1+AC654)-1,(1+AA655)/(1+AA654)-1),"")</f>
        <v/>
      </c>
      <c r="AC655" s="102" t="str">
        <f t="array" aca="1" ref="AC655" ca="1">IF(AA655&lt;&gt;"",PRODUCT(AB$3:AB655+1)-1,"")</f>
        <v/>
      </c>
      <c r="AD655" s="104" t="str">
        <f ca="1">IF(AA655&lt;&gt;"",POWER((AA655-MAX(AA$2:AA655))/(1+MAX(AA$2:AA655))*100,2),"")</f>
        <v/>
      </c>
    </row>
    <row r="656" spans="20:30" x14ac:dyDescent="0.25">
      <c r="T656" t="str">
        <f t="array" aca="1" ref="T656" ca="1">IF(ROWS($2:656)&lt;=COUNT('Trade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ROWS(U$2:$U656))),"")</f>
        <v/>
      </c>
      <c r="U656" s="93" t="str">
        <f ca="1">IFERROR(INDEX('Trade Journal'!P:P,MATCH(T656,'Trade Journal'!A:A,0)),"")</f>
        <v/>
      </c>
      <c r="V656" s="93" t="str">
        <f ca="1">IFERROR(INDEX('Trade Journal'!Q:Q,MATCH(T656,'Trade Journal'!A:A,0)),"")</f>
        <v/>
      </c>
      <c r="W656" s="93" t="str">
        <f ca="1">IFERROR(INDEX('Trade Journal'!R:R,MATCH(T656,'Trade Journal'!A:A,0)),"")</f>
        <v/>
      </c>
      <c r="X656" s="93" t="str">
        <f t="shared" ref="X656:X719" ca="1" si="11">IF(OR(U656&lt;&gt;"",V656&lt;&gt;"",W656&lt;&gt;""),SUM(U656:W656),"")</f>
        <v/>
      </c>
      <c r="Y656" s="93" t="str">
        <f ca="1">IF(X656&lt;&gt;"",SUM(X$2:X656),"")</f>
        <v/>
      </c>
      <c r="Z656" s="102" t="str">
        <f ca="1">IFERROR(INDEX('Trade Journal'!O:O,MATCH(T656,'Trade Journal'!A:A,0)),"")</f>
        <v/>
      </c>
      <c r="AA656" s="102" t="str">
        <f t="array" aca="1" ref="AA656" ca="1">IF(Z656&lt;&gt;"",PRODUCT(Z$2:Z656+1)-1,"")</f>
        <v/>
      </c>
      <c r="AB656" s="102" t="str">
        <f ca="1">IF(AA656&lt;&gt;"",IF(MAX(AA$2:AA656)=AA656,1/(1+AC655)-1,(1+AA656)/(1+AA655)-1),"")</f>
        <v/>
      </c>
      <c r="AC656" s="102" t="str">
        <f t="array" aca="1" ref="AC656" ca="1">IF(AA656&lt;&gt;"",PRODUCT(AB$3:AB656+1)-1,"")</f>
        <v/>
      </c>
      <c r="AD656" s="104" t="str">
        <f ca="1">IF(AA656&lt;&gt;"",POWER((AA656-MAX(AA$2:AA656))/(1+MAX(AA$2:AA656))*100,2),"")</f>
        <v/>
      </c>
    </row>
    <row r="657" spans="20:30" x14ac:dyDescent="0.25">
      <c r="T657" t="str">
        <f t="array" aca="1" ref="T657" ca="1">IF(ROWS($2:657)&lt;=COUNT('Trade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ROWS(U$2:$U657))),"")</f>
        <v/>
      </c>
      <c r="U657" s="93" t="str">
        <f ca="1">IFERROR(INDEX('Trade Journal'!P:P,MATCH(T657,'Trade Journal'!A:A,0)),"")</f>
        <v/>
      </c>
      <c r="V657" s="93" t="str">
        <f ca="1">IFERROR(INDEX('Trade Journal'!Q:Q,MATCH(T657,'Trade Journal'!A:A,0)),"")</f>
        <v/>
      </c>
      <c r="W657" s="93" t="str">
        <f ca="1">IFERROR(INDEX('Trade Journal'!R:R,MATCH(T657,'Trade Journal'!A:A,0)),"")</f>
        <v/>
      </c>
      <c r="X657" s="93" t="str">
        <f t="shared" ca="1" si="11"/>
        <v/>
      </c>
      <c r="Y657" s="93" t="str">
        <f ca="1">IF(X657&lt;&gt;"",SUM(X$2:X657),"")</f>
        <v/>
      </c>
      <c r="Z657" s="102" t="str">
        <f ca="1">IFERROR(INDEX('Trade Journal'!O:O,MATCH(T657,'Trade Journal'!A:A,0)),"")</f>
        <v/>
      </c>
      <c r="AA657" s="102" t="str">
        <f t="array" aca="1" ref="AA657" ca="1">IF(Z657&lt;&gt;"",PRODUCT(Z$2:Z657+1)-1,"")</f>
        <v/>
      </c>
      <c r="AB657" s="102" t="str">
        <f ca="1">IF(AA657&lt;&gt;"",IF(MAX(AA$2:AA657)=AA657,1/(1+AC656)-1,(1+AA657)/(1+AA656)-1),"")</f>
        <v/>
      </c>
      <c r="AC657" s="102" t="str">
        <f t="array" aca="1" ref="AC657" ca="1">IF(AA657&lt;&gt;"",PRODUCT(AB$3:AB657+1)-1,"")</f>
        <v/>
      </c>
      <c r="AD657" s="104" t="str">
        <f ca="1">IF(AA657&lt;&gt;"",POWER((AA657-MAX(AA$2:AA657))/(1+MAX(AA$2:AA657))*100,2),"")</f>
        <v/>
      </c>
    </row>
    <row r="658" spans="20:30" x14ac:dyDescent="0.25">
      <c r="T658" t="str">
        <f t="array" aca="1" ref="T658" ca="1">IF(ROWS($2:658)&lt;=COUNT('Trade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ROWS(U$2:$U658))),"")</f>
        <v/>
      </c>
      <c r="U658" s="93" t="str">
        <f ca="1">IFERROR(INDEX('Trade Journal'!P:P,MATCH(T658,'Trade Journal'!A:A,0)),"")</f>
        <v/>
      </c>
      <c r="V658" s="93" t="str">
        <f ca="1">IFERROR(INDEX('Trade Journal'!Q:Q,MATCH(T658,'Trade Journal'!A:A,0)),"")</f>
        <v/>
      </c>
      <c r="W658" s="93" t="str">
        <f ca="1">IFERROR(INDEX('Trade Journal'!R:R,MATCH(T658,'Trade Journal'!A:A,0)),"")</f>
        <v/>
      </c>
      <c r="X658" s="93" t="str">
        <f t="shared" ca="1" si="11"/>
        <v/>
      </c>
      <c r="Y658" s="93" t="str">
        <f ca="1">IF(X658&lt;&gt;"",SUM(X$2:X658),"")</f>
        <v/>
      </c>
      <c r="Z658" s="102" t="str">
        <f ca="1">IFERROR(INDEX('Trade Journal'!O:O,MATCH(T658,'Trade Journal'!A:A,0)),"")</f>
        <v/>
      </c>
      <c r="AA658" s="102" t="str">
        <f t="array" aca="1" ref="AA658" ca="1">IF(Z658&lt;&gt;"",PRODUCT(Z$2:Z658+1)-1,"")</f>
        <v/>
      </c>
      <c r="AB658" s="102" t="str">
        <f ca="1">IF(AA658&lt;&gt;"",IF(MAX(AA$2:AA658)=AA658,1/(1+AC657)-1,(1+AA658)/(1+AA657)-1),"")</f>
        <v/>
      </c>
      <c r="AC658" s="102" t="str">
        <f t="array" aca="1" ref="AC658" ca="1">IF(AA658&lt;&gt;"",PRODUCT(AB$3:AB658+1)-1,"")</f>
        <v/>
      </c>
      <c r="AD658" s="104" t="str">
        <f ca="1">IF(AA658&lt;&gt;"",POWER((AA658-MAX(AA$2:AA658))/(1+MAX(AA$2:AA658))*100,2),"")</f>
        <v/>
      </c>
    </row>
    <row r="659" spans="20:30" x14ac:dyDescent="0.25">
      <c r="T659" t="str">
        <f t="array" aca="1" ref="T659" ca="1">IF(ROWS($2:659)&lt;=COUNT('Trade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ROWS(U$2:$U659))),"")</f>
        <v/>
      </c>
      <c r="U659" s="93" t="str">
        <f ca="1">IFERROR(INDEX('Trade Journal'!P:P,MATCH(T659,'Trade Journal'!A:A,0)),"")</f>
        <v/>
      </c>
      <c r="V659" s="93" t="str">
        <f ca="1">IFERROR(INDEX('Trade Journal'!Q:Q,MATCH(T659,'Trade Journal'!A:A,0)),"")</f>
        <v/>
      </c>
      <c r="W659" s="93" t="str">
        <f ca="1">IFERROR(INDEX('Trade Journal'!R:R,MATCH(T659,'Trade Journal'!A:A,0)),"")</f>
        <v/>
      </c>
      <c r="X659" s="93" t="str">
        <f t="shared" ca="1" si="11"/>
        <v/>
      </c>
      <c r="Y659" s="93" t="str">
        <f ca="1">IF(X659&lt;&gt;"",SUM(X$2:X659),"")</f>
        <v/>
      </c>
      <c r="Z659" s="102" t="str">
        <f ca="1">IFERROR(INDEX('Trade Journal'!O:O,MATCH(T659,'Trade Journal'!A:A,0)),"")</f>
        <v/>
      </c>
      <c r="AA659" s="102" t="str">
        <f t="array" aca="1" ref="AA659" ca="1">IF(Z659&lt;&gt;"",PRODUCT(Z$2:Z659+1)-1,"")</f>
        <v/>
      </c>
      <c r="AB659" s="102" t="str">
        <f ca="1">IF(AA659&lt;&gt;"",IF(MAX(AA$2:AA659)=AA659,1/(1+AC658)-1,(1+AA659)/(1+AA658)-1),"")</f>
        <v/>
      </c>
      <c r="AC659" s="102" t="str">
        <f t="array" aca="1" ref="AC659" ca="1">IF(AA659&lt;&gt;"",PRODUCT(AB$3:AB659+1)-1,"")</f>
        <v/>
      </c>
      <c r="AD659" s="104" t="str">
        <f ca="1">IF(AA659&lt;&gt;"",POWER((AA659-MAX(AA$2:AA659))/(1+MAX(AA$2:AA659))*100,2),"")</f>
        <v/>
      </c>
    </row>
    <row r="660" spans="20:30" x14ac:dyDescent="0.25">
      <c r="T660" t="str">
        <f t="array" aca="1" ref="T660" ca="1">IF(ROWS($2:660)&lt;=COUNT('Trade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ROWS(U$2:$U660))),"")</f>
        <v/>
      </c>
      <c r="U660" s="93" t="str">
        <f ca="1">IFERROR(INDEX('Trade Journal'!P:P,MATCH(T660,'Trade Journal'!A:A,0)),"")</f>
        <v/>
      </c>
      <c r="V660" s="93" t="str">
        <f ca="1">IFERROR(INDEX('Trade Journal'!Q:Q,MATCH(T660,'Trade Journal'!A:A,0)),"")</f>
        <v/>
      </c>
      <c r="W660" s="93" t="str">
        <f ca="1">IFERROR(INDEX('Trade Journal'!R:R,MATCH(T660,'Trade Journal'!A:A,0)),"")</f>
        <v/>
      </c>
      <c r="X660" s="93" t="str">
        <f t="shared" ca="1" si="11"/>
        <v/>
      </c>
      <c r="Y660" s="93" t="str">
        <f ca="1">IF(X660&lt;&gt;"",SUM(X$2:X660),"")</f>
        <v/>
      </c>
      <c r="Z660" s="102" t="str">
        <f ca="1">IFERROR(INDEX('Trade Journal'!O:O,MATCH(T660,'Trade Journal'!A:A,0)),"")</f>
        <v/>
      </c>
      <c r="AA660" s="102" t="str">
        <f t="array" aca="1" ref="AA660" ca="1">IF(Z660&lt;&gt;"",PRODUCT(Z$2:Z660+1)-1,"")</f>
        <v/>
      </c>
      <c r="AB660" s="102" t="str">
        <f ca="1">IF(AA660&lt;&gt;"",IF(MAX(AA$2:AA660)=AA660,1/(1+AC659)-1,(1+AA660)/(1+AA659)-1),"")</f>
        <v/>
      </c>
      <c r="AC660" s="102" t="str">
        <f t="array" aca="1" ref="AC660" ca="1">IF(AA660&lt;&gt;"",PRODUCT(AB$3:AB660+1)-1,"")</f>
        <v/>
      </c>
      <c r="AD660" s="104" t="str">
        <f ca="1">IF(AA660&lt;&gt;"",POWER((AA660-MAX(AA$2:AA660))/(1+MAX(AA$2:AA660))*100,2),"")</f>
        <v/>
      </c>
    </row>
    <row r="661" spans="20:30" x14ac:dyDescent="0.25">
      <c r="T661" t="str">
        <f t="array" aca="1" ref="T661" ca="1">IF(ROWS($2:661)&lt;=COUNT('Trade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ROWS(U$2:$U661))),"")</f>
        <v/>
      </c>
      <c r="U661" s="93" t="str">
        <f ca="1">IFERROR(INDEX('Trade Journal'!P:P,MATCH(T661,'Trade Journal'!A:A,0)),"")</f>
        <v/>
      </c>
      <c r="V661" s="93" t="str">
        <f ca="1">IFERROR(INDEX('Trade Journal'!Q:Q,MATCH(T661,'Trade Journal'!A:A,0)),"")</f>
        <v/>
      </c>
      <c r="W661" s="93" t="str">
        <f ca="1">IFERROR(INDEX('Trade Journal'!R:R,MATCH(T661,'Trade Journal'!A:A,0)),"")</f>
        <v/>
      </c>
      <c r="X661" s="93" t="str">
        <f t="shared" ca="1" si="11"/>
        <v/>
      </c>
      <c r="Y661" s="93" t="str">
        <f ca="1">IF(X661&lt;&gt;"",SUM(X$2:X661),"")</f>
        <v/>
      </c>
      <c r="Z661" s="102" t="str">
        <f ca="1">IFERROR(INDEX('Trade Journal'!O:O,MATCH(T661,'Trade Journal'!A:A,0)),"")</f>
        <v/>
      </c>
      <c r="AA661" s="102" t="str">
        <f t="array" aca="1" ref="AA661" ca="1">IF(Z661&lt;&gt;"",PRODUCT(Z$2:Z661+1)-1,"")</f>
        <v/>
      </c>
      <c r="AB661" s="102" t="str">
        <f ca="1">IF(AA661&lt;&gt;"",IF(MAX(AA$2:AA661)=AA661,1/(1+AC660)-1,(1+AA661)/(1+AA660)-1),"")</f>
        <v/>
      </c>
      <c r="AC661" s="102" t="str">
        <f t="array" aca="1" ref="AC661" ca="1">IF(AA661&lt;&gt;"",PRODUCT(AB$3:AB661+1)-1,"")</f>
        <v/>
      </c>
      <c r="AD661" s="104" t="str">
        <f ca="1">IF(AA661&lt;&gt;"",POWER((AA661-MAX(AA$2:AA661))/(1+MAX(AA$2:AA661))*100,2),"")</f>
        <v/>
      </c>
    </row>
    <row r="662" spans="20:30" x14ac:dyDescent="0.25">
      <c r="T662" t="str">
        <f t="array" aca="1" ref="T662" ca="1">IF(ROWS($2:662)&lt;=COUNT('Trade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ROWS(U$2:$U662))),"")</f>
        <v/>
      </c>
      <c r="U662" s="93" t="str">
        <f ca="1">IFERROR(INDEX('Trade Journal'!P:P,MATCH(T662,'Trade Journal'!A:A,0)),"")</f>
        <v/>
      </c>
      <c r="V662" s="93" t="str">
        <f ca="1">IFERROR(INDEX('Trade Journal'!Q:Q,MATCH(T662,'Trade Journal'!A:A,0)),"")</f>
        <v/>
      </c>
      <c r="W662" s="93" t="str">
        <f ca="1">IFERROR(INDEX('Trade Journal'!R:R,MATCH(T662,'Trade Journal'!A:A,0)),"")</f>
        <v/>
      </c>
      <c r="X662" s="93" t="str">
        <f t="shared" ca="1" si="11"/>
        <v/>
      </c>
      <c r="Y662" s="93" t="str">
        <f ca="1">IF(X662&lt;&gt;"",SUM(X$2:X662),"")</f>
        <v/>
      </c>
      <c r="Z662" s="102" t="str">
        <f ca="1">IFERROR(INDEX('Trade Journal'!O:O,MATCH(T662,'Trade Journal'!A:A,0)),"")</f>
        <v/>
      </c>
      <c r="AA662" s="102" t="str">
        <f t="array" aca="1" ref="AA662" ca="1">IF(Z662&lt;&gt;"",PRODUCT(Z$2:Z662+1)-1,"")</f>
        <v/>
      </c>
      <c r="AB662" s="102" t="str">
        <f ca="1">IF(AA662&lt;&gt;"",IF(MAX(AA$2:AA662)=AA662,1/(1+AC661)-1,(1+AA662)/(1+AA661)-1),"")</f>
        <v/>
      </c>
      <c r="AC662" s="102" t="str">
        <f t="array" aca="1" ref="AC662" ca="1">IF(AA662&lt;&gt;"",PRODUCT(AB$3:AB662+1)-1,"")</f>
        <v/>
      </c>
      <c r="AD662" s="104" t="str">
        <f ca="1">IF(AA662&lt;&gt;"",POWER((AA662-MAX(AA$2:AA662))/(1+MAX(AA$2:AA662))*100,2),"")</f>
        <v/>
      </c>
    </row>
    <row r="663" spans="20:30" x14ac:dyDescent="0.25">
      <c r="T663" t="str">
        <f t="array" aca="1" ref="T663" ca="1">IF(ROWS($2:663)&lt;=COUNT('Trade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ROWS(U$2:$U663))),"")</f>
        <v/>
      </c>
      <c r="U663" s="93" t="str">
        <f ca="1">IFERROR(INDEX('Trade Journal'!P:P,MATCH(T663,'Trade Journal'!A:A,0)),"")</f>
        <v/>
      </c>
      <c r="V663" s="93" t="str">
        <f ca="1">IFERROR(INDEX('Trade Journal'!Q:Q,MATCH(T663,'Trade Journal'!A:A,0)),"")</f>
        <v/>
      </c>
      <c r="W663" s="93" t="str">
        <f ca="1">IFERROR(INDEX('Trade Journal'!R:R,MATCH(T663,'Trade Journal'!A:A,0)),"")</f>
        <v/>
      </c>
      <c r="X663" s="93" t="str">
        <f t="shared" ca="1" si="11"/>
        <v/>
      </c>
      <c r="Y663" s="93" t="str">
        <f ca="1">IF(X663&lt;&gt;"",SUM(X$2:X663),"")</f>
        <v/>
      </c>
      <c r="Z663" s="102" t="str">
        <f ca="1">IFERROR(INDEX('Trade Journal'!O:O,MATCH(T663,'Trade Journal'!A:A,0)),"")</f>
        <v/>
      </c>
      <c r="AA663" s="102" t="str">
        <f t="array" aca="1" ref="AA663" ca="1">IF(Z663&lt;&gt;"",PRODUCT(Z$2:Z663+1)-1,"")</f>
        <v/>
      </c>
      <c r="AB663" s="102" t="str">
        <f ca="1">IF(AA663&lt;&gt;"",IF(MAX(AA$2:AA663)=AA663,1/(1+AC662)-1,(1+AA663)/(1+AA662)-1),"")</f>
        <v/>
      </c>
      <c r="AC663" s="102" t="str">
        <f t="array" aca="1" ref="AC663" ca="1">IF(AA663&lt;&gt;"",PRODUCT(AB$3:AB663+1)-1,"")</f>
        <v/>
      </c>
      <c r="AD663" s="104" t="str">
        <f ca="1">IF(AA663&lt;&gt;"",POWER((AA663-MAX(AA$2:AA663))/(1+MAX(AA$2:AA663))*100,2),"")</f>
        <v/>
      </c>
    </row>
    <row r="664" spans="20:30" x14ac:dyDescent="0.25">
      <c r="T664" t="str">
        <f t="array" aca="1" ref="T664" ca="1">IF(ROWS($2:664)&lt;=COUNT('Trade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ROWS(U$2:$U664))),"")</f>
        <v/>
      </c>
      <c r="U664" s="93" t="str">
        <f ca="1">IFERROR(INDEX('Trade Journal'!P:P,MATCH(T664,'Trade Journal'!A:A,0)),"")</f>
        <v/>
      </c>
      <c r="V664" s="93" t="str">
        <f ca="1">IFERROR(INDEX('Trade Journal'!Q:Q,MATCH(T664,'Trade Journal'!A:A,0)),"")</f>
        <v/>
      </c>
      <c r="W664" s="93" t="str">
        <f ca="1">IFERROR(INDEX('Trade Journal'!R:R,MATCH(T664,'Trade Journal'!A:A,0)),"")</f>
        <v/>
      </c>
      <c r="X664" s="93" t="str">
        <f t="shared" ca="1" si="11"/>
        <v/>
      </c>
      <c r="Y664" s="93" t="str">
        <f ca="1">IF(X664&lt;&gt;"",SUM(X$2:X664),"")</f>
        <v/>
      </c>
      <c r="Z664" s="102" t="str">
        <f ca="1">IFERROR(INDEX('Trade Journal'!O:O,MATCH(T664,'Trade Journal'!A:A,0)),"")</f>
        <v/>
      </c>
      <c r="AA664" s="102" t="str">
        <f t="array" aca="1" ref="AA664" ca="1">IF(Z664&lt;&gt;"",PRODUCT(Z$2:Z664+1)-1,"")</f>
        <v/>
      </c>
      <c r="AB664" s="102" t="str">
        <f ca="1">IF(AA664&lt;&gt;"",IF(MAX(AA$2:AA664)=AA664,1/(1+AC663)-1,(1+AA664)/(1+AA663)-1),"")</f>
        <v/>
      </c>
      <c r="AC664" s="102" t="str">
        <f t="array" aca="1" ref="AC664" ca="1">IF(AA664&lt;&gt;"",PRODUCT(AB$3:AB664+1)-1,"")</f>
        <v/>
      </c>
      <c r="AD664" s="104" t="str">
        <f ca="1">IF(AA664&lt;&gt;"",POWER((AA664-MAX(AA$2:AA664))/(1+MAX(AA$2:AA664))*100,2),"")</f>
        <v/>
      </c>
    </row>
    <row r="665" spans="20:30" x14ac:dyDescent="0.25">
      <c r="T665" t="str">
        <f t="array" aca="1" ref="T665" ca="1">IF(ROWS($2:665)&lt;=COUNT('Trade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ROWS(U$2:$U665))),"")</f>
        <v/>
      </c>
      <c r="U665" s="93" t="str">
        <f ca="1">IFERROR(INDEX('Trade Journal'!P:P,MATCH(T665,'Trade Journal'!A:A,0)),"")</f>
        <v/>
      </c>
      <c r="V665" s="93" t="str">
        <f ca="1">IFERROR(INDEX('Trade Journal'!Q:Q,MATCH(T665,'Trade Journal'!A:A,0)),"")</f>
        <v/>
      </c>
      <c r="W665" s="93" t="str">
        <f ca="1">IFERROR(INDEX('Trade Journal'!R:R,MATCH(T665,'Trade Journal'!A:A,0)),"")</f>
        <v/>
      </c>
      <c r="X665" s="93" t="str">
        <f t="shared" ca="1" si="11"/>
        <v/>
      </c>
      <c r="Y665" s="93" t="str">
        <f ca="1">IF(X665&lt;&gt;"",SUM(X$2:X665),"")</f>
        <v/>
      </c>
      <c r="Z665" s="102" t="str">
        <f ca="1">IFERROR(INDEX('Trade Journal'!O:O,MATCH(T665,'Trade Journal'!A:A,0)),"")</f>
        <v/>
      </c>
      <c r="AA665" s="102" t="str">
        <f t="array" aca="1" ref="AA665" ca="1">IF(Z665&lt;&gt;"",PRODUCT(Z$2:Z665+1)-1,"")</f>
        <v/>
      </c>
      <c r="AB665" s="102" t="str">
        <f ca="1">IF(AA665&lt;&gt;"",IF(MAX(AA$2:AA665)=AA665,1/(1+AC664)-1,(1+AA665)/(1+AA664)-1),"")</f>
        <v/>
      </c>
      <c r="AC665" s="102" t="str">
        <f t="array" aca="1" ref="AC665" ca="1">IF(AA665&lt;&gt;"",PRODUCT(AB$3:AB665+1)-1,"")</f>
        <v/>
      </c>
      <c r="AD665" s="104" t="str">
        <f ca="1">IF(AA665&lt;&gt;"",POWER((AA665-MAX(AA$2:AA665))/(1+MAX(AA$2:AA665))*100,2),"")</f>
        <v/>
      </c>
    </row>
    <row r="666" spans="20:30" x14ac:dyDescent="0.25">
      <c r="T666" t="str">
        <f t="array" aca="1" ref="T666" ca="1">IF(ROWS($2:666)&lt;=COUNT('Trade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ROWS(U$2:$U666))),"")</f>
        <v/>
      </c>
      <c r="U666" s="93" t="str">
        <f ca="1">IFERROR(INDEX('Trade Journal'!P:P,MATCH(T666,'Trade Journal'!A:A,0)),"")</f>
        <v/>
      </c>
      <c r="V666" s="93" t="str">
        <f ca="1">IFERROR(INDEX('Trade Journal'!Q:Q,MATCH(T666,'Trade Journal'!A:A,0)),"")</f>
        <v/>
      </c>
      <c r="W666" s="93" t="str">
        <f ca="1">IFERROR(INDEX('Trade Journal'!R:R,MATCH(T666,'Trade Journal'!A:A,0)),"")</f>
        <v/>
      </c>
      <c r="X666" s="93" t="str">
        <f t="shared" ca="1" si="11"/>
        <v/>
      </c>
      <c r="Y666" s="93" t="str">
        <f ca="1">IF(X666&lt;&gt;"",SUM(X$2:X666),"")</f>
        <v/>
      </c>
      <c r="Z666" s="102" t="str">
        <f ca="1">IFERROR(INDEX('Trade Journal'!O:O,MATCH(T666,'Trade Journal'!A:A,0)),"")</f>
        <v/>
      </c>
      <c r="AA666" s="102" t="str">
        <f t="array" aca="1" ref="AA666" ca="1">IF(Z666&lt;&gt;"",PRODUCT(Z$2:Z666+1)-1,"")</f>
        <v/>
      </c>
      <c r="AB666" s="102" t="str">
        <f ca="1">IF(AA666&lt;&gt;"",IF(MAX(AA$2:AA666)=AA666,1/(1+AC665)-1,(1+AA666)/(1+AA665)-1),"")</f>
        <v/>
      </c>
      <c r="AC666" s="102" t="str">
        <f t="array" aca="1" ref="AC666" ca="1">IF(AA666&lt;&gt;"",PRODUCT(AB$3:AB666+1)-1,"")</f>
        <v/>
      </c>
      <c r="AD666" s="104" t="str">
        <f ca="1">IF(AA666&lt;&gt;"",POWER((AA666-MAX(AA$2:AA666))/(1+MAX(AA$2:AA666))*100,2),"")</f>
        <v/>
      </c>
    </row>
    <row r="667" spans="20:30" x14ac:dyDescent="0.25">
      <c r="T667" t="str">
        <f t="array" aca="1" ref="T667" ca="1">IF(ROWS($2:667)&lt;=COUNT('Trade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ROWS(U$2:$U667))),"")</f>
        <v/>
      </c>
      <c r="U667" s="93" t="str">
        <f ca="1">IFERROR(INDEX('Trade Journal'!P:P,MATCH(T667,'Trade Journal'!A:A,0)),"")</f>
        <v/>
      </c>
      <c r="V667" s="93" t="str">
        <f ca="1">IFERROR(INDEX('Trade Journal'!Q:Q,MATCH(T667,'Trade Journal'!A:A,0)),"")</f>
        <v/>
      </c>
      <c r="W667" s="93" t="str">
        <f ca="1">IFERROR(INDEX('Trade Journal'!R:R,MATCH(T667,'Trade Journal'!A:A,0)),"")</f>
        <v/>
      </c>
      <c r="X667" s="93" t="str">
        <f t="shared" ca="1" si="11"/>
        <v/>
      </c>
      <c r="Y667" s="93" t="str">
        <f ca="1">IF(X667&lt;&gt;"",SUM(X$2:X667),"")</f>
        <v/>
      </c>
      <c r="Z667" s="102" t="str">
        <f ca="1">IFERROR(INDEX('Trade Journal'!O:O,MATCH(T667,'Trade Journal'!A:A,0)),"")</f>
        <v/>
      </c>
      <c r="AA667" s="102" t="str">
        <f t="array" aca="1" ref="AA667" ca="1">IF(Z667&lt;&gt;"",PRODUCT(Z$2:Z667+1)-1,"")</f>
        <v/>
      </c>
      <c r="AB667" s="102" t="str">
        <f ca="1">IF(AA667&lt;&gt;"",IF(MAX(AA$2:AA667)=AA667,1/(1+AC666)-1,(1+AA667)/(1+AA666)-1),"")</f>
        <v/>
      </c>
      <c r="AC667" s="102" t="str">
        <f t="array" aca="1" ref="AC667" ca="1">IF(AA667&lt;&gt;"",PRODUCT(AB$3:AB667+1)-1,"")</f>
        <v/>
      </c>
      <c r="AD667" s="104" t="str">
        <f ca="1">IF(AA667&lt;&gt;"",POWER((AA667-MAX(AA$2:AA667))/(1+MAX(AA$2:AA667))*100,2),"")</f>
        <v/>
      </c>
    </row>
    <row r="668" spans="20:30" x14ac:dyDescent="0.25">
      <c r="T668" t="str">
        <f t="array" aca="1" ref="T668" ca="1">IF(ROWS($2:668)&lt;=COUNT('Trade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ROWS(U$2:$U668))),"")</f>
        <v/>
      </c>
      <c r="U668" s="93" t="str">
        <f ca="1">IFERROR(INDEX('Trade Journal'!P:P,MATCH(T668,'Trade Journal'!A:A,0)),"")</f>
        <v/>
      </c>
      <c r="V668" s="93" t="str">
        <f ca="1">IFERROR(INDEX('Trade Journal'!Q:Q,MATCH(T668,'Trade Journal'!A:A,0)),"")</f>
        <v/>
      </c>
      <c r="W668" s="93" t="str">
        <f ca="1">IFERROR(INDEX('Trade Journal'!R:R,MATCH(T668,'Trade Journal'!A:A,0)),"")</f>
        <v/>
      </c>
      <c r="X668" s="93" t="str">
        <f t="shared" ca="1" si="11"/>
        <v/>
      </c>
      <c r="Y668" s="93" t="str">
        <f ca="1">IF(X668&lt;&gt;"",SUM(X$2:X668),"")</f>
        <v/>
      </c>
      <c r="Z668" s="102" t="str">
        <f ca="1">IFERROR(INDEX('Trade Journal'!O:O,MATCH(T668,'Trade Journal'!A:A,0)),"")</f>
        <v/>
      </c>
      <c r="AA668" s="102" t="str">
        <f t="array" aca="1" ref="AA668" ca="1">IF(Z668&lt;&gt;"",PRODUCT(Z$2:Z668+1)-1,"")</f>
        <v/>
      </c>
      <c r="AB668" s="102" t="str">
        <f ca="1">IF(AA668&lt;&gt;"",IF(MAX(AA$2:AA668)=AA668,1/(1+AC667)-1,(1+AA668)/(1+AA667)-1),"")</f>
        <v/>
      </c>
      <c r="AC668" s="102" t="str">
        <f t="array" aca="1" ref="AC668" ca="1">IF(AA668&lt;&gt;"",PRODUCT(AB$3:AB668+1)-1,"")</f>
        <v/>
      </c>
      <c r="AD668" s="104" t="str">
        <f ca="1">IF(AA668&lt;&gt;"",POWER((AA668-MAX(AA$2:AA668))/(1+MAX(AA$2:AA668))*100,2),"")</f>
        <v/>
      </c>
    </row>
    <row r="669" spans="20:30" x14ac:dyDescent="0.25">
      <c r="T669" t="str">
        <f t="array" aca="1" ref="T669" ca="1">IF(ROWS($2:669)&lt;=COUNT('Trade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ROWS(U$2:$U669))),"")</f>
        <v/>
      </c>
      <c r="U669" s="93" t="str">
        <f ca="1">IFERROR(INDEX('Trade Journal'!P:P,MATCH(T669,'Trade Journal'!A:A,0)),"")</f>
        <v/>
      </c>
      <c r="V669" s="93" t="str">
        <f ca="1">IFERROR(INDEX('Trade Journal'!Q:Q,MATCH(T669,'Trade Journal'!A:A,0)),"")</f>
        <v/>
      </c>
      <c r="W669" s="93" t="str">
        <f ca="1">IFERROR(INDEX('Trade Journal'!R:R,MATCH(T669,'Trade Journal'!A:A,0)),"")</f>
        <v/>
      </c>
      <c r="X669" s="93" t="str">
        <f t="shared" ca="1" si="11"/>
        <v/>
      </c>
      <c r="Y669" s="93" t="str">
        <f ca="1">IF(X669&lt;&gt;"",SUM(X$2:X669),"")</f>
        <v/>
      </c>
      <c r="Z669" s="102" t="str">
        <f ca="1">IFERROR(INDEX('Trade Journal'!O:O,MATCH(T669,'Trade Journal'!A:A,0)),"")</f>
        <v/>
      </c>
      <c r="AA669" s="102" t="str">
        <f t="array" aca="1" ref="AA669" ca="1">IF(Z669&lt;&gt;"",PRODUCT(Z$2:Z669+1)-1,"")</f>
        <v/>
      </c>
      <c r="AB669" s="102" t="str">
        <f ca="1">IF(AA669&lt;&gt;"",IF(MAX(AA$2:AA669)=AA669,1/(1+AC668)-1,(1+AA669)/(1+AA668)-1),"")</f>
        <v/>
      </c>
      <c r="AC669" s="102" t="str">
        <f t="array" aca="1" ref="AC669" ca="1">IF(AA669&lt;&gt;"",PRODUCT(AB$3:AB669+1)-1,"")</f>
        <v/>
      </c>
      <c r="AD669" s="104" t="str">
        <f ca="1">IF(AA669&lt;&gt;"",POWER((AA669-MAX(AA$2:AA669))/(1+MAX(AA$2:AA669))*100,2),"")</f>
        <v/>
      </c>
    </row>
    <row r="670" spans="20:30" x14ac:dyDescent="0.25">
      <c r="T670" t="str">
        <f t="array" aca="1" ref="T670" ca="1">IF(ROWS($2:670)&lt;=COUNT('Trade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ROWS(U$2:$U670))),"")</f>
        <v/>
      </c>
      <c r="U670" s="93" t="str">
        <f ca="1">IFERROR(INDEX('Trade Journal'!P:P,MATCH(T670,'Trade Journal'!A:A,0)),"")</f>
        <v/>
      </c>
      <c r="V670" s="93" t="str">
        <f ca="1">IFERROR(INDEX('Trade Journal'!Q:Q,MATCH(T670,'Trade Journal'!A:A,0)),"")</f>
        <v/>
      </c>
      <c r="W670" s="93" t="str">
        <f ca="1">IFERROR(INDEX('Trade Journal'!R:R,MATCH(T670,'Trade Journal'!A:A,0)),"")</f>
        <v/>
      </c>
      <c r="X670" s="93" t="str">
        <f t="shared" ca="1" si="11"/>
        <v/>
      </c>
      <c r="Y670" s="93" t="str">
        <f ca="1">IF(X670&lt;&gt;"",SUM(X$2:X670),"")</f>
        <v/>
      </c>
      <c r="Z670" s="102" t="str">
        <f ca="1">IFERROR(INDEX('Trade Journal'!O:O,MATCH(T670,'Trade Journal'!A:A,0)),"")</f>
        <v/>
      </c>
      <c r="AA670" s="102" t="str">
        <f t="array" aca="1" ref="AA670" ca="1">IF(Z670&lt;&gt;"",PRODUCT(Z$2:Z670+1)-1,"")</f>
        <v/>
      </c>
      <c r="AB670" s="102" t="str">
        <f ca="1">IF(AA670&lt;&gt;"",IF(MAX(AA$2:AA670)=AA670,1/(1+AC669)-1,(1+AA670)/(1+AA669)-1),"")</f>
        <v/>
      </c>
      <c r="AC670" s="102" t="str">
        <f t="array" aca="1" ref="AC670" ca="1">IF(AA670&lt;&gt;"",PRODUCT(AB$3:AB670+1)-1,"")</f>
        <v/>
      </c>
      <c r="AD670" s="104" t="str">
        <f ca="1">IF(AA670&lt;&gt;"",POWER((AA670-MAX(AA$2:AA670))/(1+MAX(AA$2:AA670))*100,2),"")</f>
        <v/>
      </c>
    </row>
    <row r="671" spans="20:30" x14ac:dyDescent="0.25">
      <c r="T671" t="str">
        <f t="array" aca="1" ref="T671" ca="1">IF(ROWS($2:671)&lt;=COUNT('Trade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ROWS(U$2:$U671))),"")</f>
        <v/>
      </c>
      <c r="U671" s="93" t="str">
        <f ca="1">IFERROR(INDEX('Trade Journal'!P:P,MATCH(T671,'Trade Journal'!A:A,0)),"")</f>
        <v/>
      </c>
      <c r="V671" s="93" t="str">
        <f ca="1">IFERROR(INDEX('Trade Journal'!Q:Q,MATCH(T671,'Trade Journal'!A:A,0)),"")</f>
        <v/>
      </c>
      <c r="W671" s="93" t="str">
        <f ca="1">IFERROR(INDEX('Trade Journal'!R:R,MATCH(T671,'Trade Journal'!A:A,0)),"")</f>
        <v/>
      </c>
      <c r="X671" s="93" t="str">
        <f t="shared" ca="1" si="11"/>
        <v/>
      </c>
      <c r="Y671" s="93" t="str">
        <f ca="1">IF(X671&lt;&gt;"",SUM(X$2:X671),"")</f>
        <v/>
      </c>
      <c r="Z671" s="102" t="str">
        <f ca="1">IFERROR(INDEX('Trade Journal'!O:O,MATCH(T671,'Trade Journal'!A:A,0)),"")</f>
        <v/>
      </c>
      <c r="AA671" s="102" t="str">
        <f t="array" aca="1" ref="AA671" ca="1">IF(Z671&lt;&gt;"",PRODUCT(Z$2:Z671+1)-1,"")</f>
        <v/>
      </c>
      <c r="AB671" s="102" t="str">
        <f ca="1">IF(AA671&lt;&gt;"",IF(MAX(AA$2:AA671)=AA671,1/(1+AC670)-1,(1+AA671)/(1+AA670)-1),"")</f>
        <v/>
      </c>
      <c r="AC671" s="102" t="str">
        <f t="array" aca="1" ref="AC671" ca="1">IF(AA671&lt;&gt;"",PRODUCT(AB$3:AB671+1)-1,"")</f>
        <v/>
      </c>
      <c r="AD671" s="104" t="str">
        <f ca="1">IF(AA671&lt;&gt;"",POWER((AA671-MAX(AA$2:AA671))/(1+MAX(AA$2:AA671))*100,2),"")</f>
        <v/>
      </c>
    </row>
    <row r="672" spans="20:30" x14ac:dyDescent="0.25">
      <c r="T672" t="str">
        <f t="array" aca="1" ref="T672" ca="1">IF(ROWS($2:672)&lt;=COUNT('Trade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ROWS(U$2:$U672))),"")</f>
        <v/>
      </c>
      <c r="U672" s="93" t="str">
        <f ca="1">IFERROR(INDEX('Trade Journal'!P:P,MATCH(T672,'Trade Journal'!A:A,0)),"")</f>
        <v/>
      </c>
      <c r="V672" s="93" t="str">
        <f ca="1">IFERROR(INDEX('Trade Journal'!Q:Q,MATCH(T672,'Trade Journal'!A:A,0)),"")</f>
        <v/>
      </c>
      <c r="W672" s="93" t="str">
        <f ca="1">IFERROR(INDEX('Trade Journal'!R:R,MATCH(T672,'Trade Journal'!A:A,0)),"")</f>
        <v/>
      </c>
      <c r="X672" s="93" t="str">
        <f t="shared" ca="1" si="11"/>
        <v/>
      </c>
      <c r="Y672" s="93" t="str">
        <f ca="1">IF(X672&lt;&gt;"",SUM(X$2:X672),"")</f>
        <v/>
      </c>
      <c r="Z672" s="102" t="str">
        <f ca="1">IFERROR(INDEX('Trade Journal'!O:O,MATCH(T672,'Trade Journal'!A:A,0)),"")</f>
        <v/>
      </c>
      <c r="AA672" s="102" t="str">
        <f t="array" aca="1" ref="AA672" ca="1">IF(Z672&lt;&gt;"",PRODUCT(Z$2:Z672+1)-1,"")</f>
        <v/>
      </c>
      <c r="AB672" s="102" t="str">
        <f ca="1">IF(AA672&lt;&gt;"",IF(MAX(AA$2:AA672)=AA672,1/(1+AC671)-1,(1+AA672)/(1+AA671)-1),"")</f>
        <v/>
      </c>
      <c r="AC672" s="102" t="str">
        <f t="array" aca="1" ref="AC672" ca="1">IF(AA672&lt;&gt;"",PRODUCT(AB$3:AB672+1)-1,"")</f>
        <v/>
      </c>
      <c r="AD672" s="104" t="str">
        <f ca="1">IF(AA672&lt;&gt;"",POWER((AA672-MAX(AA$2:AA672))/(1+MAX(AA$2:AA672))*100,2),"")</f>
        <v/>
      </c>
    </row>
    <row r="673" spans="20:30" x14ac:dyDescent="0.25">
      <c r="T673" t="str">
        <f t="array" aca="1" ref="T673" ca="1">IF(ROWS($2:673)&lt;=COUNT('Trade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ROWS(U$2:$U673))),"")</f>
        <v/>
      </c>
      <c r="U673" s="93" t="str">
        <f ca="1">IFERROR(INDEX('Trade Journal'!P:P,MATCH(T673,'Trade Journal'!A:A,0)),"")</f>
        <v/>
      </c>
      <c r="V673" s="93" t="str">
        <f ca="1">IFERROR(INDEX('Trade Journal'!Q:Q,MATCH(T673,'Trade Journal'!A:A,0)),"")</f>
        <v/>
      </c>
      <c r="W673" s="93" t="str">
        <f ca="1">IFERROR(INDEX('Trade Journal'!R:R,MATCH(T673,'Trade Journal'!A:A,0)),"")</f>
        <v/>
      </c>
      <c r="X673" s="93" t="str">
        <f t="shared" ca="1" si="11"/>
        <v/>
      </c>
      <c r="Y673" s="93" t="str">
        <f ca="1">IF(X673&lt;&gt;"",SUM(X$2:X673),"")</f>
        <v/>
      </c>
      <c r="Z673" s="102" t="str">
        <f ca="1">IFERROR(INDEX('Trade Journal'!O:O,MATCH(T673,'Trade Journal'!A:A,0)),"")</f>
        <v/>
      </c>
      <c r="AA673" s="102" t="str">
        <f t="array" aca="1" ref="AA673" ca="1">IF(Z673&lt;&gt;"",PRODUCT(Z$2:Z673+1)-1,"")</f>
        <v/>
      </c>
      <c r="AB673" s="102" t="str">
        <f ca="1">IF(AA673&lt;&gt;"",IF(MAX(AA$2:AA673)=AA673,1/(1+AC672)-1,(1+AA673)/(1+AA672)-1),"")</f>
        <v/>
      </c>
      <c r="AC673" s="102" t="str">
        <f t="array" aca="1" ref="AC673" ca="1">IF(AA673&lt;&gt;"",PRODUCT(AB$3:AB673+1)-1,"")</f>
        <v/>
      </c>
      <c r="AD673" s="104" t="str">
        <f ca="1">IF(AA673&lt;&gt;"",POWER((AA673-MAX(AA$2:AA673))/(1+MAX(AA$2:AA673))*100,2),"")</f>
        <v/>
      </c>
    </row>
    <row r="674" spans="20:30" x14ac:dyDescent="0.25">
      <c r="T674" t="str">
        <f t="array" aca="1" ref="T674" ca="1">IF(ROWS($2:674)&lt;=COUNT('Trade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ROWS(U$2:$U674))),"")</f>
        <v/>
      </c>
      <c r="U674" s="93" t="str">
        <f ca="1">IFERROR(INDEX('Trade Journal'!P:P,MATCH(T674,'Trade Journal'!A:A,0)),"")</f>
        <v/>
      </c>
      <c r="V674" s="93" t="str">
        <f ca="1">IFERROR(INDEX('Trade Journal'!Q:Q,MATCH(T674,'Trade Journal'!A:A,0)),"")</f>
        <v/>
      </c>
      <c r="W674" s="93" t="str">
        <f ca="1">IFERROR(INDEX('Trade Journal'!R:R,MATCH(T674,'Trade Journal'!A:A,0)),"")</f>
        <v/>
      </c>
      <c r="X674" s="93" t="str">
        <f t="shared" ca="1" si="11"/>
        <v/>
      </c>
      <c r="Y674" s="93" t="str">
        <f ca="1">IF(X674&lt;&gt;"",SUM(X$2:X674),"")</f>
        <v/>
      </c>
      <c r="Z674" s="102" t="str">
        <f ca="1">IFERROR(INDEX('Trade Journal'!O:O,MATCH(T674,'Trade Journal'!A:A,0)),"")</f>
        <v/>
      </c>
      <c r="AA674" s="102" t="str">
        <f t="array" aca="1" ref="AA674" ca="1">IF(Z674&lt;&gt;"",PRODUCT(Z$2:Z674+1)-1,"")</f>
        <v/>
      </c>
      <c r="AB674" s="102" t="str">
        <f ca="1">IF(AA674&lt;&gt;"",IF(MAX(AA$2:AA674)=AA674,1/(1+AC673)-1,(1+AA674)/(1+AA673)-1),"")</f>
        <v/>
      </c>
      <c r="AC674" s="102" t="str">
        <f t="array" aca="1" ref="AC674" ca="1">IF(AA674&lt;&gt;"",PRODUCT(AB$3:AB674+1)-1,"")</f>
        <v/>
      </c>
      <c r="AD674" s="104" t="str">
        <f ca="1">IF(AA674&lt;&gt;"",POWER((AA674-MAX(AA$2:AA674))/(1+MAX(AA$2:AA674))*100,2),"")</f>
        <v/>
      </c>
    </row>
    <row r="675" spans="20:30" x14ac:dyDescent="0.25">
      <c r="T675" t="str">
        <f t="array" aca="1" ref="T675" ca="1">IF(ROWS($2:675)&lt;=COUNT('Trade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ROWS(U$2:$U675))),"")</f>
        <v/>
      </c>
      <c r="U675" s="93" t="str">
        <f ca="1">IFERROR(INDEX('Trade Journal'!P:P,MATCH(T675,'Trade Journal'!A:A,0)),"")</f>
        <v/>
      </c>
      <c r="V675" s="93" t="str">
        <f ca="1">IFERROR(INDEX('Trade Journal'!Q:Q,MATCH(T675,'Trade Journal'!A:A,0)),"")</f>
        <v/>
      </c>
      <c r="W675" s="93" t="str">
        <f ca="1">IFERROR(INDEX('Trade Journal'!R:R,MATCH(T675,'Trade Journal'!A:A,0)),"")</f>
        <v/>
      </c>
      <c r="X675" s="93" t="str">
        <f t="shared" ca="1" si="11"/>
        <v/>
      </c>
      <c r="Y675" s="93" t="str">
        <f ca="1">IF(X675&lt;&gt;"",SUM(X$2:X675),"")</f>
        <v/>
      </c>
      <c r="Z675" s="102" t="str">
        <f ca="1">IFERROR(INDEX('Trade Journal'!O:O,MATCH(T675,'Trade Journal'!A:A,0)),"")</f>
        <v/>
      </c>
      <c r="AA675" s="102" t="str">
        <f t="array" aca="1" ref="AA675" ca="1">IF(Z675&lt;&gt;"",PRODUCT(Z$2:Z675+1)-1,"")</f>
        <v/>
      </c>
      <c r="AB675" s="102" t="str">
        <f ca="1">IF(AA675&lt;&gt;"",IF(MAX(AA$2:AA675)=AA675,1/(1+AC674)-1,(1+AA675)/(1+AA674)-1),"")</f>
        <v/>
      </c>
      <c r="AC675" s="102" t="str">
        <f t="array" aca="1" ref="AC675" ca="1">IF(AA675&lt;&gt;"",PRODUCT(AB$3:AB675+1)-1,"")</f>
        <v/>
      </c>
      <c r="AD675" s="104" t="str">
        <f ca="1">IF(AA675&lt;&gt;"",POWER((AA675-MAX(AA$2:AA675))/(1+MAX(AA$2:AA675))*100,2),"")</f>
        <v/>
      </c>
    </row>
    <row r="676" spans="20:30" x14ac:dyDescent="0.25">
      <c r="T676" t="str">
        <f t="array" aca="1" ref="T676" ca="1">IF(ROWS($2:676)&lt;=COUNT('Trade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ROWS(U$2:$U676))),"")</f>
        <v/>
      </c>
      <c r="U676" s="93" t="str">
        <f ca="1">IFERROR(INDEX('Trade Journal'!P:P,MATCH(T676,'Trade Journal'!A:A,0)),"")</f>
        <v/>
      </c>
      <c r="V676" s="93" t="str">
        <f ca="1">IFERROR(INDEX('Trade Journal'!Q:Q,MATCH(T676,'Trade Journal'!A:A,0)),"")</f>
        <v/>
      </c>
      <c r="W676" s="93" t="str">
        <f ca="1">IFERROR(INDEX('Trade Journal'!R:R,MATCH(T676,'Trade Journal'!A:A,0)),"")</f>
        <v/>
      </c>
      <c r="X676" s="93" t="str">
        <f t="shared" ca="1" si="11"/>
        <v/>
      </c>
      <c r="Y676" s="93" t="str">
        <f ca="1">IF(X676&lt;&gt;"",SUM(X$2:X676),"")</f>
        <v/>
      </c>
      <c r="Z676" s="102" t="str">
        <f ca="1">IFERROR(INDEX('Trade Journal'!O:O,MATCH(T676,'Trade Journal'!A:A,0)),"")</f>
        <v/>
      </c>
      <c r="AA676" s="102" t="str">
        <f t="array" aca="1" ref="AA676" ca="1">IF(Z676&lt;&gt;"",PRODUCT(Z$2:Z676+1)-1,"")</f>
        <v/>
      </c>
      <c r="AB676" s="102" t="str">
        <f ca="1">IF(AA676&lt;&gt;"",IF(MAX(AA$2:AA676)=AA676,1/(1+AC675)-1,(1+AA676)/(1+AA675)-1),"")</f>
        <v/>
      </c>
      <c r="AC676" s="102" t="str">
        <f t="array" aca="1" ref="AC676" ca="1">IF(AA676&lt;&gt;"",PRODUCT(AB$3:AB676+1)-1,"")</f>
        <v/>
      </c>
      <c r="AD676" s="104" t="str">
        <f ca="1">IF(AA676&lt;&gt;"",POWER((AA676-MAX(AA$2:AA676))/(1+MAX(AA$2:AA676))*100,2),"")</f>
        <v/>
      </c>
    </row>
    <row r="677" spans="20:30" x14ac:dyDescent="0.25">
      <c r="T677" t="str">
        <f t="array" aca="1" ref="T677" ca="1">IF(ROWS($2:677)&lt;=COUNT('Trade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ROWS(U$2:$U677))),"")</f>
        <v/>
      </c>
      <c r="U677" s="93" t="str">
        <f ca="1">IFERROR(INDEX('Trade Journal'!P:P,MATCH(T677,'Trade Journal'!A:A,0)),"")</f>
        <v/>
      </c>
      <c r="V677" s="93" t="str">
        <f ca="1">IFERROR(INDEX('Trade Journal'!Q:Q,MATCH(T677,'Trade Journal'!A:A,0)),"")</f>
        <v/>
      </c>
      <c r="W677" s="93" t="str">
        <f ca="1">IFERROR(INDEX('Trade Journal'!R:R,MATCH(T677,'Trade Journal'!A:A,0)),"")</f>
        <v/>
      </c>
      <c r="X677" s="93" t="str">
        <f t="shared" ca="1" si="11"/>
        <v/>
      </c>
      <c r="Y677" s="93" t="str">
        <f ca="1">IF(X677&lt;&gt;"",SUM(X$2:X677),"")</f>
        <v/>
      </c>
      <c r="Z677" s="102" t="str">
        <f ca="1">IFERROR(INDEX('Trade Journal'!O:O,MATCH(T677,'Trade Journal'!A:A,0)),"")</f>
        <v/>
      </c>
      <c r="AA677" s="102" t="str">
        <f t="array" aca="1" ref="AA677" ca="1">IF(Z677&lt;&gt;"",PRODUCT(Z$2:Z677+1)-1,"")</f>
        <v/>
      </c>
      <c r="AB677" s="102" t="str">
        <f ca="1">IF(AA677&lt;&gt;"",IF(MAX(AA$2:AA677)=AA677,1/(1+AC676)-1,(1+AA677)/(1+AA676)-1),"")</f>
        <v/>
      </c>
      <c r="AC677" s="102" t="str">
        <f t="array" aca="1" ref="AC677" ca="1">IF(AA677&lt;&gt;"",PRODUCT(AB$3:AB677+1)-1,"")</f>
        <v/>
      </c>
      <c r="AD677" s="104" t="str">
        <f ca="1">IF(AA677&lt;&gt;"",POWER((AA677-MAX(AA$2:AA677))/(1+MAX(AA$2:AA677))*100,2),"")</f>
        <v/>
      </c>
    </row>
    <row r="678" spans="20:30" x14ac:dyDescent="0.25">
      <c r="T678" t="str">
        <f t="array" aca="1" ref="T678" ca="1">IF(ROWS($2:678)&lt;=COUNT('Trade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ROWS(U$2:$U678))),"")</f>
        <v/>
      </c>
      <c r="U678" s="93" t="str">
        <f ca="1">IFERROR(INDEX('Trade Journal'!P:P,MATCH(T678,'Trade Journal'!A:A,0)),"")</f>
        <v/>
      </c>
      <c r="V678" s="93" t="str">
        <f ca="1">IFERROR(INDEX('Trade Journal'!Q:Q,MATCH(T678,'Trade Journal'!A:A,0)),"")</f>
        <v/>
      </c>
      <c r="W678" s="93" t="str">
        <f ca="1">IFERROR(INDEX('Trade Journal'!R:R,MATCH(T678,'Trade Journal'!A:A,0)),"")</f>
        <v/>
      </c>
      <c r="X678" s="93" t="str">
        <f t="shared" ca="1" si="11"/>
        <v/>
      </c>
      <c r="Y678" s="93" t="str">
        <f ca="1">IF(X678&lt;&gt;"",SUM(X$2:X678),"")</f>
        <v/>
      </c>
      <c r="Z678" s="102" t="str">
        <f ca="1">IFERROR(INDEX('Trade Journal'!O:O,MATCH(T678,'Trade Journal'!A:A,0)),"")</f>
        <v/>
      </c>
      <c r="AA678" s="102" t="str">
        <f t="array" aca="1" ref="AA678" ca="1">IF(Z678&lt;&gt;"",PRODUCT(Z$2:Z678+1)-1,"")</f>
        <v/>
      </c>
      <c r="AB678" s="102" t="str">
        <f ca="1">IF(AA678&lt;&gt;"",IF(MAX(AA$2:AA678)=AA678,1/(1+AC677)-1,(1+AA678)/(1+AA677)-1),"")</f>
        <v/>
      </c>
      <c r="AC678" s="102" t="str">
        <f t="array" aca="1" ref="AC678" ca="1">IF(AA678&lt;&gt;"",PRODUCT(AB$3:AB678+1)-1,"")</f>
        <v/>
      </c>
      <c r="AD678" s="104" t="str">
        <f ca="1">IF(AA678&lt;&gt;"",POWER((AA678-MAX(AA$2:AA678))/(1+MAX(AA$2:AA678))*100,2),"")</f>
        <v/>
      </c>
    </row>
    <row r="679" spans="20:30" x14ac:dyDescent="0.25">
      <c r="T679" t="str">
        <f t="array" aca="1" ref="T679" ca="1">IF(ROWS($2:679)&lt;=COUNT('Trade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ROWS(U$2:$U679))),"")</f>
        <v/>
      </c>
      <c r="U679" s="93" t="str">
        <f ca="1">IFERROR(INDEX('Trade Journal'!P:P,MATCH(T679,'Trade Journal'!A:A,0)),"")</f>
        <v/>
      </c>
      <c r="V679" s="93" t="str">
        <f ca="1">IFERROR(INDEX('Trade Journal'!Q:Q,MATCH(T679,'Trade Journal'!A:A,0)),"")</f>
        <v/>
      </c>
      <c r="W679" s="93" t="str">
        <f ca="1">IFERROR(INDEX('Trade Journal'!R:R,MATCH(T679,'Trade Journal'!A:A,0)),"")</f>
        <v/>
      </c>
      <c r="X679" s="93" t="str">
        <f t="shared" ca="1" si="11"/>
        <v/>
      </c>
      <c r="Y679" s="93" t="str">
        <f ca="1">IF(X679&lt;&gt;"",SUM(X$2:X679),"")</f>
        <v/>
      </c>
      <c r="Z679" s="102" t="str">
        <f ca="1">IFERROR(INDEX('Trade Journal'!O:O,MATCH(T679,'Trade Journal'!A:A,0)),"")</f>
        <v/>
      </c>
      <c r="AA679" s="102" t="str">
        <f t="array" aca="1" ref="AA679" ca="1">IF(Z679&lt;&gt;"",PRODUCT(Z$2:Z679+1)-1,"")</f>
        <v/>
      </c>
      <c r="AB679" s="102" t="str">
        <f ca="1">IF(AA679&lt;&gt;"",IF(MAX(AA$2:AA679)=AA679,1/(1+AC678)-1,(1+AA679)/(1+AA678)-1),"")</f>
        <v/>
      </c>
      <c r="AC679" s="102" t="str">
        <f t="array" aca="1" ref="AC679" ca="1">IF(AA679&lt;&gt;"",PRODUCT(AB$3:AB679+1)-1,"")</f>
        <v/>
      </c>
      <c r="AD679" s="104" t="str">
        <f ca="1">IF(AA679&lt;&gt;"",POWER((AA679-MAX(AA$2:AA679))/(1+MAX(AA$2:AA679))*100,2),"")</f>
        <v/>
      </c>
    </row>
    <row r="680" spans="20:30" x14ac:dyDescent="0.25">
      <c r="T680" t="str">
        <f t="array" aca="1" ref="T680" ca="1">IF(ROWS($2:680)&lt;=COUNT('Trade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ROWS(U$2:$U680))),"")</f>
        <v/>
      </c>
      <c r="U680" s="93" t="str">
        <f ca="1">IFERROR(INDEX('Trade Journal'!P:P,MATCH(T680,'Trade Journal'!A:A,0)),"")</f>
        <v/>
      </c>
      <c r="V680" s="93" t="str">
        <f ca="1">IFERROR(INDEX('Trade Journal'!Q:Q,MATCH(T680,'Trade Journal'!A:A,0)),"")</f>
        <v/>
      </c>
      <c r="W680" s="93" t="str">
        <f ca="1">IFERROR(INDEX('Trade Journal'!R:R,MATCH(T680,'Trade Journal'!A:A,0)),"")</f>
        <v/>
      </c>
      <c r="X680" s="93" t="str">
        <f t="shared" ca="1" si="11"/>
        <v/>
      </c>
      <c r="Y680" s="93" t="str">
        <f ca="1">IF(X680&lt;&gt;"",SUM(X$2:X680),"")</f>
        <v/>
      </c>
      <c r="Z680" s="102" t="str">
        <f ca="1">IFERROR(INDEX('Trade Journal'!O:O,MATCH(T680,'Trade Journal'!A:A,0)),"")</f>
        <v/>
      </c>
      <c r="AA680" s="102" t="str">
        <f t="array" aca="1" ref="AA680" ca="1">IF(Z680&lt;&gt;"",PRODUCT(Z$2:Z680+1)-1,"")</f>
        <v/>
      </c>
      <c r="AB680" s="102" t="str">
        <f ca="1">IF(AA680&lt;&gt;"",IF(MAX(AA$2:AA680)=AA680,1/(1+AC679)-1,(1+AA680)/(1+AA679)-1),"")</f>
        <v/>
      </c>
      <c r="AC680" s="102" t="str">
        <f t="array" aca="1" ref="AC680" ca="1">IF(AA680&lt;&gt;"",PRODUCT(AB$3:AB680+1)-1,"")</f>
        <v/>
      </c>
      <c r="AD680" s="104" t="str">
        <f ca="1">IF(AA680&lt;&gt;"",POWER((AA680-MAX(AA$2:AA680))/(1+MAX(AA$2:AA680))*100,2),"")</f>
        <v/>
      </c>
    </row>
    <row r="681" spans="20:30" x14ac:dyDescent="0.25">
      <c r="T681" t="str">
        <f t="array" aca="1" ref="T681" ca="1">IF(ROWS($2:681)&lt;=COUNT('Trade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ROWS(U$2:$U681))),"")</f>
        <v/>
      </c>
      <c r="U681" s="93" t="str">
        <f ca="1">IFERROR(INDEX('Trade Journal'!P:P,MATCH(T681,'Trade Journal'!A:A,0)),"")</f>
        <v/>
      </c>
      <c r="V681" s="93" t="str">
        <f ca="1">IFERROR(INDEX('Trade Journal'!Q:Q,MATCH(T681,'Trade Journal'!A:A,0)),"")</f>
        <v/>
      </c>
      <c r="W681" s="93" t="str">
        <f ca="1">IFERROR(INDEX('Trade Journal'!R:R,MATCH(T681,'Trade Journal'!A:A,0)),"")</f>
        <v/>
      </c>
      <c r="X681" s="93" t="str">
        <f t="shared" ca="1" si="11"/>
        <v/>
      </c>
      <c r="Y681" s="93" t="str">
        <f ca="1">IF(X681&lt;&gt;"",SUM(X$2:X681),"")</f>
        <v/>
      </c>
      <c r="Z681" s="102" t="str">
        <f ca="1">IFERROR(INDEX('Trade Journal'!O:O,MATCH(T681,'Trade Journal'!A:A,0)),"")</f>
        <v/>
      </c>
      <c r="AA681" s="102" t="str">
        <f t="array" aca="1" ref="AA681" ca="1">IF(Z681&lt;&gt;"",PRODUCT(Z$2:Z681+1)-1,"")</f>
        <v/>
      </c>
      <c r="AB681" s="102" t="str">
        <f ca="1">IF(AA681&lt;&gt;"",IF(MAX(AA$2:AA681)=AA681,1/(1+AC680)-1,(1+AA681)/(1+AA680)-1),"")</f>
        <v/>
      </c>
      <c r="AC681" s="102" t="str">
        <f t="array" aca="1" ref="AC681" ca="1">IF(AA681&lt;&gt;"",PRODUCT(AB$3:AB681+1)-1,"")</f>
        <v/>
      </c>
      <c r="AD681" s="104" t="str">
        <f ca="1">IF(AA681&lt;&gt;"",POWER((AA681-MAX(AA$2:AA681))/(1+MAX(AA$2:AA681))*100,2),"")</f>
        <v/>
      </c>
    </row>
    <row r="682" spans="20:30" x14ac:dyDescent="0.25">
      <c r="T682" t="str">
        <f t="array" aca="1" ref="T682" ca="1">IF(ROWS($2:682)&lt;=COUNT('Trade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ROWS(U$2:$U682))),"")</f>
        <v/>
      </c>
      <c r="U682" s="93" t="str">
        <f ca="1">IFERROR(INDEX('Trade Journal'!P:P,MATCH(T682,'Trade Journal'!A:A,0)),"")</f>
        <v/>
      </c>
      <c r="V682" s="93" t="str">
        <f ca="1">IFERROR(INDEX('Trade Journal'!Q:Q,MATCH(T682,'Trade Journal'!A:A,0)),"")</f>
        <v/>
      </c>
      <c r="W682" s="93" t="str">
        <f ca="1">IFERROR(INDEX('Trade Journal'!R:R,MATCH(T682,'Trade Journal'!A:A,0)),"")</f>
        <v/>
      </c>
      <c r="X682" s="93" t="str">
        <f t="shared" ca="1" si="11"/>
        <v/>
      </c>
      <c r="Y682" s="93" t="str">
        <f ca="1">IF(X682&lt;&gt;"",SUM(X$2:X682),"")</f>
        <v/>
      </c>
      <c r="Z682" s="102" t="str">
        <f ca="1">IFERROR(INDEX('Trade Journal'!O:O,MATCH(T682,'Trade Journal'!A:A,0)),"")</f>
        <v/>
      </c>
      <c r="AA682" s="102" t="str">
        <f t="array" aca="1" ref="AA682" ca="1">IF(Z682&lt;&gt;"",PRODUCT(Z$2:Z682+1)-1,"")</f>
        <v/>
      </c>
      <c r="AB682" s="102" t="str">
        <f ca="1">IF(AA682&lt;&gt;"",IF(MAX(AA$2:AA682)=AA682,1/(1+AC681)-1,(1+AA682)/(1+AA681)-1),"")</f>
        <v/>
      </c>
      <c r="AC682" s="102" t="str">
        <f t="array" aca="1" ref="AC682" ca="1">IF(AA682&lt;&gt;"",PRODUCT(AB$3:AB682+1)-1,"")</f>
        <v/>
      </c>
      <c r="AD682" s="104" t="str">
        <f ca="1">IF(AA682&lt;&gt;"",POWER((AA682-MAX(AA$2:AA682))/(1+MAX(AA$2:AA682))*100,2),"")</f>
        <v/>
      </c>
    </row>
    <row r="683" spans="20:30" x14ac:dyDescent="0.25">
      <c r="T683" t="str">
        <f t="array" aca="1" ref="T683" ca="1">IF(ROWS($2:683)&lt;=COUNT('Trade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ROWS(U$2:$U683))),"")</f>
        <v/>
      </c>
      <c r="U683" s="93" t="str">
        <f ca="1">IFERROR(INDEX('Trade Journal'!P:P,MATCH(T683,'Trade Journal'!A:A,0)),"")</f>
        <v/>
      </c>
      <c r="V683" s="93" t="str">
        <f ca="1">IFERROR(INDEX('Trade Journal'!Q:Q,MATCH(T683,'Trade Journal'!A:A,0)),"")</f>
        <v/>
      </c>
      <c r="W683" s="93" t="str">
        <f ca="1">IFERROR(INDEX('Trade Journal'!R:R,MATCH(T683,'Trade Journal'!A:A,0)),"")</f>
        <v/>
      </c>
      <c r="X683" s="93" t="str">
        <f t="shared" ca="1" si="11"/>
        <v/>
      </c>
      <c r="Y683" s="93" t="str">
        <f ca="1">IF(X683&lt;&gt;"",SUM(X$2:X683),"")</f>
        <v/>
      </c>
      <c r="Z683" s="102" t="str">
        <f ca="1">IFERROR(INDEX('Trade Journal'!O:O,MATCH(T683,'Trade Journal'!A:A,0)),"")</f>
        <v/>
      </c>
      <c r="AA683" s="102" t="str">
        <f t="array" aca="1" ref="AA683" ca="1">IF(Z683&lt;&gt;"",PRODUCT(Z$2:Z683+1)-1,"")</f>
        <v/>
      </c>
      <c r="AB683" s="102" t="str">
        <f ca="1">IF(AA683&lt;&gt;"",IF(MAX(AA$2:AA683)=AA683,1/(1+AC682)-1,(1+AA683)/(1+AA682)-1),"")</f>
        <v/>
      </c>
      <c r="AC683" s="102" t="str">
        <f t="array" aca="1" ref="AC683" ca="1">IF(AA683&lt;&gt;"",PRODUCT(AB$3:AB683+1)-1,"")</f>
        <v/>
      </c>
      <c r="AD683" s="104" t="str">
        <f ca="1">IF(AA683&lt;&gt;"",POWER((AA683-MAX(AA$2:AA683))/(1+MAX(AA$2:AA683))*100,2),"")</f>
        <v/>
      </c>
    </row>
    <row r="684" spans="20:30" x14ac:dyDescent="0.25">
      <c r="T684" t="str">
        <f t="array" aca="1" ref="T684" ca="1">IF(ROWS($2:684)&lt;=COUNT('Trade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ROWS(U$2:$U684))),"")</f>
        <v/>
      </c>
      <c r="U684" s="93" t="str">
        <f ca="1">IFERROR(INDEX('Trade Journal'!P:P,MATCH(T684,'Trade Journal'!A:A,0)),"")</f>
        <v/>
      </c>
      <c r="V684" s="93" t="str">
        <f ca="1">IFERROR(INDEX('Trade Journal'!Q:Q,MATCH(T684,'Trade Journal'!A:A,0)),"")</f>
        <v/>
      </c>
      <c r="W684" s="93" t="str">
        <f ca="1">IFERROR(INDEX('Trade Journal'!R:R,MATCH(T684,'Trade Journal'!A:A,0)),"")</f>
        <v/>
      </c>
      <c r="X684" s="93" t="str">
        <f t="shared" ca="1" si="11"/>
        <v/>
      </c>
      <c r="Y684" s="93" t="str">
        <f ca="1">IF(X684&lt;&gt;"",SUM(X$2:X684),"")</f>
        <v/>
      </c>
      <c r="Z684" s="102" t="str">
        <f ca="1">IFERROR(INDEX('Trade Journal'!O:O,MATCH(T684,'Trade Journal'!A:A,0)),"")</f>
        <v/>
      </c>
      <c r="AA684" s="102" t="str">
        <f t="array" aca="1" ref="AA684" ca="1">IF(Z684&lt;&gt;"",PRODUCT(Z$2:Z684+1)-1,"")</f>
        <v/>
      </c>
      <c r="AB684" s="102" t="str">
        <f ca="1">IF(AA684&lt;&gt;"",IF(MAX(AA$2:AA684)=AA684,1/(1+AC683)-1,(1+AA684)/(1+AA683)-1),"")</f>
        <v/>
      </c>
      <c r="AC684" s="102" t="str">
        <f t="array" aca="1" ref="AC684" ca="1">IF(AA684&lt;&gt;"",PRODUCT(AB$3:AB684+1)-1,"")</f>
        <v/>
      </c>
      <c r="AD684" s="104" t="str">
        <f ca="1">IF(AA684&lt;&gt;"",POWER((AA684-MAX(AA$2:AA684))/(1+MAX(AA$2:AA684))*100,2),"")</f>
        <v/>
      </c>
    </row>
    <row r="685" spans="20:30" x14ac:dyDescent="0.25">
      <c r="T685" t="str">
        <f t="array" aca="1" ref="T685" ca="1">IF(ROWS($2:685)&lt;=COUNT('Trade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ROWS(U$2:$U685))),"")</f>
        <v/>
      </c>
      <c r="U685" s="93" t="str">
        <f ca="1">IFERROR(INDEX('Trade Journal'!P:P,MATCH(T685,'Trade Journal'!A:A,0)),"")</f>
        <v/>
      </c>
      <c r="V685" s="93" t="str">
        <f ca="1">IFERROR(INDEX('Trade Journal'!Q:Q,MATCH(T685,'Trade Journal'!A:A,0)),"")</f>
        <v/>
      </c>
      <c r="W685" s="93" t="str">
        <f ca="1">IFERROR(INDEX('Trade Journal'!R:R,MATCH(T685,'Trade Journal'!A:A,0)),"")</f>
        <v/>
      </c>
      <c r="X685" s="93" t="str">
        <f t="shared" ca="1" si="11"/>
        <v/>
      </c>
      <c r="Y685" s="93" t="str">
        <f ca="1">IF(X685&lt;&gt;"",SUM(X$2:X685),"")</f>
        <v/>
      </c>
      <c r="Z685" s="102" t="str">
        <f ca="1">IFERROR(INDEX('Trade Journal'!O:O,MATCH(T685,'Trade Journal'!A:A,0)),"")</f>
        <v/>
      </c>
      <c r="AA685" s="102" t="str">
        <f t="array" aca="1" ref="AA685" ca="1">IF(Z685&lt;&gt;"",PRODUCT(Z$2:Z685+1)-1,"")</f>
        <v/>
      </c>
      <c r="AB685" s="102" t="str">
        <f ca="1">IF(AA685&lt;&gt;"",IF(MAX(AA$2:AA685)=AA685,1/(1+AC684)-1,(1+AA685)/(1+AA684)-1),"")</f>
        <v/>
      </c>
      <c r="AC685" s="102" t="str">
        <f t="array" aca="1" ref="AC685" ca="1">IF(AA685&lt;&gt;"",PRODUCT(AB$3:AB685+1)-1,"")</f>
        <v/>
      </c>
      <c r="AD685" s="104" t="str">
        <f ca="1">IF(AA685&lt;&gt;"",POWER((AA685-MAX(AA$2:AA685))/(1+MAX(AA$2:AA685))*100,2),"")</f>
        <v/>
      </c>
    </row>
    <row r="686" spans="20:30" x14ac:dyDescent="0.25">
      <c r="T686" t="str">
        <f t="array" aca="1" ref="T686" ca="1">IF(ROWS($2:686)&lt;=COUNT('Trade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ROWS(U$2:$U686))),"")</f>
        <v/>
      </c>
      <c r="U686" s="93" t="str">
        <f ca="1">IFERROR(INDEX('Trade Journal'!P:P,MATCH(T686,'Trade Journal'!A:A,0)),"")</f>
        <v/>
      </c>
      <c r="V686" s="93" t="str">
        <f ca="1">IFERROR(INDEX('Trade Journal'!Q:Q,MATCH(T686,'Trade Journal'!A:A,0)),"")</f>
        <v/>
      </c>
      <c r="W686" s="93" t="str">
        <f ca="1">IFERROR(INDEX('Trade Journal'!R:R,MATCH(T686,'Trade Journal'!A:A,0)),"")</f>
        <v/>
      </c>
      <c r="X686" s="93" t="str">
        <f t="shared" ca="1" si="11"/>
        <v/>
      </c>
      <c r="Y686" s="93" t="str">
        <f ca="1">IF(X686&lt;&gt;"",SUM(X$2:X686),"")</f>
        <v/>
      </c>
      <c r="Z686" s="102" t="str">
        <f ca="1">IFERROR(INDEX('Trade Journal'!O:O,MATCH(T686,'Trade Journal'!A:A,0)),"")</f>
        <v/>
      </c>
      <c r="AA686" s="102" t="str">
        <f t="array" aca="1" ref="AA686" ca="1">IF(Z686&lt;&gt;"",PRODUCT(Z$2:Z686+1)-1,"")</f>
        <v/>
      </c>
      <c r="AB686" s="102" t="str">
        <f ca="1">IF(AA686&lt;&gt;"",IF(MAX(AA$2:AA686)=AA686,1/(1+AC685)-1,(1+AA686)/(1+AA685)-1),"")</f>
        <v/>
      </c>
      <c r="AC686" s="102" t="str">
        <f t="array" aca="1" ref="AC686" ca="1">IF(AA686&lt;&gt;"",PRODUCT(AB$3:AB686+1)-1,"")</f>
        <v/>
      </c>
      <c r="AD686" s="104" t="str">
        <f ca="1">IF(AA686&lt;&gt;"",POWER((AA686-MAX(AA$2:AA686))/(1+MAX(AA$2:AA686))*100,2),"")</f>
        <v/>
      </c>
    </row>
    <row r="687" spans="20:30" x14ac:dyDescent="0.25">
      <c r="T687" t="str">
        <f t="array" aca="1" ref="T687" ca="1">IF(ROWS($2:687)&lt;=COUNT('Trade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ROWS(U$2:$U687))),"")</f>
        <v/>
      </c>
      <c r="U687" s="93" t="str">
        <f ca="1">IFERROR(INDEX('Trade Journal'!P:P,MATCH(T687,'Trade Journal'!A:A,0)),"")</f>
        <v/>
      </c>
      <c r="V687" s="93" t="str">
        <f ca="1">IFERROR(INDEX('Trade Journal'!Q:Q,MATCH(T687,'Trade Journal'!A:A,0)),"")</f>
        <v/>
      </c>
      <c r="W687" s="93" t="str">
        <f ca="1">IFERROR(INDEX('Trade Journal'!R:R,MATCH(T687,'Trade Journal'!A:A,0)),"")</f>
        <v/>
      </c>
      <c r="X687" s="93" t="str">
        <f t="shared" ca="1" si="11"/>
        <v/>
      </c>
      <c r="Y687" s="93" t="str">
        <f ca="1">IF(X687&lt;&gt;"",SUM(X$2:X687),"")</f>
        <v/>
      </c>
      <c r="Z687" s="102" t="str">
        <f ca="1">IFERROR(INDEX('Trade Journal'!O:O,MATCH(T687,'Trade Journal'!A:A,0)),"")</f>
        <v/>
      </c>
      <c r="AA687" s="102" t="str">
        <f t="array" aca="1" ref="AA687" ca="1">IF(Z687&lt;&gt;"",PRODUCT(Z$2:Z687+1)-1,"")</f>
        <v/>
      </c>
      <c r="AB687" s="102" t="str">
        <f ca="1">IF(AA687&lt;&gt;"",IF(MAX(AA$2:AA687)=AA687,1/(1+AC686)-1,(1+AA687)/(1+AA686)-1),"")</f>
        <v/>
      </c>
      <c r="AC687" s="102" t="str">
        <f t="array" aca="1" ref="AC687" ca="1">IF(AA687&lt;&gt;"",PRODUCT(AB$3:AB687+1)-1,"")</f>
        <v/>
      </c>
      <c r="AD687" s="104" t="str">
        <f ca="1">IF(AA687&lt;&gt;"",POWER((AA687-MAX(AA$2:AA687))/(1+MAX(AA$2:AA687))*100,2),"")</f>
        <v/>
      </c>
    </row>
    <row r="688" spans="20:30" x14ac:dyDescent="0.25">
      <c r="T688" t="str">
        <f t="array" aca="1" ref="T688" ca="1">IF(ROWS($2:688)&lt;=COUNT('Trade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ROWS(U$2:$U688))),"")</f>
        <v/>
      </c>
      <c r="U688" s="93" t="str">
        <f ca="1">IFERROR(INDEX('Trade Journal'!P:P,MATCH(T688,'Trade Journal'!A:A,0)),"")</f>
        <v/>
      </c>
      <c r="V688" s="93" t="str">
        <f ca="1">IFERROR(INDEX('Trade Journal'!Q:Q,MATCH(T688,'Trade Journal'!A:A,0)),"")</f>
        <v/>
      </c>
      <c r="W688" s="93" t="str">
        <f ca="1">IFERROR(INDEX('Trade Journal'!R:R,MATCH(T688,'Trade Journal'!A:A,0)),"")</f>
        <v/>
      </c>
      <c r="X688" s="93" t="str">
        <f t="shared" ca="1" si="11"/>
        <v/>
      </c>
      <c r="Y688" s="93" t="str">
        <f ca="1">IF(X688&lt;&gt;"",SUM(X$2:X688),"")</f>
        <v/>
      </c>
      <c r="Z688" s="102" t="str">
        <f ca="1">IFERROR(INDEX('Trade Journal'!O:O,MATCH(T688,'Trade Journal'!A:A,0)),"")</f>
        <v/>
      </c>
      <c r="AA688" s="102" t="str">
        <f t="array" aca="1" ref="AA688" ca="1">IF(Z688&lt;&gt;"",PRODUCT(Z$2:Z688+1)-1,"")</f>
        <v/>
      </c>
      <c r="AB688" s="102" t="str">
        <f ca="1">IF(AA688&lt;&gt;"",IF(MAX(AA$2:AA688)=AA688,1/(1+AC687)-1,(1+AA688)/(1+AA687)-1),"")</f>
        <v/>
      </c>
      <c r="AC688" s="102" t="str">
        <f t="array" aca="1" ref="AC688" ca="1">IF(AA688&lt;&gt;"",PRODUCT(AB$3:AB688+1)-1,"")</f>
        <v/>
      </c>
      <c r="AD688" s="104" t="str">
        <f ca="1">IF(AA688&lt;&gt;"",POWER((AA688-MAX(AA$2:AA688))/(1+MAX(AA$2:AA688))*100,2),"")</f>
        <v/>
      </c>
    </row>
    <row r="689" spans="20:30" x14ac:dyDescent="0.25">
      <c r="T689" t="str">
        <f t="array" aca="1" ref="T689" ca="1">IF(ROWS($2:689)&lt;=COUNT('Trade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ROWS(U$2:$U689))),"")</f>
        <v/>
      </c>
      <c r="U689" s="93" t="str">
        <f ca="1">IFERROR(INDEX('Trade Journal'!P:P,MATCH(T689,'Trade Journal'!A:A,0)),"")</f>
        <v/>
      </c>
      <c r="V689" s="93" t="str">
        <f ca="1">IFERROR(INDEX('Trade Journal'!Q:Q,MATCH(T689,'Trade Journal'!A:A,0)),"")</f>
        <v/>
      </c>
      <c r="W689" s="93" t="str">
        <f ca="1">IFERROR(INDEX('Trade Journal'!R:R,MATCH(T689,'Trade Journal'!A:A,0)),"")</f>
        <v/>
      </c>
      <c r="X689" s="93" t="str">
        <f t="shared" ca="1" si="11"/>
        <v/>
      </c>
      <c r="Y689" s="93" t="str">
        <f ca="1">IF(X689&lt;&gt;"",SUM(X$2:X689),"")</f>
        <v/>
      </c>
      <c r="Z689" s="102" t="str">
        <f ca="1">IFERROR(INDEX('Trade Journal'!O:O,MATCH(T689,'Trade Journal'!A:A,0)),"")</f>
        <v/>
      </c>
      <c r="AA689" s="102" t="str">
        <f t="array" aca="1" ref="AA689" ca="1">IF(Z689&lt;&gt;"",PRODUCT(Z$2:Z689+1)-1,"")</f>
        <v/>
      </c>
      <c r="AB689" s="102" t="str">
        <f ca="1">IF(AA689&lt;&gt;"",IF(MAX(AA$2:AA689)=AA689,1/(1+AC688)-1,(1+AA689)/(1+AA688)-1),"")</f>
        <v/>
      </c>
      <c r="AC689" s="102" t="str">
        <f t="array" aca="1" ref="AC689" ca="1">IF(AA689&lt;&gt;"",PRODUCT(AB$3:AB689+1)-1,"")</f>
        <v/>
      </c>
      <c r="AD689" s="104" t="str">
        <f ca="1">IF(AA689&lt;&gt;"",POWER((AA689-MAX(AA$2:AA689))/(1+MAX(AA$2:AA689))*100,2),"")</f>
        <v/>
      </c>
    </row>
    <row r="690" spans="20:30" x14ac:dyDescent="0.25">
      <c r="T690" t="str">
        <f t="array" aca="1" ref="T690" ca="1">IF(ROWS($2:690)&lt;=COUNT('Trade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ROWS(U$2:$U690))),"")</f>
        <v/>
      </c>
      <c r="U690" s="93" t="str">
        <f ca="1">IFERROR(INDEX('Trade Journal'!P:P,MATCH(T690,'Trade Journal'!A:A,0)),"")</f>
        <v/>
      </c>
      <c r="V690" s="93" t="str">
        <f ca="1">IFERROR(INDEX('Trade Journal'!Q:Q,MATCH(T690,'Trade Journal'!A:A,0)),"")</f>
        <v/>
      </c>
      <c r="W690" s="93" t="str">
        <f ca="1">IFERROR(INDEX('Trade Journal'!R:R,MATCH(T690,'Trade Journal'!A:A,0)),"")</f>
        <v/>
      </c>
      <c r="X690" s="93" t="str">
        <f t="shared" ca="1" si="11"/>
        <v/>
      </c>
      <c r="Y690" s="93" t="str">
        <f ca="1">IF(X690&lt;&gt;"",SUM(X$2:X690),"")</f>
        <v/>
      </c>
      <c r="Z690" s="102" t="str">
        <f ca="1">IFERROR(INDEX('Trade Journal'!O:O,MATCH(T690,'Trade Journal'!A:A,0)),"")</f>
        <v/>
      </c>
      <c r="AA690" s="102" t="str">
        <f t="array" aca="1" ref="AA690" ca="1">IF(Z690&lt;&gt;"",PRODUCT(Z$2:Z690+1)-1,"")</f>
        <v/>
      </c>
      <c r="AB690" s="102" t="str">
        <f ca="1">IF(AA690&lt;&gt;"",IF(MAX(AA$2:AA690)=AA690,1/(1+AC689)-1,(1+AA690)/(1+AA689)-1),"")</f>
        <v/>
      </c>
      <c r="AC690" s="102" t="str">
        <f t="array" aca="1" ref="AC690" ca="1">IF(AA690&lt;&gt;"",PRODUCT(AB$3:AB690+1)-1,"")</f>
        <v/>
      </c>
      <c r="AD690" s="104" t="str">
        <f ca="1">IF(AA690&lt;&gt;"",POWER((AA690-MAX(AA$2:AA690))/(1+MAX(AA$2:AA690))*100,2),"")</f>
        <v/>
      </c>
    </row>
    <row r="691" spans="20:30" x14ac:dyDescent="0.25">
      <c r="T691" t="str">
        <f t="array" aca="1" ref="T691" ca="1">IF(ROWS($2:691)&lt;=COUNT('Trade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ROWS(U$2:$U691))),"")</f>
        <v/>
      </c>
      <c r="U691" s="93" t="str">
        <f ca="1">IFERROR(INDEX('Trade Journal'!P:P,MATCH(T691,'Trade Journal'!A:A,0)),"")</f>
        <v/>
      </c>
      <c r="V691" s="93" t="str">
        <f ca="1">IFERROR(INDEX('Trade Journal'!Q:Q,MATCH(T691,'Trade Journal'!A:A,0)),"")</f>
        <v/>
      </c>
      <c r="W691" s="93" t="str">
        <f ca="1">IFERROR(INDEX('Trade Journal'!R:R,MATCH(T691,'Trade Journal'!A:A,0)),"")</f>
        <v/>
      </c>
      <c r="X691" s="93" t="str">
        <f t="shared" ca="1" si="11"/>
        <v/>
      </c>
      <c r="Y691" s="93" t="str">
        <f ca="1">IF(X691&lt;&gt;"",SUM(X$2:X691),"")</f>
        <v/>
      </c>
      <c r="Z691" s="102" t="str">
        <f ca="1">IFERROR(INDEX('Trade Journal'!O:O,MATCH(T691,'Trade Journal'!A:A,0)),"")</f>
        <v/>
      </c>
      <c r="AA691" s="102" t="str">
        <f t="array" aca="1" ref="AA691" ca="1">IF(Z691&lt;&gt;"",PRODUCT(Z$2:Z691+1)-1,"")</f>
        <v/>
      </c>
      <c r="AB691" s="102" t="str">
        <f ca="1">IF(AA691&lt;&gt;"",IF(MAX(AA$2:AA691)=AA691,1/(1+AC690)-1,(1+AA691)/(1+AA690)-1),"")</f>
        <v/>
      </c>
      <c r="AC691" s="102" t="str">
        <f t="array" aca="1" ref="AC691" ca="1">IF(AA691&lt;&gt;"",PRODUCT(AB$3:AB691+1)-1,"")</f>
        <v/>
      </c>
      <c r="AD691" s="104" t="str">
        <f ca="1">IF(AA691&lt;&gt;"",POWER((AA691-MAX(AA$2:AA691))/(1+MAX(AA$2:AA691))*100,2),"")</f>
        <v/>
      </c>
    </row>
    <row r="692" spans="20:30" x14ac:dyDescent="0.25">
      <c r="T692" t="str">
        <f t="array" aca="1" ref="T692" ca="1">IF(ROWS($2:692)&lt;=COUNT('Trade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ROWS(U$2:$U692))),"")</f>
        <v/>
      </c>
      <c r="U692" s="93" t="str">
        <f ca="1">IFERROR(INDEX('Trade Journal'!P:P,MATCH(T692,'Trade Journal'!A:A,0)),"")</f>
        <v/>
      </c>
      <c r="V692" s="93" t="str">
        <f ca="1">IFERROR(INDEX('Trade Journal'!Q:Q,MATCH(T692,'Trade Journal'!A:A,0)),"")</f>
        <v/>
      </c>
      <c r="W692" s="93" t="str">
        <f ca="1">IFERROR(INDEX('Trade Journal'!R:R,MATCH(T692,'Trade Journal'!A:A,0)),"")</f>
        <v/>
      </c>
      <c r="X692" s="93" t="str">
        <f t="shared" ca="1" si="11"/>
        <v/>
      </c>
      <c r="Y692" s="93" t="str">
        <f ca="1">IF(X692&lt;&gt;"",SUM(X$2:X692),"")</f>
        <v/>
      </c>
      <c r="Z692" s="102" t="str">
        <f ca="1">IFERROR(INDEX('Trade Journal'!O:O,MATCH(T692,'Trade Journal'!A:A,0)),"")</f>
        <v/>
      </c>
      <c r="AA692" s="102" t="str">
        <f t="array" aca="1" ref="AA692" ca="1">IF(Z692&lt;&gt;"",PRODUCT(Z$2:Z692+1)-1,"")</f>
        <v/>
      </c>
      <c r="AB692" s="102" t="str">
        <f ca="1">IF(AA692&lt;&gt;"",IF(MAX(AA$2:AA692)=AA692,1/(1+AC691)-1,(1+AA692)/(1+AA691)-1),"")</f>
        <v/>
      </c>
      <c r="AC692" s="102" t="str">
        <f t="array" aca="1" ref="AC692" ca="1">IF(AA692&lt;&gt;"",PRODUCT(AB$3:AB692+1)-1,"")</f>
        <v/>
      </c>
      <c r="AD692" s="104" t="str">
        <f ca="1">IF(AA692&lt;&gt;"",POWER((AA692-MAX(AA$2:AA692))/(1+MAX(AA$2:AA692))*100,2),"")</f>
        <v/>
      </c>
    </row>
    <row r="693" spans="20:30" x14ac:dyDescent="0.25">
      <c r="T693" t="str">
        <f t="array" aca="1" ref="T693" ca="1">IF(ROWS($2:693)&lt;=COUNT('Trade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ROWS(U$2:$U693))),"")</f>
        <v/>
      </c>
      <c r="U693" s="93" t="str">
        <f ca="1">IFERROR(INDEX('Trade Journal'!P:P,MATCH(T693,'Trade Journal'!A:A,0)),"")</f>
        <v/>
      </c>
      <c r="V693" s="93" t="str">
        <f ca="1">IFERROR(INDEX('Trade Journal'!Q:Q,MATCH(T693,'Trade Journal'!A:A,0)),"")</f>
        <v/>
      </c>
      <c r="W693" s="93" t="str">
        <f ca="1">IFERROR(INDEX('Trade Journal'!R:R,MATCH(T693,'Trade Journal'!A:A,0)),"")</f>
        <v/>
      </c>
      <c r="X693" s="93" t="str">
        <f t="shared" ca="1" si="11"/>
        <v/>
      </c>
      <c r="Y693" s="93" t="str">
        <f ca="1">IF(X693&lt;&gt;"",SUM(X$2:X693),"")</f>
        <v/>
      </c>
      <c r="Z693" s="102" t="str">
        <f ca="1">IFERROR(INDEX('Trade Journal'!O:O,MATCH(T693,'Trade Journal'!A:A,0)),"")</f>
        <v/>
      </c>
      <c r="AA693" s="102" t="str">
        <f t="array" aca="1" ref="AA693" ca="1">IF(Z693&lt;&gt;"",PRODUCT(Z$2:Z693+1)-1,"")</f>
        <v/>
      </c>
      <c r="AB693" s="102" t="str">
        <f ca="1">IF(AA693&lt;&gt;"",IF(MAX(AA$2:AA693)=AA693,1/(1+AC692)-1,(1+AA693)/(1+AA692)-1),"")</f>
        <v/>
      </c>
      <c r="AC693" s="102" t="str">
        <f t="array" aca="1" ref="AC693" ca="1">IF(AA693&lt;&gt;"",PRODUCT(AB$3:AB693+1)-1,"")</f>
        <v/>
      </c>
      <c r="AD693" s="104" t="str">
        <f ca="1">IF(AA693&lt;&gt;"",POWER((AA693-MAX(AA$2:AA693))/(1+MAX(AA$2:AA693))*100,2),"")</f>
        <v/>
      </c>
    </row>
    <row r="694" spans="20:30" x14ac:dyDescent="0.25">
      <c r="T694" t="str">
        <f t="array" aca="1" ref="T694" ca="1">IF(ROWS($2:694)&lt;=COUNT('Trade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ROWS(U$2:$U694))),"")</f>
        <v/>
      </c>
      <c r="U694" s="93" t="str">
        <f ca="1">IFERROR(INDEX('Trade Journal'!P:P,MATCH(T694,'Trade Journal'!A:A,0)),"")</f>
        <v/>
      </c>
      <c r="V694" s="93" t="str">
        <f ca="1">IFERROR(INDEX('Trade Journal'!Q:Q,MATCH(T694,'Trade Journal'!A:A,0)),"")</f>
        <v/>
      </c>
      <c r="W694" s="93" t="str">
        <f ca="1">IFERROR(INDEX('Trade Journal'!R:R,MATCH(T694,'Trade Journal'!A:A,0)),"")</f>
        <v/>
      </c>
      <c r="X694" s="93" t="str">
        <f t="shared" ca="1" si="11"/>
        <v/>
      </c>
      <c r="Y694" s="93" t="str">
        <f ca="1">IF(X694&lt;&gt;"",SUM(X$2:X694),"")</f>
        <v/>
      </c>
      <c r="Z694" s="102" t="str">
        <f ca="1">IFERROR(INDEX('Trade Journal'!O:O,MATCH(T694,'Trade Journal'!A:A,0)),"")</f>
        <v/>
      </c>
      <c r="AA694" s="102" t="str">
        <f t="array" aca="1" ref="AA694" ca="1">IF(Z694&lt;&gt;"",PRODUCT(Z$2:Z694+1)-1,"")</f>
        <v/>
      </c>
      <c r="AB694" s="102" t="str">
        <f ca="1">IF(AA694&lt;&gt;"",IF(MAX(AA$2:AA694)=AA694,1/(1+AC693)-1,(1+AA694)/(1+AA693)-1),"")</f>
        <v/>
      </c>
      <c r="AC694" s="102" t="str">
        <f t="array" aca="1" ref="AC694" ca="1">IF(AA694&lt;&gt;"",PRODUCT(AB$3:AB694+1)-1,"")</f>
        <v/>
      </c>
      <c r="AD694" s="104" t="str">
        <f ca="1">IF(AA694&lt;&gt;"",POWER((AA694-MAX(AA$2:AA694))/(1+MAX(AA$2:AA694))*100,2),"")</f>
        <v/>
      </c>
    </row>
    <row r="695" spans="20:30" x14ac:dyDescent="0.25">
      <c r="T695" t="str">
        <f t="array" aca="1" ref="T695" ca="1">IF(ROWS($2:695)&lt;=COUNT('Trade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ROWS(U$2:$U695))),"")</f>
        <v/>
      </c>
      <c r="U695" s="93" t="str">
        <f ca="1">IFERROR(INDEX('Trade Journal'!P:P,MATCH(T695,'Trade Journal'!A:A,0)),"")</f>
        <v/>
      </c>
      <c r="V695" s="93" t="str">
        <f ca="1">IFERROR(INDEX('Trade Journal'!Q:Q,MATCH(T695,'Trade Journal'!A:A,0)),"")</f>
        <v/>
      </c>
      <c r="W695" s="93" t="str">
        <f ca="1">IFERROR(INDEX('Trade Journal'!R:R,MATCH(T695,'Trade Journal'!A:A,0)),"")</f>
        <v/>
      </c>
      <c r="X695" s="93" t="str">
        <f t="shared" ca="1" si="11"/>
        <v/>
      </c>
      <c r="Y695" s="93" t="str">
        <f ca="1">IF(X695&lt;&gt;"",SUM(X$2:X695),"")</f>
        <v/>
      </c>
      <c r="Z695" s="102" t="str">
        <f ca="1">IFERROR(INDEX('Trade Journal'!O:O,MATCH(T695,'Trade Journal'!A:A,0)),"")</f>
        <v/>
      </c>
      <c r="AA695" s="102" t="str">
        <f t="array" aca="1" ref="AA695" ca="1">IF(Z695&lt;&gt;"",PRODUCT(Z$2:Z695+1)-1,"")</f>
        <v/>
      </c>
      <c r="AB695" s="102" t="str">
        <f ca="1">IF(AA695&lt;&gt;"",IF(MAX(AA$2:AA695)=AA695,1/(1+AC694)-1,(1+AA695)/(1+AA694)-1),"")</f>
        <v/>
      </c>
      <c r="AC695" s="102" t="str">
        <f t="array" aca="1" ref="AC695" ca="1">IF(AA695&lt;&gt;"",PRODUCT(AB$3:AB695+1)-1,"")</f>
        <v/>
      </c>
      <c r="AD695" s="104" t="str">
        <f ca="1">IF(AA695&lt;&gt;"",POWER((AA695-MAX(AA$2:AA695))/(1+MAX(AA$2:AA695))*100,2),"")</f>
        <v/>
      </c>
    </row>
    <row r="696" spans="20:30" x14ac:dyDescent="0.25">
      <c r="T696" t="str">
        <f t="array" aca="1" ref="T696" ca="1">IF(ROWS($2:696)&lt;=COUNT('Trade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ROWS(U$2:$U696))),"")</f>
        <v/>
      </c>
      <c r="U696" s="93" t="str">
        <f ca="1">IFERROR(INDEX('Trade Journal'!P:P,MATCH(T696,'Trade Journal'!A:A,0)),"")</f>
        <v/>
      </c>
      <c r="V696" s="93" t="str">
        <f ca="1">IFERROR(INDEX('Trade Journal'!Q:Q,MATCH(T696,'Trade Journal'!A:A,0)),"")</f>
        <v/>
      </c>
      <c r="W696" s="93" t="str">
        <f ca="1">IFERROR(INDEX('Trade Journal'!R:R,MATCH(T696,'Trade Journal'!A:A,0)),"")</f>
        <v/>
      </c>
      <c r="X696" s="93" t="str">
        <f t="shared" ca="1" si="11"/>
        <v/>
      </c>
      <c r="Y696" s="93" t="str">
        <f ca="1">IF(X696&lt;&gt;"",SUM(X$2:X696),"")</f>
        <v/>
      </c>
      <c r="Z696" s="102" t="str">
        <f ca="1">IFERROR(INDEX('Trade Journal'!O:O,MATCH(T696,'Trade Journal'!A:A,0)),"")</f>
        <v/>
      </c>
      <c r="AA696" s="102" t="str">
        <f t="array" aca="1" ref="AA696" ca="1">IF(Z696&lt;&gt;"",PRODUCT(Z$2:Z696+1)-1,"")</f>
        <v/>
      </c>
      <c r="AB696" s="102" t="str">
        <f ca="1">IF(AA696&lt;&gt;"",IF(MAX(AA$2:AA696)=AA696,1/(1+AC695)-1,(1+AA696)/(1+AA695)-1),"")</f>
        <v/>
      </c>
      <c r="AC696" s="102" t="str">
        <f t="array" aca="1" ref="AC696" ca="1">IF(AA696&lt;&gt;"",PRODUCT(AB$3:AB696+1)-1,"")</f>
        <v/>
      </c>
      <c r="AD696" s="104" t="str">
        <f ca="1">IF(AA696&lt;&gt;"",POWER((AA696-MAX(AA$2:AA696))/(1+MAX(AA$2:AA696))*100,2),"")</f>
        <v/>
      </c>
    </row>
    <row r="697" spans="20:30" x14ac:dyDescent="0.25">
      <c r="T697" t="str">
        <f t="array" aca="1" ref="T697" ca="1">IF(ROWS($2:697)&lt;=COUNT('Trade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ROWS(U$2:$U697))),"")</f>
        <v/>
      </c>
      <c r="U697" s="93" t="str">
        <f ca="1">IFERROR(INDEX('Trade Journal'!P:P,MATCH(T697,'Trade Journal'!A:A,0)),"")</f>
        <v/>
      </c>
      <c r="V697" s="93" t="str">
        <f ca="1">IFERROR(INDEX('Trade Journal'!Q:Q,MATCH(T697,'Trade Journal'!A:A,0)),"")</f>
        <v/>
      </c>
      <c r="W697" s="93" t="str">
        <f ca="1">IFERROR(INDEX('Trade Journal'!R:R,MATCH(T697,'Trade Journal'!A:A,0)),"")</f>
        <v/>
      </c>
      <c r="X697" s="93" t="str">
        <f t="shared" ca="1" si="11"/>
        <v/>
      </c>
      <c r="Y697" s="93" t="str">
        <f ca="1">IF(X697&lt;&gt;"",SUM(X$2:X697),"")</f>
        <v/>
      </c>
      <c r="Z697" s="102" t="str">
        <f ca="1">IFERROR(INDEX('Trade Journal'!O:O,MATCH(T697,'Trade Journal'!A:A,0)),"")</f>
        <v/>
      </c>
      <c r="AA697" s="102" t="str">
        <f t="array" aca="1" ref="AA697" ca="1">IF(Z697&lt;&gt;"",PRODUCT(Z$2:Z697+1)-1,"")</f>
        <v/>
      </c>
      <c r="AB697" s="102" t="str">
        <f ca="1">IF(AA697&lt;&gt;"",IF(MAX(AA$2:AA697)=AA697,1/(1+AC696)-1,(1+AA697)/(1+AA696)-1),"")</f>
        <v/>
      </c>
      <c r="AC697" s="102" t="str">
        <f t="array" aca="1" ref="AC697" ca="1">IF(AA697&lt;&gt;"",PRODUCT(AB$3:AB697+1)-1,"")</f>
        <v/>
      </c>
      <c r="AD697" s="104" t="str">
        <f ca="1">IF(AA697&lt;&gt;"",POWER((AA697-MAX(AA$2:AA697))/(1+MAX(AA$2:AA697))*100,2),"")</f>
        <v/>
      </c>
    </row>
    <row r="698" spans="20:30" x14ac:dyDescent="0.25">
      <c r="T698" t="str">
        <f t="array" aca="1" ref="T698" ca="1">IF(ROWS($2:698)&lt;=COUNT('Trade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ROWS(U$2:$U698))),"")</f>
        <v/>
      </c>
      <c r="U698" s="93" t="str">
        <f ca="1">IFERROR(INDEX('Trade Journal'!P:P,MATCH(T698,'Trade Journal'!A:A,0)),"")</f>
        <v/>
      </c>
      <c r="V698" s="93" t="str">
        <f ca="1">IFERROR(INDEX('Trade Journal'!Q:Q,MATCH(T698,'Trade Journal'!A:A,0)),"")</f>
        <v/>
      </c>
      <c r="W698" s="93" t="str">
        <f ca="1">IFERROR(INDEX('Trade Journal'!R:R,MATCH(T698,'Trade Journal'!A:A,0)),"")</f>
        <v/>
      </c>
      <c r="X698" s="93" t="str">
        <f t="shared" ca="1" si="11"/>
        <v/>
      </c>
      <c r="Y698" s="93" t="str">
        <f ca="1">IF(X698&lt;&gt;"",SUM(X$2:X698),"")</f>
        <v/>
      </c>
      <c r="Z698" s="102" t="str">
        <f ca="1">IFERROR(INDEX('Trade Journal'!O:O,MATCH(T698,'Trade Journal'!A:A,0)),"")</f>
        <v/>
      </c>
      <c r="AA698" s="102" t="str">
        <f t="array" aca="1" ref="AA698" ca="1">IF(Z698&lt;&gt;"",PRODUCT(Z$2:Z698+1)-1,"")</f>
        <v/>
      </c>
      <c r="AB698" s="102" t="str">
        <f ca="1">IF(AA698&lt;&gt;"",IF(MAX(AA$2:AA698)=AA698,1/(1+AC697)-1,(1+AA698)/(1+AA697)-1),"")</f>
        <v/>
      </c>
      <c r="AC698" s="102" t="str">
        <f t="array" aca="1" ref="AC698" ca="1">IF(AA698&lt;&gt;"",PRODUCT(AB$3:AB698+1)-1,"")</f>
        <v/>
      </c>
      <c r="AD698" s="104" t="str">
        <f ca="1">IF(AA698&lt;&gt;"",POWER((AA698-MAX(AA$2:AA698))/(1+MAX(AA$2:AA698))*100,2),"")</f>
        <v/>
      </c>
    </row>
    <row r="699" spans="20:30" x14ac:dyDescent="0.25">
      <c r="T699" t="str">
        <f t="array" aca="1" ref="T699" ca="1">IF(ROWS($2:699)&lt;=COUNT('Trade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ROWS(U$2:$U699))),"")</f>
        <v/>
      </c>
      <c r="U699" s="93" t="str">
        <f ca="1">IFERROR(INDEX('Trade Journal'!P:P,MATCH(T699,'Trade Journal'!A:A,0)),"")</f>
        <v/>
      </c>
      <c r="V699" s="93" t="str">
        <f ca="1">IFERROR(INDEX('Trade Journal'!Q:Q,MATCH(T699,'Trade Journal'!A:A,0)),"")</f>
        <v/>
      </c>
      <c r="W699" s="93" t="str">
        <f ca="1">IFERROR(INDEX('Trade Journal'!R:R,MATCH(T699,'Trade Journal'!A:A,0)),"")</f>
        <v/>
      </c>
      <c r="X699" s="93" t="str">
        <f t="shared" ca="1" si="11"/>
        <v/>
      </c>
      <c r="Y699" s="93" t="str">
        <f ca="1">IF(X699&lt;&gt;"",SUM(X$2:X699),"")</f>
        <v/>
      </c>
      <c r="Z699" s="102" t="str">
        <f ca="1">IFERROR(INDEX('Trade Journal'!O:O,MATCH(T699,'Trade Journal'!A:A,0)),"")</f>
        <v/>
      </c>
      <c r="AA699" s="102" t="str">
        <f t="array" aca="1" ref="AA699" ca="1">IF(Z699&lt;&gt;"",PRODUCT(Z$2:Z699+1)-1,"")</f>
        <v/>
      </c>
      <c r="AB699" s="102" t="str">
        <f ca="1">IF(AA699&lt;&gt;"",IF(MAX(AA$2:AA699)=AA699,1/(1+AC698)-1,(1+AA699)/(1+AA698)-1),"")</f>
        <v/>
      </c>
      <c r="AC699" s="102" t="str">
        <f t="array" aca="1" ref="AC699" ca="1">IF(AA699&lt;&gt;"",PRODUCT(AB$3:AB699+1)-1,"")</f>
        <v/>
      </c>
      <c r="AD699" s="104" t="str">
        <f ca="1">IF(AA699&lt;&gt;"",POWER((AA699-MAX(AA$2:AA699))/(1+MAX(AA$2:AA699))*100,2),"")</f>
        <v/>
      </c>
    </row>
    <row r="700" spans="20:30" x14ac:dyDescent="0.25">
      <c r="T700" t="str">
        <f t="array" aca="1" ref="T700" ca="1">IF(ROWS($2:700)&lt;=COUNT('Trade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ROWS(U$2:$U700))),"")</f>
        <v/>
      </c>
      <c r="U700" s="93" t="str">
        <f ca="1">IFERROR(INDEX('Trade Journal'!P:P,MATCH(T700,'Trade Journal'!A:A,0)),"")</f>
        <v/>
      </c>
      <c r="V700" s="93" t="str">
        <f ca="1">IFERROR(INDEX('Trade Journal'!Q:Q,MATCH(T700,'Trade Journal'!A:A,0)),"")</f>
        <v/>
      </c>
      <c r="W700" s="93" t="str">
        <f ca="1">IFERROR(INDEX('Trade Journal'!R:R,MATCH(T700,'Trade Journal'!A:A,0)),"")</f>
        <v/>
      </c>
      <c r="X700" s="93" t="str">
        <f t="shared" ca="1" si="11"/>
        <v/>
      </c>
      <c r="Y700" s="93" t="str">
        <f ca="1">IF(X700&lt;&gt;"",SUM(X$2:X700),"")</f>
        <v/>
      </c>
      <c r="Z700" s="102" t="str">
        <f ca="1">IFERROR(INDEX('Trade Journal'!O:O,MATCH(T700,'Trade Journal'!A:A,0)),"")</f>
        <v/>
      </c>
      <c r="AA700" s="102" t="str">
        <f t="array" aca="1" ref="AA700" ca="1">IF(Z700&lt;&gt;"",PRODUCT(Z$2:Z700+1)-1,"")</f>
        <v/>
      </c>
      <c r="AB700" s="102" t="str">
        <f ca="1">IF(AA700&lt;&gt;"",IF(MAX(AA$2:AA700)=AA700,1/(1+AC699)-1,(1+AA700)/(1+AA699)-1),"")</f>
        <v/>
      </c>
      <c r="AC700" s="102" t="str">
        <f t="array" aca="1" ref="AC700" ca="1">IF(AA700&lt;&gt;"",PRODUCT(AB$3:AB700+1)-1,"")</f>
        <v/>
      </c>
      <c r="AD700" s="104" t="str">
        <f ca="1">IF(AA700&lt;&gt;"",POWER((AA700-MAX(AA$2:AA700))/(1+MAX(AA$2:AA700))*100,2),"")</f>
        <v/>
      </c>
    </row>
    <row r="701" spans="20:30" x14ac:dyDescent="0.25">
      <c r="T701" t="str">
        <f t="array" aca="1" ref="T701" ca="1">IF(ROWS($2:701)&lt;=COUNT('Trade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ROWS(U$2:$U701))),"")</f>
        <v/>
      </c>
      <c r="U701" s="93" t="str">
        <f ca="1">IFERROR(INDEX('Trade Journal'!P:P,MATCH(T701,'Trade Journal'!A:A,0)),"")</f>
        <v/>
      </c>
      <c r="V701" s="93" t="str">
        <f ca="1">IFERROR(INDEX('Trade Journal'!Q:Q,MATCH(T701,'Trade Journal'!A:A,0)),"")</f>
        <v/>
      </c>
      <c r="W701" s="93" t="str">
        <f ca="1">IFERROR(INDEX('Trade Journal'!R:R,MATCH(T701,'Trade Journal'!A:A,0)),"")</f>
        <v/>
      </c>
      <c r="X701" s="93" t="str">
        <f t="shared" ca="1" si="11"/>
        <v/>
      </c>
      <c r="Y701" s="93" t="str">
        <f ca="1">IF(X701&lt;&gt;"",SUM(X$2:X701),"")</f>
        <v/>
      </c>
      <c r="Z701" s="102" t="str">
        <f ca="1">IFERROR(INDEX('Trade Journal'!O:O,MATCH(T701,'Trade Journal'!A:A,0)),"")</f>
        <v/>
      </c>
      <c r="AA701" s="102" t="str">
        <f t="array" aca="1" ref="AA701" ca="1">IF(Z701&lt;&gt;"",PRODUCT(Z$2:Z701+1)-1,"")</f>
        <v/>
      </c>
      <c r="AB701" s="102" t="str">
        <f ca="1">IF(AA701&lt;&gt;"",IF(MAX(AA$2:AA701)=AA701,1/(1+AC700)-1,(1+AA701)/(1+AA700)-1),"")</f>
        <v/>
      </c>
      <c r="AC701" s="102" t="str">
        <f t="array" aca="1" ref="AC701" ca="1">IF(AA701&lt;&gt;"",PRODUCT(AB$3:AB701+1)-1,"")</f>
        <v/>
      </c>
      <c r="AD701" s="104" t="str">
        <f ca="1">IF(AA701&lt;&gt;"",POWER((AA701-MAX(AA$2:AA701))/(1+MAX(AA$2:AA701))*100,2),"")</f>
        <v/>
      </c>
    </row>
    <row r="702" spans="20:30" x14ac:dyDescent="0.25">
      <c r="T702" t="str">
        <f t="array" aca="1" ref="T702" ca="1">IF(ROWS($2:702)&lt;=COUNT('Trade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ROWS(U$2:$U702))),"")</f>
        <v/>
      </c>
      <c r="U702" s="93" t="str">
        <f ca="1">IFERROR(INDEX('Trade Journal'!P:P,MATCH(T702,'Trade Journal'!A:A,0)),"")</f>
        <v/>
      </c>
      <c r="V702" s="93" t="str">
        <f ca="1">IFERROR(INDEX('Trade Journal'!Q:Q,MATCH(T702,'Trade Journal'!A:A,0)),"")</f>
        <v/>
      </c>
      <c r="W702" s="93" t="str">
        <f ca="1">IFERROR(INDEX('Trade Journal'!R:R,MATCH(T702,'Trade Journal'!A:A,0)),"")</f>
        <v/>
      </c>
      <c r="X702" s="93" t="str">
        <f t="shared" ca="1" si="11"/>
        <v/>
      </c>
      <c r="Y702" s="93" t="str">
        <f ca="1">IF(X702&lt;&gt;"",SUM(X$2:X702),"")</f>
        <v/>
      </c>
      <c r="Z702" s="102" t="str">
        <f ca="1">IFERROR(INDEX('Trade Journal'!O:O,MATCH(T702,'Trade Journal'!A:A,0)),"")</f>
        <v/>
      </c>
      <c r="AA702" s="102" t="str">
        <f t="array" aca="1" ref="AA702" ca="1">IF(Z702&lt;&gt;"",PRODUCT(Z$2:Z702+1)-1,"")</f>
        <v/>
      </c>
      <c r="AB702" s="102" t="str">
        <f ca="1">IF(AA702&lt;&gt;"",IF(MAX(AA$2:AA702)=AA702,1/(1+AC701)-1,(1+AA702)/(1+AA701)-1),"")</f>
        <v/>
      </c>
      <c r="AC702" s="102" t="str">
        <f t="array" aca="1" ref="AC702" ca="1">IF(AA702&lt;&gt;"",PRODUCT(AB$3:AB702+1)-1,"")</f>
        <v/>
      </c>
      <c r="AD702" s="104" t="str">
        <f ca="1">IF(AA702&lt;&gt;"",POWER((AA702-MAX(AA$2:AA702))/(1+MAX(AA$2:AA702))*100,2),"")</f>
        <v/>
      </c>
    </row>
    <row r="703" spans="20:30" x14ac:dyDescent="0.25">
      <c r="T703" t="str">
        <f t="array" aca="1" ref="T703" ca="1">IF(ROWS($2:703)&lt;=COUNT('Trade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ROWS(U$2:$U703))),"")</f>
        <v/>
      </c>
      <c r="U703" s="93" t="str">
        <f ca="1">IFERROR(INDEX('Trade Journal'!P:P,MATCH(T703,'Trade Journal'!A:A,0)),"")</f>
        <v/>
      </c>
      <c r="V703" s="93" t="str">
        <f ca="1">IFERROR(INDEX('Trade Journal'!Q:Q,MATCH(T703,'Trade Journal'!A:A,0)),"")</f>
        <v/>
      </c>
      <c r="W703" s="93" t="str">
        <f ca="1">IFERROR(INDEX('Trade Journal'!R:R,MATCH(T703,'Trade Journal'!A:A,0)),"")</f>
        <v/>
      </c>
      <c r="X703" s="93" t="str">
        <f t="shared" ca="1" si="11"/>
        <v/>
      </c>
      <c r="Y703" s="93" t="str">
        <f ca="1">IF(X703&lt;&gt;"",SUM(X$2:X703),"")</f>
        <v/>
      </c>
      <c r="Z703" s="102" t="str">
        <f ca="1">IFERROR(INDEX('Trade Journal'!O:O,MATCH(T703,'Trade Journal'!A:A,0)),"")</f>
        <v/>
      </c>
      <c r="AA703" s="102" t="str">
        <f t="array" aca="1" ref="AA703" ca="1">IF(Z703&lt;&gt;"",PRODUCT(Z$2:Z703+1)-1,"")</f>
        <v/>
      </c>
      <c r="AB703" s="102" t="str">
        <f ca="1">IF(AA703&lt;&gt;"",IF(MAX(AA$2:AA703)=AA703,1/(1+AC702)-1,(1+AA703)/(1+AA702)-1),"")</f>
        <v/>
      </c>
      <c r="AC703" s="102" t="str">
        <f t="array" aca="1" ref="AC703" ca="1">IF(AA703&lt;&gt;"",PRODUCT(AB$3:AB703+1)-1,"")</f>
        <v/>
      </c>
      <c r="AD703" s="104" t="str">
        <f ca="1">IF(AA703&lt;&gt;"",POWER((AA703-MAX(AA$2:AA703))/(1+MAX(AA$2:AA703))*100,2),"")</f>
        <v/>
      </c>
    </row>
    <row r="704" spans="20:30" x14ac:dyDescent="0.25">
      <c r="T704" t="str">
        <f t="array" aca="1" ref="T704" ca="1">IF(ROWS($2:704)&lt;=COUNT('Trade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ROWS(U$2:$U704))),"")</f>
        <v/>
      </c>
      <c r="U704" s="93" t="str">
        <f ca="1">IFERROR(INDEX('Trade Journal'!P:P,MATCH(T704,'Trade Journal'!A:A,0)),"")</f>
        <v/>
      </c>
      <c r="V704" s="93" t="str">
        <f ca="1">IFERROR(INDEX('Trade Journal'!Q:Q,MATCH(T704,'Trade Journal'!A:A,0)),"")</f>
        <v/>
      </c>
      <c r="W704" s="93" t="str">
        <f ca="1">IFERROR(INDEX('Trade Journal'!R:R,MATCH(T704,'Trade Journal'!A:A,0)),"")</f>
        <v/>
      </c>
      <c r="X704" s="93" t="str">
        <f t="shared" ca="1" si="11"/>
        <v/>
      </c>
      <c r="Y704" s="93" t="str">
        <f ca="1">IF(X704&lt;&gt;"",SUM(X$2:X704),"")</f>
        <v/>
      </c>
      <c r="Z704" s="102" t="str">
        <f ca="1">IFERROR(INDEX('Trade Journal'!O:O,MATCH(T704,'Trade Journal'!A:A,0)),"")</f>
        <v/>
      </c>
      <c r="AA704" s="102" t="str">
        <f t="array" aca="1" ref="AA704" ca="1">IF(Z704&lt;&gt;"",PRODUCT(Z$2:Z704+1)-1,"")</f>
        <v/>
      </c>
      <c r="AB704" s="102" t="str">
        <f ca="1">IF(AA704&lt;&gt;"",IF(MAX(AA$2:AA704)=AA704,1/(1+AC703)-1,(1+AA704)/(1+AA703)-1),"")</f>
        <v/>
      </c>
      <c r="AC704" s="102" t="str">
        <f t="array" aca="1" ref="AC704" ca="1">IF(AA704&lt;&gt;"",PRODUCT(AB$3:AB704+1)-1,"")</f>
        <v/>
      </c>
      <c r="AD704" s="104" t="str">
        <f ca="1">IF(AA704&lt;&gt;"",POWER((AA704-MAX(AA$2:AA704))/(1+MAX(AA$2:AA704))*100,2),"")</f>
        <v/>
      </c>
    </row>
    <row r="705" spans="20:30" x14ac:dyDescent="0.25">
      <c r="T705" t="str">
        <f t="array" aca="1" ref="T705" ca="1">IF(ROWS($2:705)&lt;=COUNT('Trade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ROWS(U$2:$U705))),"")</f>
        <v/>
      </c>
      <c r="U705" s="93" t="str">
        <f ca="1">IFERROR(INDEX('Trade Journal'!P:P,MATCH(T705,'Trade Journal'!A:A,0)),"")</f>
        <v/>
      </c>
      <c r="V705" s="93" t="str">
        <f ca="1">IFERROR(INDEX('Trade Journal'!Q:Q,MATCH(T705,'Trade Journal'!A:A,0)),"")</f>
        <v/>
      </c>
      <c r="W705" s="93" t="str">
        <f ca="1">IFERROR(INDEX('Trade Journal'!R:R,MATCH(T705,'Trade Journal'!A:A,0)),"")</f>
        <v/>
      </c>
      <c r="X705" s="93" t="str">
        <f t="shared" ca="1" si="11"/>
        <v/>
      </c>
      <c r="Y705" s="93" t="str">
        <f ca="1">IF(X705&lt;&gt;"",SUM(X$2:X705),"")</f>
        <v/>
      </c>
      <c r="Z705" s="102" t="str">
        <f ca="1">IFERROR(INDEX('Trade Journal'!O:O,MATCH(T705,'Trade Journal'!A:A,0)),"")</f>
        <v/>
      </c>
      <c r="AA705" s="102" t="str">
        <f t="array" aca="1" ref="AA705" ca="1">IF(Z705&lt;&gt;"",PRODUCT(Z$2:Z705+1)-1,"")</f>
        <v/>
      </c>
      <c r="AB705" s="102" t="str">
        <f ca="1">IF(AA705&lt;&gt;"",IF(MAX(AA$2:AA705)=AA705,1/(1+AC704)-1,(1+AA705)/(1+AA704)-1),"")</f>
        <v/>
      </c>
      <c r="AC705" s="102" t="str">
        <f t="array" aca="1" ref="AC705" ca="1">IF(AA705&lt;&gt;"",PRODUCT(AB$3:AB705+1)-1,"")</f>
        <v/>
      </c>
      <c r="AD705" s="104" t="str">
        <f ca="1">IF(AA705&lt;&gt;"",POWER((AA705-MAX(AA$2:AA705))/(1+MAX(AA$2:AA705))*100,2),"")</f>
        <v/>
      </c>
    </row>
    <row r="706" spans="20:30" x14ac:dyDescent="0.25">
      <c r="T706" t="str">
        <f t="array" aca="1" ref="T706" ca="1">IF(ROWS($2:706)&lt;=COUNT('Trade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ROWS(U$2:$U706))),"")</f>
        <v/>
      </c>
      <c r="U706" s="93" t="str">
        <f ca="1">IFERROR(INDEX('Trade Journal'!P:P,MATCH(T706,'Trade Journal'!A:A,0)),"")</f>
        <v/>
      </c>
      <c r="V706" s="93" t="str">
        <f ca="1">IFERROR(INDEX('Trade Journal'!Q:Q,MATCH(T706,'Trade Journal'!A:A,0)),"")</f>
        <v/>
      </c>
      <c r="W706" s="93" t="str">
        <f ca="1">IFERROR(INDEX('Trade Journal'!R:R,MATCH(T706,'Trade Journal'!A:A,0)),"")</f>
        <v/>
      </c>
      <c r="X706" s="93" t="str">
        <f t="shared" ca="1" si="11"/>
        <v/>
      </c>
      <c r="Y706" s="93" t="str">
        <f ca="1">IF(X706&lt;&gt;"",SUM(X$2:X706),"")</f>
        <v/>
      </c>
      <c r="Z706" s="102" t="str">
        <f ca="1">IFERROR(INDEX('Trade Journal'!O:O,MATCH(T706,'Trade Journal'!A:A,0)),"")</f>
        <v/>
      </c>
      <c r="AA706" s="102" t="str">
        <f t="array" aca="1" ref="AA706" ca="1">IF(Z706&lt;&gt;"",PRODUCT(Z$2:Z706+1)-1,"")</f>
        <v/>
      </c>
      <c r="AB706" s="102" t="str">
        <f ca="1">IF(AA706&lt;&gt;"",IF(MAX(AA$2:AA706)=AA706,1/(1+AC705)-1,(1+AA706)/(1+AA705)-1),"")</f>
        <v/>
      </c>
      <c r="AC706" s="102" t="str">
        <f t="array" aca="1" ref="AC706" ca="1">IF(AA706&lt;&gt;"",PRODUCT(AB$3:AB706+1)-1,"")</f>
        <v/>
      </c>
      <c r="AD706" s="104" t="str">
        <f ca="1">IF(AA706&lt;&gt;"",POWER((AA706-MAX(AA$2:AA706))/(1+MAX(AA$2:AA706))*100,2),"")</f>
        <v/>
      </c>
    </row>
    <row r="707" spans="20:30" x14ac:dyDescent="0.25">
      <c r="T707" t="str">
        <f t="array" aca="1" ref="T707" ca="1">IF(ROWS($2:707)&lt;=COUNT('Trade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ROWS(U$2:$U707))),"")</f>
        <v/>
      </c>
      <c r="U707" s="93" t="str">
        <f ca="1">IFERROR(INDEX('Trade Journal'!P:P,MATCH(T707,'Trade Journal'!A:A,0)),"")</f>
        <v/>
      </c>
      <c r="V707" s="93" t="str">
        <f ca="1">IFERROR(INDEX('Trade Journal'!Q:Q,MATCH(T707,'Trade Journal'!A:A,0)),"")</f>
        <v/>
      </c>
      <c r="W707" s="93" t="str">
        <f ca="1">IFERROR(INDEX('Trade Journal'!R:R,MATCH(T707,'Trade Journal'!A:A,0)),"")</f>
        <v/>
      </c>
      <c r="X707" s="93" t="str">
        <f t="shared" ca="1" si="11"/>
        <v/>
      </c>
      <c r="Y707" s="93" t="str">
        <f ca="1">IF(X707&lt;&gt;"",SUM(X$2:X707),"")</f>
        <v/>
      </c>
      <c r="Z707" s="102" t="str">
        <f ca="1">IFERROR(INDEX('Trade Journal'!O:O,MATCH(T707,'Trade Journal'!A:A,0)),"")</f>
        <v/>
      </c>
      <c r="AA707" s="102" t="str">
        <f t="array" aca="1" ref="AA707" ca="1">IF(Z707&lt;&gt;"",PRODUCT(Z$2:Z707+1)-1,"")</f>
        <v/>
      </c>
      <c r="AB707" s="102" t="str">
        <f ca="1">IF(AA707&lt;&gt;"",IF(MAX(AA$2:AA707)=AA707,1/(1+AC706)-1,(1+AA707)/(1+AA706)-1),"")</f>
        <v/>
      </c>
      <c r="AC707" s="102" t="str">
        <f t="array" aca="1" ref="AC707" ca="1">IF(AA707&lt;&gt;"",PRODUCT(AB$3:AB707+1)-1,"")</f>
        <v/>
      </c>
      <c r="AD707" s="104" t="str">
        <f ca="1">IF(AA707&lt;&gt;"",POWER((AA707-MAX(AA$2:AA707))/(1+MAX(AA$2:AA707))*100,2),"")</f>
        <v/>
      </c>
    </row>
    <row r="708" spans="20:30" x14ac:dyDescent="0.25">
      <c r="T708" t="str">
        <f t="array" aca="1" ref="T708" ca="1">IF(ROWS($2:708)&lt;=COUNT('Trade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ROWS(U$2:$U708))),"")</f>
        <v/>
      </c>
      <c r="U708" s="93" t="str">
        <f ca="1">IFERROR(INDEX('Trade Journal'!P:P,MATCH(T708,'Trade Journal'!A:A,0)),"")</f>
        <v/>
      </c>
      <c r="V708" s="93" t="str">
        <f ca="1">IFERROR(INDEX('Trade Journal'!Q:Q,MATCH(T708,'Trade Journal'!A:A,0)),"")</f>
        <v/>
      </c>
      <c r="W708" s="93" t="str">
        <f ca="1">IFERROR(INDEX('Trade Journal'!R:R,MATCH(T708,'Trade Journal'!A:A,0)),"")</f>
        <v/>
      </c>
      <c r="X708" s="93" t="str">
        <f t="shared" ca="1" si="11"/>
        <v/>
      </c>
      <c r="Y708" s="93" t="str">
        <f ca="1">IF(X708&lt;&gt;"",SUM(X$2:X708),"")</f>
        <v/>
      </c>
      <c r="Z708" s="102" t="str">
        <f ca="1">IFERROR(INDEX('Trade Journal'!O:O,MATCH(T708,'Trade Journal'!A:A,0)),"")</f>
        <v/>
      </c>
      <c r="AA708" s="102" t="str">
        <f t="array" aca="1" ref="AA708" ca="1">IF(Z708&lt;&gt;"",PRODUCT(Z$2:Z708+1)-1,"")</f>
        <v/>
      </c>
      <c r="AB708" s="102" t="str">
        <f ca="1">IF(AA708&lt;&gt;"",IF(MAX(AA$2:AA708)=AA708,1/(1+AC707)-1,(1+AA708)/(1+AA707)-1),"")</f>
        <v/>
      </c>
      <c r="AC708" s="102" t="str">
        <f t="array" aca="1" ref="AC708" ca="1">IF(AA708&lt;&gt;"",PRODUCT(AB$3:AB708+1)-1,"")</f>
        <v/>
      </c>
      <c r="AD708" s="104" t="str">
        <f ca="1">IF(AA708&lt;&gt;"",POWER((AA708-MAX(AA$2:AA708))/(1+MAX(AA$2:AA708))*100,2),"")</f>
        <v/>
      </c>
    </row>
    <row r="709" spans="20:30" x14ac:dyDescent="0.25">
      <c r="T709" t="str">
        <f t="array" aca="1" ref="T709" ca="1">IF(ROWS($2:709)&lt;=COUNT('Trade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ROWS(U$2:$U709))),"")</f>
        <v/>
      </c>
      <c r="U709" s="93" t="str">
        <f ca="1">IFERROR(INDEX('Trade Journal'!P:P,MATCH(T709,'Trade Journal'!A:A,0)),"")</f>
        <v/>
      </c>
      <c r="V709" s="93" t="str">
        <f ca="1">IFERROR(INDEX('Trade Journal'!Q:Q,MATCH(T709,'Trade Journal'!A:A,0)),"")</f>
        <v/>
      </c>
      <c r="W709" s="93" t="str">
        <f ca="1">IFERROR(INDEX('Trade Journal'!R:R,MATCH(T709,'Trade Journal'!A:A,0)),"")</f>
        <v/>
      </c>
      <c r="X709" s="93" t="str">
        <f t="shared" ca="1" si="11"/>
        <v/>
      </c>
      <c r="Y709" s="93" t="str">
        <f ca="1">IF(X709&lt;&gt;"",SUM(X$2:X709),"")</f>
        <v/>
      </c>
      <c r="Z709" s="102" t="str">
        <f ca="1">IFERROR(INDEX('Trade Journal'!O:O,MATCH(T709,'Trade Journal'!A:A,0)),"")</f>
        <v/>
      </c>
      <c r="AA709" s="102" t="str">
        <f t="array" aca="1" ref="AA709" ca="1">IF(Z709&lt;&gt;"",PRODUCT(Z$2:Z709+1)-1,"")</f>
        <v/>
      </c>
      <c r="AB709" s="102" t="str">
        <f ca="1">IF(AA709&lt;&gt;"",IF(MAX(AA$2:AA709)=AA709,1/(1+AC708)-1,(1+AA709)/(1+AA708)-1),"")</f>
        <v/>
      </c>
      <c r="AC709" s="102" t="str">
        <f t="array" aca="1" ref="AC709" ca="1">IF(AA709&lt;&gt;"",PRODUCT(AB$3:AB709+1)-1,"")</f>
        <v/>
      </c>
      <c r="AD709" s="104" t="str">
        <f ca="1">IF(AA709&lt;&gt;"",POWER((AA709-MAX(AA$2:AA709))/(1+MAX(AA$2:AA709))*100,2),"")</f>
        <v/>
      </c>
    </row>
    <row r="710" spans="20:30" x14ac:dyDescent="0.25">
      <c r="T710" t="str">
        <f t="array" aca="1" ref="T710" ca="1">IF(ROWS($2:710)&lt;=COUNT('Trade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ROWS(U$2:$U710))),"")</f>
        <v/>
      </c>
      <c r="U710" s="93" t="str">
        <f ca="1">IFERROR(INDEX('Trade Journal'!P:P,MATCH(T710,'Trade Journal'!A:A,0)),"")</f>
        <v/>
      </c>
      <c r="V710" s="93" t="str">
        <f ca="1">IFERROR(INDEX('Trade Journal'!Q:Q,MATCH(T710,'Trade Journal'!A:A,0)),"")</f>
        <v/>
      </c>
      <c r="W710" s="93" t="str">
        <f ca="1">IFERROR(INDEX('Trade Journal'!R:R,MATCH(T710,'Trade Journal'!A:A,0)),"")</f>
        <v/>
      </c>
      <c r="X710" s="93" t="str">
        <f t="shared" ca="1" si="11"/>
        <v/>
      </c>
      <c r="Y710" s="93" t="str">
        <f ca="1">IF(X710&lt;&gt;"",SUM(X$2:X710),"")</f>
        <v/>
      </c>
      <c r="Z710" s="102" t="str">
        <f ca="1">IFERROR(INDEX('Trade Journal'!O:O,MATCH(T710,'Trade Journal'!A:A,0)),"")</f>
        <v/>
      </c>
      <c r="AA710" s="102" t="str">
        <f t="array" aca="1" ref="AA710" ca="1">IF(Z710&lt;&gt;"",PRODUCT(Z$2:Z710+1)-1,"")</f>
        <v/>
      </c>
      <c r="AB710" s="102" t="str">
        <f ca="1">IF(AA710&lt;&gt;"",IF(MAX(AA$2:AA710)=AA710,1/(1+AC709)-1,(1+AA710)/(1+AA709)-1),"")</f>
        <v/>
      </c>
      <c r="AC710" s="102" t="str">
        <f t="array" aca="1" ref="AC710" ca="1">IF(AA710&lt;&gt;"",PRODUCT(AB$3:AB710+1)-1,"")</f>
        <v/>
      </c>
      <c r="AD710" s="104" t="str">
        <f ca="1">IF(AA710&lt;&gt;"",POWER((AA710-MAX(AA$2:AA710))/(1+MAX(AA$2:AA710))*100,2),"")</f>
        <v/>
      </c>
    </row>
    <row r="711" spans="20:30" x14ac:dyDescent="0.25">
      <c r="T711" t="str">
        <f t="array" aca="1" ref="T711" ca="1">IF(ROWS($2:711)&lt;=COUNT('Trade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ROWS(U$2:$U711))),"")</f>
        <v/>
      </c>
      <c r="U711" s="93" t="str">
        <f ca="1">IFERROR(INDEX('Trade Journal'!P:P,MATCH(T711,'Trade Journal'!A:A,0)),"")</f>
        <v/>
      </c>
      <c r="V711" s="93" t="str">
        <f ca="1">IFERROR(INDEX('Trade Journal'!Q:Q,MATCH(T711,'Trade Journal'!A:A,0)),"")</f>
        <v/>
      </c>
      <c r="W711" s="93" t="str">
        <f ca="1">IFERROR(INDEX('Trade Journal'!R:R,MATCH(T711,'Trade Journal'!A:A,0)),"")</f>
        <v/>
      </c>
      <c r="X711" s="93" t="str">
        <f t="shared" ca="1" si="11"/>
        <v/>
      </c>
      <c r="Y711" s="93" t="str">
        <f ca="1">IF(X711&lt;&gt;"",SUM(X$2:X711),"")</f>
        <v/>
      </c>
      <c r="Z711" s="102" t="str">
        <f ca="1">IFERROR(INDEX('Trade Journal'!O:O,MATCH(T711,'Trade Journal'!A:A,0)),"")</f>
        <v/>
      </c>
      <c r="AA711" s="102" t="str">
        <f t="array" aca="1" ref="AA711" ca="1">IF(Z711&lt;&gt;"",PRODUCT(Z$2:Z711+1)-1,"")</f>
        <v/>
      </c>
      <c r="AB711" s="102" t="str">
        <f ca="1">IF(AA711&lt;&gt;"",IF(MAX(AA$2:AA711)=AA711,1/(1+AC710)-1,(1+AA711)/(1+AA710)-1),"")</f>
        <v/>
      </c>
      <c r="AC711" s="102" t="str">
        <f t="array" aca="1" ref="AC711" ca="1">IF(AA711&lt;&gt;"",PRODUCT(AB$3:AB711+1)-1,"")</f>
        <v/>
      </c>
      <c r="AD711" s="104" t="str">
        <f ca="1">IF(AA711&lt;&gt;"",POWER((AA711-MAX(AA$2:AA711))/(1+MAX(AA$2:AA711))*100,2),"")</f>
        <v/>
      </c>
    </row>
    <row r="712" spans="20:30" x14ac:dyDescent="0.25">
      <c r="T712" t="str">
        <f t="array" aca="1" ref="T712" ca="1">IF(ROWS($2:712)&lt;=COUNT('Trade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ROWS(U$2:$U712))),"")</f>
        <v/>
      </c>
      <c r="U712" s="93" t="str">
        <f ca="1">IFERROR(INDEX('Trade Journal'!P:P,MATCH(T712,'Trade Journal'!A:A,0)),"")</f>
        <v/>
      </c>
      <c r="V712" s="93" t="str">
        <f ca="1">IFERROR(INDEX('Trade Journal'!Q:Q,MATCH(T712,'Trade Journal'!A:A,0)),"")</f>
        <v/>
      </c>
      <c r="W712" s="93" t="str">
        <f ca="1">IFERROR(INDEX('Trade Journal'!R:R,MATCH(T712,'Trade Journal'!A:A,0)),"")</f>
        <v/>
      </c>
      <c r="X712" s="93" t="str">
        <f t="shared" ca="1" si="11"/>
        <v/>
      </c>
      <c r="Y712" s="93" t="str">
        <f ca="1">IF(X712&lt;&gt;"",SUM(X$2:X712),"")</f>
        <v/>
      </c>
      <c r="Z712" s="102" t="str">
        <f ca="1">IFERROR(INDEX('Trade Journal'!O:O,MATCH(T712,'Trade Journal'!A:A,0)),"")</f>
        <v/>
      </c>
      <c r="AA712" s="102" t="str">
        <f t="array" aca="1" ref="AA712" ca="1">IF(Z712&lt;&gt;"",PRODUCT(Z$2:Z712+1)-1,"")</f>
        <v/>
      </c>
      <c r="AB712" s="102" t="str">
        <f ca="1">IF(AA712&lt;&gt;"",IF(MAX(AA$2:AA712)=AA712,1/(1+AC711)-1,(1+AA712)/(1+AA711)-1),"")</f>
        <v/>
      </c>
      <c r="AC712" s="102" t="str">
        <f t="array" aca="1" ref="AC712" ca="1">IF(AA712&lt;&gt;"",PRODUCT(AB$3:AB712+1)-1,"")</f>
        <v/>
      </c>
      <c r="AD712" s="104" t="str">
        <f ca="1">IF(AA712&lt;&gt;"",POWER((AA712-MAX(AA$2:AA712))/(1+MAX(AA$2:AA712))*100,2),"")</f>
        <v/>
      </c>
    </row>
    <row r="713" spans="20:30" x14ac:dyDescent="0.25">
      <c r="T713" t="str">
        <f t="array" aca="1" ref="T713" ca="1">IF(ROWS($2:713)&lt;=COUNT('Trade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ROWS(U$2:$U713))),"")</f>
        <v/>
      </c>
      <c r="U713" s="93" t="str">
        <f ca="1">IFERROR(INDEX('Trade Journal'!P:P,MATCH(T713,'Trade Journal'!A:A,0)),"")</f>
        <v/>
      </c>
      <c r="V713" s="93" t="str">
        <f ca="1">IFERROR(INDEX('Trade Journal'!Q:Q,MATCH(T713,'Trade Journal'!A:A,0)),"")</f>
        <v/>
      </c>
      <c r="W713" s="93" t="str">
        <f ca="1">IFERROR(INDEX('Trade Journal'!R:R,MATCH(T713,'Trade Journal'!A:A,0)),"")</f>
        <v/>
      </c>
      <c r="X713" s="93" t="str">
        <f t="shared" ca="1" si="11"/>
        <v/>
      </c>
      <c r="Y713" s="93" t="str">
        <f ca="1">IF(X713&lt;&gt;"",SUM(X$2:X713),"")</f>
        <v/>
      </c>
      <c r="Z713" s="102" t="str">
        <f ca="1">IFERROR(INDEX('Trade Journal'!O:O,MATCH(T713,'Trade Journal'!A:A,0)),"")</f>
        <v/>
      </c>
      <c r="AA713" s="102" t="str">
        <f t="array" aca="1" ref="AA713" ca="1">IF(Z713&lt;&gt;"",PRODUCT(Z$2:Z713+1)-1,"")</f>
        <v/>
      </c>
      <c r="AB713" s="102" t="str">
        <f ca="1">IF(AA713&lt;&gt;"",IF(MAX(AA$2:AA713)=AA713,1/(1+AC712)-1,(1+AA713)/(1+AA712)-1),"")</f>
        <v/>
      </c>
      <c r="AC713" s="102" t="str">
        <f t="array" aca="1" ref="AC713" ca="1">IF(AA713&lt;&gt;"",PRODUCT(AB$3:AB713+1)-1,"")</f>
        <v/>
      </c>
      <c r="AD713" s="104" t="str">
        <f ca="1">IF(AA713&lt;&gt;"",POWER((AA713-MAX(AA$2:AA713))/(1+MAX(AA$2:AA713))*100,2),"")</f>
        <v/>
      </c>
    </row>
    <row r="714" spans="20:30" x14ac:dyDescent="0.25">
      <c r="T714" t="str">
        <f t="array" aca="1" ref="T714" ca="1">IF(ROWS($2:714)&lt;=COUNT('Trade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ROWS(U$2:$U714))),"")</f>
        <v/>
      </c>
      <c r="U714" s="93" t="str">
        <f ca="1">IFERROR(INDEX('Trade Journal'!P:P,MATCH(T714,'Trade Journal'!A:A,0)),"")</f>
        <v/>
      </c>
      <c r="V714" s="93" t="str">
        <f ca="1">IFERROR(INDEX('Trade Journal'!Q:Q,MATCH(T714,'Trade Journal'!A:A,0)),"")</f>
        <v/>
      </c>
      <c r="W714" s="93" t="str">
        <f ca="1">IFERROR(INDEX('Trade Journal'!R:R,MATCH(T714,'Trade Journal'!A:A,0)),"")</f>
        <v/>
      </c>
      <c r="X714" s="93" t="str">
        <f t="shared" ca="1" si="11"/>
        <v/>
      </c>
      <c r="Y714" s="93" t="str">
        <f ca="1">IF(X714&lt;&gt;"",SUM(X$2:X714),"")</f>
        <v/>
      </c>
      <c r="Z714" s="102" t="str">
        <f ca="1">IFERROR(INDEX('Trade Journal'!O:O,MATCH(T714,'Trade Journal'!A:A,0)),"")</f>
        <v/>
      </c>
      <c r="AA714" s="102" t="str">
        <f t="array" aca="1" ref="AA714" ca="1">IF(Z714&lt;&gt;"",PRODUCT(Z$2:Z714+1)-1,"")</f>
        <v/>
      </c>
      <c r="AB714" s="102" t="str">
        <f ca="1">IF(AA714&lt;&gt;"",IF(MAX(AA$2:AA714)=AA714,1/(1+AC713)-1,(1+AA714)/(1+AA713)-1),"")</f>
        <v/>
      </c>
      <c r="AC714" s="102" t="str">
        <f t="array" aca="1" ref="AC714" ca="1">IF(AA714&lt;&gt;"",PRODUCT(AB$3:AB714+1)-1,"")</f>
        <v/>
      </c>
      <c r="AD714" s="104" t="str">
        <f ca="1">IF(AA714&lt;&gt;"",POWER((AA714-MAX(AA$2:AA714))/(1+MAX(AA$2:AA714))*100,2),"")</f>
        <v/>
      </c>
    </row>
    <row r="715" spans="20:30" x14ac:dyDescent="0.25">
      <c r="T715" t="str">
        <f t="array" aca="1" ref="T715" ca="1">IF(ROWS($2:715)&lt;=COUNT('Trade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ROWS(U$2:$U715))),"")</f>
        <v/>
      </c>
      <c r="U715" s="93" t="str">
        <f ca="1">IFERROR(INDEX('Trade Journal'!P:P,MATCH(T715,'Trade Journal'!A:A,0)),"")</f>
        <v/>
      </c>
      <c r="V715" s="93" t="str">
        <f ca="1">IFERROR(INDEX('Trade Journal'!Q:Q,MATCH(T715,'Trade Journal'!A:A,0)),"")</f>
        <v/>
      </c>
      <c r="W715" s="93" t="str">
        <f ca="1">IFERROR(INDEX('Trade Journal'!R:R,MATCH(T715,'Trade Journal'!A:A,0)),"")</f>
        <v/>
      </c>
      <c r="X715" s="93" t="str">
        <f t="shared" ca="1" si="11"/>
        <v/>
      </c>
      <c r="Y715" s="93" t="str">
        <f ca="1">IF(X715&lt;&gt;"",SUM(X$2:X715),"")</f>
        <v/>
      </c>
      <c r="Z715" s="102" t="str">
        <f ca="1">IFERROR(INDEX('Trade Journal'!O:O,MATCH(T715,'Trade Journal'!A:A,0)),"")</f>
        <v/>
      </c>
      <c r="AA715" s="102" t="str">
        <f t="array" aca="1" ref="AA715" ca="1">IF(Z715&lt;&gt;"",PRODUCT(Z$2:Z715+1)-1,"")</f>
        <v/>
      </c>
      <c r="AB715" s="102" t="str">
        <f ca="1">IF(AA715&lt;&gt;"",IF(MAX(AA$2:AA715)=AA715,1/(1+AC714)-1,(1+AA715)/(1+AA714)-1),"")</f>
        <v/>
      </c>
      <c r="AC715" s="102" t="str">
        <f t="array" aca="1" ref="AC715" ca="1">IF(AA715&lt;&gt;"",PRODUCT(AB$3:AB715+1)-1,"")</f>
        <v/>
      </c>
      <c r="AD715" s="104" t="str">
        <f ca="1">IF(AA715&lt;&gt;"",POWER((AA715-MAX(AA$2:AA715))/(1+MAX(AA$2:AA715))*100,2),"")</f>
        <v/>
      </c>
    </row>
    <row r="716" spans="20:30" x14ac:dyDescent="0.25">
      <c r="T716" t="str">
        <f t="array" aca="1" ref="T716" ca="1">IF(ROWS($2:716)&lt;=COUNT('Trade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ROWS(U$2:$U716))),"")</f>
        <v/>
      </c>
      <c r="U716" s="93" t="str">
        <f ca="1">IFERROR(INDEX('Trade Journal'!P:P,MATCH(T716,'Trade Journal'!A:A,0)),"")</f>
        <v/>
      </c>
      <c r="V716" s="93" t="str">
        <f ca="1">IFERROR(INDEX('Trade Journal'!Q:Q,MATCH(T716,'Trade Journal'!A:A,0)),"")</f>
        <v/>
      </c>
      <c r="W716" s="93" t="str">
        <f ca="1">IFERROR(INDEX('Trade Journal'!R:R,MATCH(T716,'Trade Journal'!A:A,0)),"")</f>
        <v/>
      </c>
      <c r="X716" s="93" t="str">
        <f t="shared" ca="1" si="11"/>
        <v/>
      </c>
      <c r="Y716" s="93" t="str">
        <f ca="1">IF(X716&lt;&gt;"",SUM(X$2:X716),"")</f>
        <v/>
      </c>
      <c r="Z716" s="102" t="str">
        <f ca="1">IFERROR(INDEX('Trade Journal'!O:O,MATCH(T716,'Trade Journal'!A:A,0)),"")</f>
        <v/>
      </c>
      <c r="AA716" s="102" t="str">
        <f t="array" aca="1" ref="AA716" ca="1">IF(Z716&lt;&gt;"",PRODUCT(Z$2:Z716+1)-1,"")</f>
        <v/>
      </c>
      <c r="AB716" s="102" t="str">
        <f ca="1">IF(AA716&lt;&gt;"",IF(MAX(AA$2:AA716)=AA716,1/(1+AC715)-1,(1+AA716)/(1+AA715)-1),"")</f>
        <v/>
      </c>
      <c r="AC716" s="102" t="str">
        <f t="array" aca="1" ref="AC716" ca="1">IF(AA716&lt;&gt;"",PRODUCT(AB$3:AB716+1)-1,"")</f>
        <v/>
      </c>
      <c r="AD716" s="104" t="str">
        <f ca="1">IF(AA716&lt;&gt;"",POWER((AA716-MAX(AA$2:AA716))/(1+MAX(AA$2:AA716))*100,2),"")</f>
        <v/>
      </c>
    </row>
    <row r="717" spans="20:30" x14ac:dyDescent="0.25">
      <c r="T717" t="str">
        <f t="array" aca="1" ref="T717" ca="1">IF(ROWS($2:717)&lt;=COUNT('Trade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ROWS(U$2:$U717))),"")</f>
        <v/>
      </c>
      <c r="U717" s="93" t="str">
        <f ca="1">IFERROR(INDEX('Trade Journal'!P:P,MATCH(T717,'Trade Journal'!A:A,0)),"")</f>
        <v/>
      </c>
      <c r="V717" s="93" t="str">
        <f ca="1">IFERROR(INDEX('Trade Journal'!Q:Q,MATCH(T717,'Trade Journal'!A:A,0)),"")</f>
        <v/>
      </c>
      <c r="W717" s="93" t="str">
        <f ca="1">IFERROR(INDEX('Trade Journal'!R:R,MATCH(T717,'Trade Journal'!A:A,0)),"")</f>
        <v/>
      </c>
      <c r="X717" s="93" t="str">
        <f t="shared" ca="1" si="11"/>
        <v/>
      </c>
      <c r="Y717" s="93" t="str">
        <f ca="1">IF(X717&lt;&gt;"",SUM(X$2:X717),"")</f>
        <v/>
      </c>
      <c r="Z717" s="102" t="str">
        <f ca="1">IFERROR(INDEX('Trade Journal'!O:O,MATCH(T717,'Trade Journal'!A:A,0)),"")</f>
        <v/>
      </c>
      <c r="AA717" s="102" t="str">
        <f t="array" aca="1" ref="AA717" ca="1">IF(Z717&lt;&gt;"",PRODUCT(Z$2:Z717+1)-1,"")</f>
        <v/>
      </c>
      <c r="AB717" s="102" t="str">
        <f ca="1">IF(AA717&lt;&gt;"",IF(MAX(AA$2:AA717)=AA717,1/(1+AC716)-1,(1+AA717)/(1+AA716)-1),"")</f>
        <v/>
      </c>
      <c r="AC717" s="102" t="str">
        <f t="array" aca="1" ref="AC717" ca="1">IF(AA717&lt;&gt;"",PRODUCT(AB$3:AB717+1)-1,"")</f>
        <v/>
      </c>
      <c r="AD717" s="104" t="str">
        <f ca="1">IF(AA717&lt;&gt;"",POWER((AA717-MAX(AA$2:AA717))/(1+MAX(AA$2:AA717))*100,2),"")</f>
        <v/>
      </c>
    </row>
    <row r="718" spans="20:30" x14ac:dyDescent="0.25">
      <c r="T718" t="str">
        <f t="array" aca="1" ref="T718" ca="1">IF(ROWS($2:718)&lt;=COUNT('Trade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ROWS(U$2:$U718))),"")</f>
        <v/>
      </c>
      <c r="U718" s="93" t="str">
        <f ca="1">IFERROR(INDEX('Trade Journal'!P:P,MATCH(T718,'Trade Journal'!A:A,0)),"")</f>
        <v/>
      </c>
      <c r="V718" s="93" t="str">
        <f ca="1">IFERROR(INDEX('Trade Journal'!Q:Q,MATCH(T718,'Trade Journal'!A:A,0)),"")</f>
        <v/>
      </c>
      <c r="W718" s="93" t="str">
        <f ca="1">IFERROR(INDEX('Trade Journal'!R:R,MATCH(T718,'Trade Journal'!A:A,0)),"")</f>
        <v/>
      </c>
      <c r="X718" s="93" t="str">
        <f t="shared" ca="1" si="11"/>
        <v/>
      </c>
      <c r="Y718" s="93" t="str">
        <f ca="1">IF(X718&lt;&gt;"",SUM(X$2:X718),"")</f>
        <v/>
      </c>
      <c r="Z718" s="102" t="str">
        <f ca="1">IFERROR(INDEX('Trade Journal'!O:O,MATCH(T718,'Trade Journal'!A:A,0)),"")</f>
        <v/>
      </c>
      <c r="AA718" s="102" t="str">
        <f t="array" aca="1" ref="AA718" ca="1">IF(Z718&lt;&gt;"",PRODUCT(Z$2:Z718+1)-1,"")</f>
        <v/>
      </c>
      <c r="AB718" s="102" t="str">
        <f ca="1">IF(AA718&lt;&gt;"",IF(MAX(AA$2:AA718)=AA718,1/(1+AC717)-1,(1+AA718)/(1+AA717)-1),"")</f>
        <v/>
      </c>
      <c r="AC718" s="102" t="str">
        <f t="array" aca="1" ref="AC718" ca="1">IF(AA718&lt;&gt;"",PRODUCT(AB$3:AB718+1)-1,"")</f>
        <v/>
      </c>
      <c r="AD718" s="104" t="str">
        <f ca="1">IF(AA718&lt;&gt;"",POWER((AA718-MAX(AA$2:AA718))/(1+MAX(AA$2:AA718))*100,2),"")</f>
        <v/>
      </c>
    </row>
    <row r="719" spans="20:30" x14ac:dyDescent="0.25">
      <c r="T719" t="str">
        <f t="array" aca="1" ref="T719" ca="1">IF(ROWS($2:719)&lt;=COUNT('Trade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ROWS(U$2:$U719))),"")</f>
        <v/>
      </c>
      <c r="U719" s="93" t="str">
        <f ca="1">IFERROR(INDEX('Trade Journal'!P:P,MATCH(T719,'Trade Journal'!A:A,0)),"")</f>
        <v/>
      </c>
      <c r="V719" s="93" t="str">
        <f ca="1">IFERROR(INDEX('Trade Journal'!Q:Q,MATCH(T719,'Trade Journal'!A:A,0)),"")</f>
        <v/>
      </c>
      <c r="W719" s="93" t="str">
        <f ca="1">IFERROR(INDEX('Trade Journal'!R:R,MATCH(T719,'Trade Journal'!A:A,0)),"")</f>
        <v/>
      </c>
      <c r="X719" s="93" t="str">
        <f t="shared" ca="1" si="11"/>
        <v/>
      </c>
      <c r="Y719" s="93" t="str">
        <f ca="1">IF(X719&lt;&gt;"",SUM(X$2:X719),"")</f>
        <v/>
      </c>
      <c r="Z719" s="102" t="str">
        <f ca="1">IFERROR(INDEX('Trade Journal'!O:O,MATCH(T719,'Trade Journal'!A:A,0)),"")</f>
        <v/>
      </c>
      <c r="AA719" s="102" t="str">
        <f t="array" aca="1" ref="AA719" ca="1">IF(Z719&lt;&gt;"",PRODUCT(Z$2:Z719+1)-1,"")</f>
        <v/>
      </c>
      <c r="AB719" s="102" t="str">
        <f ca="1">IF(AA719&lt;&gt;"",IF(MAX(AA$2:AA719)=AA719,1/(1+AC718)-1,(1+AA719)/(1+AA718)-1),"")</f>
        <v/>
      </c>
      <c r="AC719" s="102" t="str">
        <f t="array" aca="1" ref="AC719" ca="1">IF(AA719&lt;&gt;"",PRODUCT(AB$3:AB719+1)-1,"")</f>
        <v/>
      </c>
      <c r="AD719" s="104" t="str">
        <f ca="1">IF(AA719&lt;&gt;"",POWER((AA719-MAX(AA$2:AA719))/(1+MAX(AA$2:AA719))*100,2),"")</f>
        <v/>
      </c>
    </row>
    <row r="720" spans="20:30" x14ac:dyDescent="0.25">
      <c r="T720" t="str">
        <f t="array" aca="1" ref="T720" ca="1">IF(ROWS($2:720)&lt;=COUNT('Trade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ROWS(U$2:$U720))),"")</f>
        <v/>
      </c>
      <c r="U720" s="93" t="str">
        <f ca="1">IFERROR(INDEX('Trade Journal'!P:P,MATCH(T720,'Trade Journal'!A:A,0)),"")</f>
        <v/>
      </c>
      <c r="V720" s="93" t="str">
        <f ca="1">IFERROR(INDEX('Trade Journal'!Q:Q,MATCH(T720,'Trade Journal'!A:A,0)),"")</f>
        <v/>
      </c>
      <c r="W720" s="93" t="str">
        <f ca="1">IFERROR(INDEX('Trade Journal'!R:R,MATCH(T720,'Trade Journal'!A:A,0)),"")</f>
        <v/>
      </c>
      <c r="X720" s="93" t="str">
        <f t="shared" ref="X720:X783" ca="1" si="12">IF(OR(U720&lt;&gt;"",V720&lt;&gt;"",W720&lt;&gt;""),SUM(U720:W720),"")</f>
        <v/>
      </c>
      <c r="Y720" s="93" t="str">
        <f ca="1">IF(X720&lt;&gt;"",SUM(X$2:X720),"")</f>
        <v/>
      </c>
      <c r="Z720" s="102" t="str">
        <f ca="1">IFERROR(INDEX('Trade Journal'!O:O,MATCH(T720,'Trade Journal'!A:A,0)),"")</f>
        <v/>
      </c>
      <c r="AA720" s="102" t="str">
        <f t="array" aca="1" ref="AA720" ca="1">IF(Z720&lt;&gt;"",PRODUCT(Z$2:Z720+1)-1,"")</f>
        <v/>
      </c>
      <c r="AB720" s="102" t="str">
        <f ca="1">IF(AA720&lt;&gt;"",IF(MAX(AA$2:AA720)=AA720,1/(1+AC719)-1,(1+AA720)/(1+AA719)-1),"")</f>
        <v/>
      </c>
      <c r="AC720" s="102" t="str">
        <f t="array" aca="1" ref="AC720" ca="1">IF(AA720&lt;&gt;"",PRODUCT(AB$3:AB720+1)-1,"")</f>
        <v/>
      </c>
      <c r="AD720" s="104" t="str">
        <f ca="1">IF(AA720&lt;&gt;"",POWER((AA720-MAX(AA$2:AA720))/(1+MAX(AA$2:AA720))*100,2),"")</f>
        <v/>
      </c>
    </row>
    <row r="721" spans="20:30" x14ac:dyDescent="0.25">
      <c r="T721" t="str">
        <f t="array" aca="1" ref="T721" ca="1">IF(ROWS($2:721)&lt;=COUNT('Trade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ROWS(U$2:$U721))),"")</f>
        <v/>
      </c>
      <c r="U721" s="93" t="str">
        <f ca="1">IFERROR(INDEX('Trade Journal'!P:P,MATCH(T721,'Trade Journal'!A:A,0)),"")</f>
        <v/>
      </c>
      <c r="V721" s="93" t="str">
        <f ca="1">IFERROR(INDEX('Trade Journal'!Q:Q,MATCH(T721,'Trade Journal'!A:A,0)),"")</f>
        <v/>
      </c>
      <c r="W721" s="93" t="str">
        <f ca="1">IFERROR(INDEX('Trade Journal'!R:R,MATCH(T721,'Trade Journal'!A:A,0)),"")</f>
        <v/>
      </c>
      <c r="X721" s="93" t="str">
        <f t="shared" ca="1" si="12"/>
        <v/>
      </c>
      <c r="Y721" s="93" t="str">
        <f ca="1">IF(X721&lt;&gt;"",SUM(X$2:X721),"")</f>
        <v/>
      </c>
      <c r="Z721" s="102" t="str">
        <f ca="1">IFERROR(INDEX('Trade Journal'!O:O,MATCH(T721,'Trade Journal'!A:A,0)),"")</f>
        <v/>
      </c>
      <c r="AA721" s="102" t="str">
        <f t="array" aca="1" ref="AA721" ca="1">IF(Z721&lt;&gt;"",PRODUCT(Z$2:Z721+1)-1,"")</f>
        <v/>
      </c>
      <c r="AB721" s="102" t="str">
        <f ca="1">IF(AA721&lt;&gt;"",IF(MAX(AA$2:AA721)=AA721,1/(1+AC720)-1,(1+AA721)/(1+AA720)-1),"")</f>
        <v/>
      </c>
      <c r="AC721" s="102" t="str">
        <f t="array" aca="1" ref="AC721" ca="1">IF(AA721&lt;&gt;"",PRODUCT(AB$3:AB721+1)-1,"")</f>
        <v/>
      </c>
      <c r="AD721" s="104" t="str">
        <f ca="1">IF(AA721&lt;&gt;"",POWER((AA721-MAX(AA$2:AA721))/(1+MAX(AA$2:AA721))*100,2),"")</f>
        <v/>
      </c>
    </row>
    <row r="722" spans="20:30" x14ac:dyDescent="0.25">
      <c r="T722" t="str">
        <f t="array" aca="1" ref="T722" ca="1">IF(ROWS($2:722)&lt;=COUNT('Trade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ROWS(U$2:$U722))),"")</f>
        <v/>
      </c>
      <c r="U722" s="93" t="str">
        <f ca="1">IFERROR(INDEX('Trade Journal'!P:P,MATCH(T722,'Trade Journal'!A:A,0)),"")</f>
        <v/>
      </c>
      <c r="V722" s="93" t="str">
        <f ca="1">IFERROR(INDEX('Trade Journal'!Q:Q,MATCH(T722,'Trade Journal'!A:A,0)),"")</f>
        <v/>
      </c>
      <c r="W722" s="93" t="str">
        <f ca="1">IFERROR(INDEX('Trade Journal'!R:R,MATCH(T722,'Trade Journal'!A:A,0)),"")</f>
        <v/>
      </c>
      <c r="X722" s="93" t="str">
        <f t="shared" ca="1" si="12"/>
        <v/>
      </c>
      <c r="Y722" s="93" t="str">
        <f ca="1">IF(X722&lt;&gt;"",SUM(X$2:X722),"")</f>
        <v/>
      </c>
      <c r="Z722" s="102" t="str">
        <f ca="1">IFERROR(INDEX('Trade Journal'!O:O,MATCH(T722,'Trade Journal'!A:A,0)),"")</f>
        <v/>
      </c>
      <c r="AA722" s="102" t="str">
        <f t="array" aca="1" ref="AA722" ca="1">IF(Z722&lt;&gt;"",PRODUCT(Z$2:Z722+1)-1,"")</f>
        <v/>
      </c>
      <c r="AB722" s="102" t="str">
        <f ca="1">IF(AA722&lt;&gt;"",IF(MAX(AA$2:AA722)=AA722,1/(1+AC721)-1,(1+AA722)/(1+AA721)-1),"")</f>
        <v/>
      </c>
      <c r="AC722" s="102" t="str">
        <f t="array" aca="1" ref="AC722" ca="1">IF(AA722&lt;&gt;"",PRODUCT(AB$3:AB722+1)-1,"")</f>
        <v/>
      </c>
      <c r="AD722" s="104" t="str">
        <f ca="1">IF(AA722&lt;&gt;"",POWER((AA722-MAX(AA$2:AA722))/(1+MAX(AA$2:AA722))*100,2),"")</f>
        <v/>
      </c>
    </row>
    <row r="723" spans="20:30" x14ac:dyDescent="0.25">
      <c r="T723" t="str">
        <f t="array" aca="1" ref="T723" ca="1">IF(ROWS($2:723)&lt;=COUNT('Trade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ROWS(U$2:$U723))),"")</f>
        <v/>
      </c>
      <c r="U723" s="93" t="str">
        <f ca="1">IFERROR(INDEX('Trade Journal'!P:P,MATCH(T723,'Trade Journal'!A:A,0)),"")</f>
        <v/>
      </c>
      <c r="V723" s="93" t="str">
        <f ca="1">IFERROR(INDEX('Trade Journal'!Q:Q,MATCH(T723,'Trade Journal'!A:A,0)),"")</f>
        <v/>
      </c>
      <c r="W723" s="93" t="str">
        <f ca="1">IFERROR(INDEX('Trade Journal'!R:R,MATCH(T723,'Trade Journal'!A:A,0)),"")</f>
        <v/>
      </c>
      <c r="X723" s="93" t="str">
        <f t="shared" ca="1" si="12"/>
        <v/>
      </c>
      <c r="Y723" s="93" t="str">
        <f ca="1">IF(X723&lt;&gt;"",SUM(X$2:X723),"")</f>
        <v/>
      </c>
      <c r="Z723" s="102" t="str">
        <f ca="1">IFERROR(INDEX('Trade Journal'!O:O,MATCH(T723,'Trade Journal'!A:A,0)),"")</f>
        <v/>
      </c>
      <c r="AA723" s="102" t="str">
        <f t="array" aca="1" ref="AA723" ca="1">IF(Z723&lt;&gt;"",PRODUCT(Z$2:Z723+1)-1,"")</f>
        <v/>
      </c>
      <c r="AB723" s="102" t="str">
        <f ca="1">IF(AA723&lt;&gt;"",IF(MAX(AA$2:AA723)=AA723,1/(1+AC722)-1,(1+AA723)/(1+AA722)-1),"")</f>
        <v/>
      </c>
      <c r="AC723" s="102" t="str">
        <f t="array" aca="1" ref="AC723" ca="1">IF(AA723&lt;&gt;"",PRODUCT(AB$3:AB723+1)-1,"")</f>
        <v/>
      </c>
      <c r="AD723" s="104" t="str">
        <f ca="1">IF(AA723&lt;&gt;"",POWER((AA723-MAX(AA$2:AA723))/(1+MAX(AA$2:AA723))*100,2),"")</f>
        <v/>
      </c>
    </row>
    <row r="724" spans="20:30" x14ac:dyDescent="0.25">
      <c r="T724" t="str">
        <f t="array" aca="1" ref="T724" ca="1">IF(ROWS($2:724)&lt;=COUNT('Trade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ROWS(U$2:$U724))),"")</f>
        <v/>
      </c>
      <c r="U724" s="93" t="str">
        <f ca="1">IFERROR(INDEX('Trade Journal'!P:P,MATCH(T724,'Trade Journal'!A:A,0)),"")</f>
        <v/>
      </c>
      <c r="V724" s="93" t="str">
        <f ca="1">IFERROR(INDEX('Trade Journal'!Q:Q,MATCH(T724,'Trade Journal'!A:A,0)),"")</f>
        <v/>
      </c>
      <c r="W724" s="93" t="str">
        <f ca="1">IFERROR(INDEX('Trade Journal'!R:R,MATCH(T724,'Trade Journal'!A:A,0)),"")</f>
        <v/>
      </c>
      <c r="X724" s="93" t="str">
        <f t="shared" ca="1" si="12"/>
        <v/>
      </c>
      <c r="Y724" s="93" t="str">
        <f ca="1">IF(X724&lt;&gt;"",SUM(X$2:X724),"")</f>
        <v/>
      </c>
      <c r="Z724" s="102" t="str">
        <f ca="1">IFERROR(INDEX('Trade Journal'!O:O,MATCH(T724,'Trade Journal'!A:A,0)),"")</f>
        <v/>
      </c>
      <c r="AA724" s="102" t="str">
        <f t="array" aca="1" ref="AA724" ca="1">IF(Z724&lt;&gt;"",PRODUCT(Z$2:Z724+1)-1,"")</f>
        <v/>
      </c>
      <c r="AB724" s="102" t="str">
        <f ca="1">IF(AA724&lt;&gt;"",IF(MAX(AA$2:AA724)=AA724,1/(1+AC723)-1,(1+AA724)/(1+AA723)-1),"")</f>
        <v/>
      </c>
      <c r="AC724" s="102" t="str">
        <f t="array" aca="1" ref="AC724" ca="1">IF(AA724&lt;&gt;"",PRODUCT(AB$3:AB724+1)-1,"")</f>
        <v/>
      </c>
      <c r="AD724" s="104" t="str">
        <f ca="1">IF(AA724&lt;&gt;"",POWER((AA724-MAX(AA$2:AA724))/(1+MAX(AA$2:AA724))*100,2),"")</f>
        <v/>
      </c>
    </row>
    <row r="725" spans="20:30" x14ac:dyDescent="0.25">
      <c r="T725" t="str">
        <f t="array" aca="1" ref="T725" ca="1">IF(ROWS($2:725)&lt;=COUNT('Trade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ROWS(U$2:$U725))),"")</f>
        <v/>
      </c>
      <c r="U725" s="93" t="str">
        <f ca="1">IFERROR(INDEX('Trade Journal'!P:P,MATCH(T725,'Trade Journal'!A:A,0)),"")</f>
        <v/>
      </c>
      <c r="V725" s="93" t="str">
        <f ca="1">IFERROR(INDEX('Trade Journal'!Q:Q,MATCH(T725,'Trade Journal'!A:A,0)),"")</f>
        <v/>
      </c>
      <c r="W725" s="93" t="str">
        <f ca="1">IFERROR(INDEX('Trade Journal'!R:R,MATCH(T725,'Trade Journal'!A:A,0)),"")</f>
        <v/>
      </c>
      <c r="X725" s="93" t="str">
        <f t="shared" ca="1" si="12"/>
        <v/>
      </c>
      <c r="Y725" s="93" t="str">
        <f ca="1">IF(X725&lt;&gt;"",SUM(X$2:X725),"")</f>
        <v/>
      </c>
      <c r="Z725" s="102" t="str">
        <f ca="1">IFERROR(INDEX('Trade Journal'!O:O,MATCH(T725,'Trade Journal'!A:A,0)),"")</f>
        <v/>
      </c>
      <c r="AA725" s="102" t="str">
        <f t="array" aca="1" ref="AA725" ca="1">IF(Z725&lt;&gt;"",PRODUCT(Z$2:Z725+1)-1,"")</f>
        <v/>
      </c>
      <c r="AB725" s="102" t="str">
        <f ca="1">IF(AA725&lt;&gt;"",IF(MAX(AA$2:AA725)=AA725,1/(1+AC724)-1,(1+AA725)/(1+AA724)-1),"")</f>
        <v/>
      </c>
      <c r="AC725" s="102" t="str">
        <f t="array" aca="1" ref="AC725" ca="1">IF(AA725&lt;&gt;"",PRODUCT(AB$3:AB725+1)-1,"")</f>
        <v/>
      </c>
      <c r="AD725" s="104" t="str">
        <f ca="1">IF(AA725&lt;&gt;"",POWER((AA725-MAX(AA$2:AA725))/(1+MAX(AA$2:AA725))*100,2),"")</f>
        <v/>
      </c>
    </row>
    <row r="726" spans="20:30" x14ac:dyDescent="0.25">
      <c r="T726" t="str">
        <f t="array" aca="1" ref="T726" ca="1">IF(ROWS($2:726)&lt;=COUNT('Trade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ROWS(U$2:$U726))),"")</f>
        <v/>
      </c>
      <c r="U726" s="93" t="str">
        <f ca="1">IFERROR(INDEX('Trade Journal'!P:P,MATCH(T726,'Trade Journal'!A:A,0)),"")</f>
        <v/>
      </c>
      <c r="V726" s="93" t="str">
        <f ca="1">IFERROR(INDEX('Trade Journal'!Q:Q,MATCH(T726,'Trade Journal'!A:A,0)),"")</f>
        <v/>
      </c>
      <c r="W726" s="93" t="str">
        <f ca="1">IFERROR(INDEX('Trade Journal'!R:R,MATCH(T726,'Trade Journal'!A:A,0)),"")</f>
        <v/>
      </c>
      <c r="X726" s="93" t="str">
        <f t="shared" ca="1" si="12"/>
        <v/>
      </c>
      <c r="Y726" s="93" t="str">
        <f ca="1">IF(X726&lt;&gt;"",SUM(X$2:X726),"")</f>
        <v/>
      </c>
      <c r="Z726" s="102" t="str">
        <f ca="1">IFERROR(INDEX('Trade Journal'!O:O,MATCH(T726,'Trade Journal'!A:A,0)),"")</f>
        <v/>
      </c>
      <c r="AA726" s="102" t="str">
        <f t="array" aca="1" ref="AA726" ca="1">IF(Z726&lt;&gt;"",PRODUCT(Z$2:Z726+1)-1,"")</f>
        <v/>
      </c>
      <c r="AB726" s="102" t="str">
        <f ca="1">IF(AA726&lt;&gt;"",IF(MAX(AA$2:AA726)=AA726,1/(1+AC725)-1,(1+AA726)/(1+AA725)-1),"")</f>
        <v/>
      </c>
      <c r="AC726" s="102" t="str">
        <f t="array" aca="1" ref="AC726" ca="1">IF(AA726&lt;&gt;"",PRODUCT(AB$3:AB726+1)-1,"")</f>
        <v/>
      </c>
      <c r="AD726" s="104" t="str">
        <f ca="1">IF(AA726&lt;&gt;"",POWER((AA726-MAX(AA$2:AA726))/(1+MAX(AA$2:AA726))*100,2),"")</f>
        <v/>
      </c>
    </row>
    <row r="727" spans="20:30" x14ac:dyDescent="0.25">
      <c r="T727" t="str">
        <f t="array" aca="1" ref="T727" ca="1">IF(ROWS($2:727)&lt;=COUNT('Trade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ROWS(U$2:$U727))),"")</f>
        <v/>
      </c>
      <c r="U727" s="93" t="str">
        <f ca="1">IFERROR(INDEX('Trade Journal'!P:P,MATCH(T727,'Trade Journal'!A:A,0)),"")</f>
        <v/>
      </c>
      <c r="V727" s="93" t="str">
        <f ca="1">IFERROR(INDEX('Trade Journal'!Q:Q,MATCH(T727,'Trade Journal'!A:A,0)),"")</f>
        <v/>
      </c>
      <c r="W727" s="93" t="str">
        <f ca="1">IFERROR(INDEX('Trade Journal'!R:R,MATCH(T727,'Trade Journal'!A:A,0)),"")</f>
        <v/>
      </c>
      <c r="X727" s="93" t="str">
        <f t="shared" ca="1" si="12"/>
        <v/>
      </c>
      <c r="Y727" s="93" t="str">
        <f ca="1">IF(X727&lt;&gt;"",SUM(X$2:X727),"")</f>
        <v/>
      </c>
      <c r="Z727" s="102" t="str">
        <f ca="1">IFERROR(INDEX('Trade Journal'!O:O,MATCH(T727,'Trade Journal'!A:A,0)),"")</f>
        <v/>
      </c>
      <c r="AA727" s="102" t="str">
        <f t="array" aca="1" ref="AA727" ca="1">IF(Z727&lt;&gt;"",PRODUCT(Z$2:Z727+1)-1,"")</f>
        <v/>
      </c>
      <c r="AB727" s="102" t="str">
        <f ca="1">IF(AA727&lt;&gt;"",IF(MAX(AA$2:AA727)=AA727,1/(1+AC726)-1,(1+AA727)/(1+AA726)-1),"")</f>
        <v/>
      </c>
      <c r="AC727" s="102" t="str">
        <f t="array" aca="1" ref="AC727" ca="1">IF(AA727&lt;&gt;"",PRODUCT(AB$3:AB727+1)-1,"")</f>
        <v/>
      </c>
      <c r="AD727" s="104" t="str">
        <f ca="1">IF(AA727&lt;&gt;"",POWER((AA727-MAX(AA$2:AA727))/(1+MAX(AA$2:AA727))*100,2),"")</f>
        <v/>
      </c>
    </row>
    <row r="728" spans="20:30" x14ac:dyDescent="0.25">
      <c r="T728" t="str">
        <f t="array" aca="1" ref="T728" ca="1">IF(ROWS($2:728)&lt;=COUNT('Trade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ROWS(U$2:$U728))),"")</f>
        <v/>
      </c>
      <c r="U728" s="93" t="str">
        <f ca="1">IFERROR(INDEX('Trade Journal'!P:P,MATCH(T728,'Trade Journal'!A:A,0)),"")</f>
        <v/>
      </c>
      <c r="V728" s="93" t="str">
        <f ca="1">IFERROR(INDEX('Trade Journal'!Q:Q,MATCH(T728,'Trade Journal'!A:A,0)),"")</f>
        <v/>
      </c>
      <c r="W728" s="93" t="str">
        <f ca="1">IFERROR(INDEX('Trade Journal'!R:R,MATCH(T728,'Trade Journal'!A:A,0)),"")</f>
        <v/>
      </c>
      <c r="X728" s="93" t="str">
        <f t="shared" ca="1" si="12"/>
        <v/>
      </c>
      <c r="Y728" s="93" t="str">
        <f ca="1">IF(X728&lt;&gt;"",SUM(X$2:X728),"")</f>
        <v/>
      </c>
      <c r="Z728" s="102" t="str">
        <f ca="1">IFERROR(INDEX('Trade Journal'!O:O,MATCH(T728,'Trade Journal'!A:A,0)),"")</f>
        <v/>
      </c>
      <c r="AA728" s="102" t="str">
        <f t="array" aca="1" ref="AA728" ca="1">IF(Z728&lt;&gt;"",PRODUCT(Z$2:Z728+1)-1,"")</f>
        <v/>
      </c>
      <c r="AB728" s="102" t="str">
        <f ca="1">IF(AA728&lt;&gt;"",IF(MAX(AA$2:AA728)=AA728,1/(1+AC727)-1,(1+AA728)/(1+AA727)-1),"")</f>
        <v/>
      </c>
      <c r="AC728" s="102" t="str">
        <f t="array" aca="1" ref="AC728" ca="1">IF(AA728&lt;&gt;"",PRODUCT(AB$3:AB728+1)-1,"")</f>
        <v/>
      </c>
      <c r="AD728" s="104" t="str">
        <f ca="1">IF(AA728&lt;&gt;"",POWER((AA728-MAX(AA$2:AA728))/(1+MAX(AA$2:AA728))*100,2),"")</f>
        <v/>
      </c>
    </row>
    <row r="729" spans="20:30" x14ac:dyDescent="0.25">
      <c r="T729" t="str">
        <f t="array" aca="1" ref="T729" ca="1">IF(ROWS($2:729)&lt;=COUNT('Trade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ROWS(U$2:$U729))),"")</f>
        <v/>
      </c>
      <c r="U729" s="93" t="str">
        <f ca="1">IFERROR(INDEX('Trade Journal'!P:P,MATCH(T729,'Trade Journal'!A:A,0)),"")</f>
        <v/>
      </c>
      <c r="V729" s="93" t="str">
        <f ca="1">IFERROR(INDEX('Trade Journal'!Q:Q,MATCH(T729,'Trade Journal'!A:A,0)),"")</f>
        <v/>
      </c>
      <c r="W729" s="93" t="str">
        <f ca="1">IFERROR(INDEX('Trade Journal'!R:R,MATCH(T729,'Trade Journal'!A:A,0)),"")</f>
        <v/>
      </c>
      <c r="X729" s="93" t="str">
        <f t="shared" ca="1" si="12"/>
        <v/>
      </c>
      <c r="Y729" s="93" t="str">
        <f ca="1">IF(X729&lt;&gt;"",SUM(X$2:X729),"")</f>
        <v/>
      </c>
      <c r="Z729" s="102" t="str">
        <f ca="1">IFERROR(INDEX('Trade Journal'!O:O,MATCH(T729,'Trade Journal'!A:A,0)),"")</f>
        <v/>
      </c>
      <c r="AA729" s="102" t="str">
        <f t="array" aca="1" ref="AA729" ca="1">IF(Z729&lt;&gt;"",PRODUCT(Z$2:Z729+1)-1,"")</f>
        <v/>
      </c>
      <c r="AB729" s="102" t="str">
        <f ca="1">IF(AA729&lt;&gt;"",IF(MAX(AA$2:AA729)=AA729,1/(1+AC728)-1,(1+AA729)/(1+AA728)-1),"")</f>
        <v/>
      </c>
      <c r="AC729" s="102" t="str">
        <f t="array" aca="1" ref="AC729" ca="1">IF(AA729&lt;&gt;"",PRODUCT(AB$3:AB729+1)-1,"")</f>
        <v/>
      </c>
      <c r="AD729" s="104" t="str">
        <f ca="1">IF(AA729&lt;&gt;"",POWER((AA729-MAX(AA$2:AA729))/(1+MAX(AA$2:AA729))*100,2),"")</f>
        <v/>
      </c>
    </row>
    <row r="730" spans="20:30" x14ac:dyDescent="0.25">
      <c r="T730" t="str">
        <f t="array" aca="1" ref="T730" ca="1">IF(ROWS($2:730)&lt;=COUNT('Trade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ROWS(U$2:$U730))),"")</f>
        <v/>
      </c>
      <c r="U730" s="93" t="str">
        <f ca="1">IFERROR(INDEX('Trade Journal'!P:P,MATCH(T730,'Trade Journal'!A:A,0)),"")</f>
        <v/>
      </c>
      <c r="V730" s="93" t="str">
        <f ca="1">IFERROR(INDEX('Trade Journal'!Q:Q,MATCH(T730,'Trade Journal'!A:A,0)),"")</f>
        <v/>
      </c>
      <c r="W730" s="93" t="str">
        <f ca="1">IFERROR(INDEX('Trade Journal'!R:R,MATCH(T730,'Trade Journal'!A:A,0)),"")</f>
        <v/>
      </c>
      <c r="X730" s="93" t="str">
        <f t="shared" ca="1" si="12"/>
        <v/>
      </c>
      <c r="Y730" s="93" t="str">
        <f ca="1">IF(X730&lt;&gt;"",SUM(X$2:X730),"")</f>
        <v/>
      </c>
      <c r="Z730" s="102" t="str">
        <f ca="1">IFERROR(INDEX('Trade Journal'!O:O,MATCH(T730,'Trade Journal'!A:A,0)),"")</f>
        <v/>
      </c>
      <c r="AA730" s="102" t="str">
        <f t="array" aca="1" ref="AA730" ca="1">IF(Z730&lt;&gt;"",PRODUCT(Z$2:Z730+1)-1,"")</f>
        <v/>
      </c>
      <c r="AB730" s="102" t="str">
        <f ca="1">IF(AA730&lt;&gt;"",IF(MAX(AA$2:AA730)=AA730,1/(1+AC729)-1,(1+AA730)/(1+AA729)-1),"")</f>
        <v/>
      </c>
      <c r="AC730" s="102" t="str">
        <f t="array" aca="1" ref="AC730" ca="1">IF(AA730&lt;&gt;"",PRODUCT(AB$3:AB730+1)-1,"")</f>
        <v/>
      </c>
      <c r="AD730" s="104" t="str">
        <f ca="1">IF(AA730&lt;&gt;"",POWER((AA730-MAX(AA$2:AA730))/(1+MAX(AA$2:AA730))*100,2),"")</f>
        <v/>
      </c>
    </row>
    <row r="731" spans="20:30" x14ac:dyDescent="0.25">
      <c r="T731" t="str">
        <f t="array" aca="1" ref="T731" ca="1">IF(ROWS($2:731)&lt;=COUNT('Trade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ROWS(U$2:$U731))),"")</f>
        <v/>
      </c>
      <c r="U731" s="93" t="str">
        <f ca="1">IFERROR(INDEX('Trade Journal'!P:P,MATCH(T731,'Trade Journal'!A:A,0)),"")</f>
        <v/>
      </c>
      <c r="V731" s="93" t="str">
        <f ca="1">IFERROR(INDEX('Trade Journal'!Q:Q,MATCH(T731,'Trade Journal'!A:A,0)),"")</f>
        <v/>
      </c>
      <c r="W731" s="93" t="str">
        <f ca="1">IFERROR(INDEX('Trade Journal'!R:R,MATCH(T731,'Trade Journal'!A:A,0)),"")</f>
        <v/>
      </c>
      <c r="X731" s="93" t="str">
        <f t="shared" ca="1" si="12"/>
        <v/>
      </c>
      <c r="Y731" s="93" t="str">
        <f ca="1">IF(X731&lt;&gt;"",SUM(X$2:X731),"")</f>
        <v/>
      </c>
      <c r="Z731" s="102" t="str">
        <f ca="1">IFERROR(INDEX('Trade Journal'!O:O,MATCH(T731,'Trade Journal'!A:A,0)),"")</f>
        <v/>
      </c>
      <c r="AA731" s="102" t="str">
        <f t="array" aca="1" ref="AA731" ca="1">IF(Z731&lt;&gt;"",PRODUCT(Z$2:Z731+1)-1,"")</f>
        <v/>
      </c>
      <c r="AB731" s="102" t="str">
        <f ca="1">IF(AA731&lt;&gt;"",IF(MAX(AA$2:AA731)=AA731,1/(1+AC730)-1,(1+AA731)/(1+AA730)-1),"")</f>
        <v/>
      </c>
      <c r="AC731" s="102" t="str">
        <f t="array" aca="1" ref="AC731" ca="1">IF(AA731&lt;&gt;"",PRODUCT(AB$3:AB731+1)-1,"")</f>
        <v/>
      </c>
      <c r="AD731" s="104" t="str">
        <f ca="1">IF(AA731&lt;&gt;"",POWER((AA731-MAX(AA$2:AA731))/(1+MAX(AA$2:AA731))*100,2),"")</f>
        <v/>
      </c>
    </row>
    <row r="732" spans="20:30" x14ac:dyDescent="0.25">
      <c r="T732" t="str">
        <f t="array" aca="1" ref="T732" ca="1">IF(ROWS($2:732)&lt;=COUNT('Trade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ROWS(U$2:$U732))),"")</f>
        <v/>
      </c>
      <c r="U732" s="93" t="str">
        <f ca="1">IFERROR(INDEX('Trade Journal'!P:P,MATCH(T732,'Trade Journal'!A:A,0)),"")</f>
        <v/>
      </c>
      <c r="V732" s="93" t="str">
        <f ca="1">IFERROR(INDEX('Trade Journal'!Q:Q,MATCH(T732,'Trade Journal'!A:A,0)),"")</f>
        <v/>
      </c>
      <c r="W732" s="93" t="str">
        <f ca="1">IFERROR(INDEX('Trade Journal'!R:R,MATCH(T732,'Trade Journal'!A:A,0)),"")</f>
        <v/>
      </c>
      <c r="X732" s="93" t="str">
        <f t="shared" ca="1" si="12"/>
        <v/>
      </c>
      <c r="Y732" s="93" t="str">
        <f ca="1">IF(X732&lt;&gt;"",SUM(X$2:X732),"")</f>
        <v/>
      </c>
      <c r="Z732" s="102" t="str">
        <f ca="1">IFERROR(INDEX('Trade Journal'!O:O,MATCH(T732,'Trade Journal'!A:A,0)),"")</f>
        <v/>
      </c>
      <c r="AA732" s="102" t="str">
        <f t="array" aca="1" ref="AA732" ca="1">IF(Z732&lt;&gt;"",PRODUCT(Z$2:Z732+1)-1,"")</f>
        <v/>
      </c>
      <c r="AB732" s="102" t="str">
        <f ca="1">IF(AA732&lt;&gt;"",IF(MAX(AA$2:AA732)=AA732,1/(1+AC731)-1,(1+AA732)/(1+AA731)-1),"")</f>
        <v/>
      </c>
      <c r="AC732" s="102" t="str">
        <f t="array" aca="1" ref="AC732" ca="1">IF(AA732&lt;&gt;"",PRODUCT(AB$3:AB732+1)-1,"")</f>
        <v/>
      </c>
      <c r="AD732" s="104" t="str">
        <f ca="1">IF(AA732&lt;&gt;"",POWER((AA732-MAX(AA$2:AA732))/(1+MAX(AA$2:AA732))*100,2),"")</f>
        <v/>
      </c>
    </row>
    <row r="733" spans="20:30" x14ac:dyDescent="0.25">
      <c r="T733" t="str">
        <f t="array" aca="1" ref="T733" ca="1">IF(ROWS($2:733)&lt;=COUNT('Trade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ROWS(U$2:$U733))),"")</f>
        <v/>
      </c>
      <c r="U733" s="93" t="str">
        <f ca="1">IFERROR(INDEX('Trade Journal'!P:P,MATCH(T733,'Trade Journal'!A:A,0)),"")</f>
        <v/>
      </c>
      <c r="V733" s="93" t="str">
        <f ca="1">IFERROR(INDEX('Trade Journal'!Q:Q,MATCH(T733,'Trade Journal'!A:A,0)),"")</f>
        <v/>
      </c>
      <c r="W733" s="93" t="str">
        <f ca="1">IFERROR(INDEX('Trade Journal'!R:R,MATCH(T733,'Trade Journal'!A:A,0)),"")</f>
        <v/>
      </c>
      <c r="X733" s="93" t="str">
        <f t="shared" ca="1" si="12"/>
        <v/>
      </c>
      <c r="Y733" s="93" t="str">
        <f ca="1">IF(X733&lt;&gt;"",SUM(X$2:X733),"")</f>
        <v/>
      </c>
      <c r="Z733" s="102" t="str">
        <f ca="1">IFERROR(INDEX('Trade Journal'!O:O,MATCH(T733,'Trade Journal'!A:A,0)),"")</f>
        <v/>
      </c>
      <c r="AA733" s="102" t="str">
        <f t="array" aca="1" ref="AA733" ca="1">IF(Z733&lt;&gt;"",PRODUCT(Z$2:Z733+1)-1,"")</f>
        <v/>
      </c>
      <c r="AB733" s="102" t="str">
        <f ca="1">IF(AA733&lt;&gt;"",IF(MAX(AA$2:AA733)=AA733,1/(1+AC732)-1,(1+AA733)/(1+AA732)-1),"")</f>
        <v/>
      </c>
      <c r="AC733" s="102" t="str">
        <f t="array" aca="1" ref="AC733" ca="1">IF(AA733&lt;&gt;"",PRODUCT(AB$3:AB733+1)-1,"")</f>
        <v/>
      </c>
      <c r="AD733" s="104" t="str">
        <f ca="1">IF(AA733&lt;&gt;"",POWER((AA733-MAX(AA$2:AA733))/(1+MAX(AA$2:AA733))*100,2),"")</f>
        <v/>
      </c>
    </row>
    <row r="734" spans="20:30" x14ac:dyDescent="0.25">
      <c r="T734" t="str">
        <f t="array" aca="1" ref="T734" ca="1">IF(ROWS($2:734)&lt;=COUNT('Trade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ROWS(U$2:$U734))),"")</f>
        <v/>
      </c>
      <c r="U734" s="93" t="str">
        <f ca="1">IFERROR(INDEX('Trade Journal'!P:P,MATCH(T734,'Trade Journal'!A:A,0)),"")</f>
        <v/>
      </c>
      <c r="V734" s="93" t="str">
        <f ca="1">IFERROR(INDEX('Trade Journal'!Q:Q,MATCH(T734,'Trade Journal'!A:A,0)),"")</f>
        <v/>
      </c>
      <c r="W734" s="93" t="str">
        <f ca="1">IFERROR(INDEX('Trade Journal'!R:R,MATCH(T734,'Trade Journal'!A:A,0)),"")</f>
        <v/>
      </c>
      <c r="X734" s="93" t="str">
        <f t="shared" ca="1" si="12"/>
        <v/>
      </c>
      <c r="Y734" s="93" t="str">
        <f ca="1">IF(X734&lt;&gt;"",SUM(X$2:X734),"")</f>
        <v/>
      </c>
      <c r="Z734" s="102" t="str">
        <f ca="1">IFERROR(INDEX('Trade Journal'!O:O,MATCH(T734,'Trade Journal'!A:A,0)),"")</f>
        <v/>
      </c>
      <c r="AA734" s="102" t="str">
        <f t="array" aca="1" ref="AA734" ca="1">IF(Z734&lt;&gt;"",PRODUCT(Z$2:Z734+1)-1,"")</f>
        <v/>
      </c>
      <c r="AB734" s="102" t="str">
        <f ca="1">IF(AA734&lt;&gt;"",IF(MAX(AA$2:AA734)=AA734,1/(1+AC733)-1,(1+AA734)/(1+AA733)-1),"")</f>
        <v/>
      </c>
      <c r="AC734" s="102" t="str">
        <f t="array" aca="1" ref="AC734" ca="1">IF(AA734&lt;&gt;"",PRODUCT(AB$3:AB734+1)-1,"")</f>
        <v/>
      </c>
      <c r="AD734" s="104" t="str">
        <f ca="1">IF(AA734&lt;&gt;"",POWER((AA734-MAX(AA$2:AA734))/(1+MAX(AA$2:AA734))*100,2),"")</f>
        <v/>
      </c>
    </row>
    <row r="735" spans="20:30" x14ac:dyDescent="0.25">
      <c r="T735" t="str">
        <f t="array" aca="1" ref="T735" ca="1">IF(ROWS($2:735)&lt;=COUNT('Trade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ROWS(U$2:$U735))),"")</f>
        <v/>
      </c>
      <c r="U735" s="93" t="str">
        <f ca="1">IFERROR(INDEX('Trade Journal'!P:P,MATCH(T735,'Trade Journal'!A:A,0)),"")</f>
        <v/>
      </c>
      <c r="V735" s="93" t="str">
        <f ca="1">IFERROR(INDEX('Trade Journal'!Q:Q,MATCH(T735,'Trade Journal'!A:A,0)),"")</f>
        <v/>
      </c>
      <c r="W735" s="93" t="str">
        <f ca="1">IFERROR(INDEX('Trade Journal'!R:R,MATCH(T735,'Trade Journal'!A:A,0)),"")</f>
        <v/>
      </c>
      <c r="X735" s="93" t="str">
        <f t="shared" ca="1" si="12"/>
        <v/>
      </c>
      <c r="Y735" s="93" t="str">
        <f ca="1">IF(X735&lt;&gt;"",SUM(X$2:X735),"")</f>
        <v/>
      </c>
      <c r="Z735" s="102" t="str">
        <f ca="1">IFERROR(INDEX('Trade Journal'!O:O,MATCH(T735,'Trade Journal'!A:A,0)),"")</f>
        <v/>
      </c>
      <c r="AA735" s="102" t="str">
        <f t="array" aca="1" ref="AA735" ca="1">IF(Z735&lt;&gt;"",PRODUCT(Z$2:Z735+1)-1,"")</f>
        <v/>
      </c>
      <c r="AB735" s="102" t="str">
        <f ca="1">IF(AA735&lt;&gt;"",IF(MAX(AA$2:AA735)=AA735,1/(1+AC734)-1,(1+AA735)/(1+AA734)-1),"")</f>
        <v/>
      </c>
      <c r="AC735" s="102" t="str">
        <f t="array" aca="1" ref="AC735" ca="1">IF(AA735&lt;&gt;"",PRODUCT(AB$3:AB735+1)-1,"")</f>
        <v/>
      </c>
      <c r="AD735" s="104" t="str">
        <f ca="1">IF(AA735&lt;&gt;"",POWER((AA735-MAX(AA$2:AA735))/(1+MAX(AA$2:AA735))*100,2),"")</f>
        <v/>
      </c>
    </row>
    <row r="736" spans="20:30" x14ac:dyDescent="0.25">
      <c r="T736" t="str">
        <f t="array" aca="1" ref="T736" ca="1">IF(ROWS($2:736)&lt;=COUNT('Trade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ROWS(U$2:$U736))),"")</f>
        <v/>
      </c>
      <c r="U736" s="93" t="str">
        <f ca="1">IFERROR(INDEX('Trade Journal'!P:P,MATCH(T736,'Trade Journal'!A:A,0)),"")</f>
        <v/>
      </c>
      <c r="V736" s="93" t="str">
        <f ca="1">IFERROR(INDEX('Trade Journal'!Q:Q,MATCH(T736,'Trade Journal'!A:A,0)),"")</f>
        <v/>
      </c>
      <c r="W736" s="93" t="str">
        <f ca="1">IFERROR(INDEX('Trade Journal'!R:R,MATCH(T736,'Trade Journal'!A:A,0)),"")</f>
        <v/>
      </c>
      <c r="X736" s="93" t="str">
        <f t="shared" ca="1" si="12"/>
        <v/>
      </c>
      <c r="Y736" s="93" t="str">
        <f ca="1">IF(X736&lt;&gt;"",SUM(X$2:X736),"")</f>
        <v/>
      </c>
      <c r="Z736" s="102" t="str">
        <f ca="1">IFERROR(INDEX('Trade Journal'!O:O,MATCH(T736,'Trade Journal'!A:A,0)),"")</f>
        <v/>
      </c>
      <c r="AA736" s="102" t="str">
        <f t="array" aca="1" ref="AA736" ca="1">IF(Z736&lt;&gt;"",PRODUCT(Z$2:Z736+1)-1,"")</f>
        <v/>
      </c>
      <c r="AB736" s="102" t="str">
        <f ca="1">IF(AA736&lt;&gt;"",IF(MAX(AA$2:AA736)=AA736,1/(1+AC735)-1,(1+AA736)/(1+AA735)-1),"")</f>
        <v/>
      </c>
      <c r="AC736" s="102" t="str">
        <f t="array" aca="1" ref="AC736" ca="1">IF(AA736&lt;&gt;"",PRODUCT(AB$3:AB736+1)-1,"")</f>
        <v/>
      </c>
      <c r="AD736" s="104" t="str">
        <f ca="1">IF(AA736&lt;&gt;"",POWER((AA736-MAX(AA$2:AA736))/(1+MAX(AA$2:AA736))*100,2),"")</f>
        <v/>
      </c>
    </row>
    <row r="737" spans="20:30" x14ac:dyDescent="0.25">
      <c r="T737" t="str">
        <f t="array" aca="1" ref="T737" ca="1">IF(ROWS($2:737)&lt;=COUNT('Trade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ROWS(U$2:$U737))),"")</f>
        <v/>
      </c>
      <c r="U737" s="93" t="str">
        <f ca="1">IFERROR(INDEX('Trade Journal'!P:P,MATCH(T737,'Trade Journal'!A:A,0)),"")</f>
        <v/>
      </c>
      <c r="V737" s="93" t="str">
        <f ca="1">IFERROR(INDEX('Trade Journal'!Q:Q,MATCH(T737,'Trade Journal'!A:A,0)),"")</f>
        <v/>
      </c>
      <c r="W737" s="93" t="str">
        <f ca="1">IFERROR(INDEX('Trade Journal'!R:R,MATCH(T737,'Trade Journal'!A:A,0)),"")</f>
        <v/>
      </c>
      <c r="X737" s="93" t="str">
        <f t="shared" ca="1" si="12"/>
        <v/>
      </c>
      <c r="Y737" s="93" t="str">
        <f ca="1">IF(X737&lt;&gt;"",SUM(X$2:X737),"")</f>
        <v/>
      </c>
      <c r="Z737" s="102" t="str">
        <f ca="1">IFERROR(INDEX('Trade Journal'!O:O,MATCH(T737,'Trade Journal'!A:A,0)),"")</f>
        <v/>
      </c>
      <c r="AA737" s="102" t="str">
        <f t="array" aca="1" ref="AA737" ca="1">IF(Z737&lt;&gt;"",PRODUCT(Z$2:Z737+1)-1,"")</f>
        <v/>
      </c>
      <c r="AB737" s="102" t="str">
        <f ca="1">IF(AA737&lt;&gt;"",IF(MAX(AA$2:AA737)=AA737,1/(1+AC736)-1,(1+AA737)/(1+AA736)-1),"")</f>
        <v/>
      </c>
      <c r="AC737" s="102" t="str">
        <f t="array" aca="1" ref="AC737" ca="1">IF(AA737&lt;&gt;"",PRODUCT(AB$3:AB737+1)-1,"")</f>
        <v/>
      </c>
      <c r="AD737" s="104" t="str">
        <f ca="1">IF(AA737&lt;&gt;"",POWER((AA737-MAX(AA$2:AA737))/(1+MAX(AA$2:AA737))*100,2),"")</f>
        <v/>
      </c>
    </row>
    <row r="738" spans="20:30" x14ac:dyDescent="0.25">
      <c r="T738" t="str">
        <f t="array" aca="1" ref="T738" ca="1">IF(ROWS($2:738)&lt;=COUNT('Trade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ROWS(U$2:$U738))),"")</f>
        <v/>
      </c>
      <c r="U738" s="93" t="str">
        <f ca="1">IFERROR(INDEX('Trade Journal'!P:P,MATCH(T738,'Trade Journal'!A:A,0)),"")</f>
        <v/>
      </c>
      <c r="V738" s="93" t="str">
        <f ca="1">IFERROR(INDEX('Trade Journal'!Q:Q,MATCH(T738,'Trade Journal'!A:A,0)),"")</f>
        <v/>
      </c>
      <c r="W738" s="93" t="str">
        <f ca="1">IFERROR(INDEX('Trade Journal'!R:R,MATCH(T738,'Trade Journal'!A:A,0)),"")</f>
        <v/>
      </c>
      <c r="X738" s="93" t="str">
        <f t="shared" ca="1" si="12"/>
        <v/>
      </c>
      <c r="Y738" s="93" t="str">
        <f ca="1">IF(X738&lt;&gt;"",SUM(X$2:X738),"")</f>
        <v/>
      </c>
      <c r="Z738" s="102" t="str">
        <f ca="1">IFERROR(INDEX('Trade Journal'!O:O,MATCH(T738,'Trade Journal'!A:A,0)),"")</f>
        <v/>
      </c>
      <c r="AA738" s="102" t="str">
        <f t="array" aca="1" ref="AA738" ca="1">IF(Z738&lt;&gt;"",PRODUCT(Z$2:Z738+1)-1,"")</f>
        <v/>
      </c>
      <c r="AB738" s="102" t="str">
        <f ca="1">IF(AA738&lt;&gt;"",IF(MAX(AA$2:AA738)=AA738,1/(1+AC737)-1,(1+AA738)/(1+AA737)-1),"")</f>
        <v/>
      </c>
      <c r="AC738" s="102" t="str">
        <f t="array" aca="1" ref="AC738" ca="1">IF(AA738&lt;&gt;"",PRODUCT(AB$3:AB738+1)-1,"")</f>
        <v/>
      </c>
      <c r="AD738" s="104" t="str">
        <f ca="1">IF(AA738&lt;&gt;"",POWER((AA738-MAX(AA$2:AA738))/(1+MAX(AA$2:AA738))*100,2),"")</f>
        <v/>
      </c>
    </row>
    <row r="739" spans="20:30" x14ac:dyDescent="0.25">
      <c r="T739" t="str">
        <f t="array" aca="1" ref="T739" ca="1">IF(ROWS($2:739)&lt;=COUNT('Trade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ROWS(U$2:$U739))),"")</f>
        <v/>
      </c>
      <c r="U739" s="93" t="str">
        <f ca="1">IFERROR(INDEX('Trade Journal'!P:P,MATCH(T739,'Trade Journal'!A:A,0)),"")</f>
        <v/>
      </c>
      <c r="V739" s="93" t="str">
        <f ca="1">IFERROR(INDEX('Trade Journal'!Q:Q,MATCH(T739,'Trade Journal'!A:A,0)),"")</f>
        <v/>
      </c>
      <c r="W739" s="93" t="str">
        <f ca="1">IFERROR(INDEX('Trade Journal'!R:R,MATCH(T739,'Trade Journal'!A:A,0)),"")</f>
        <v/>
      </c>
      <c r="X739" s="93" t="str">
        <f t="shared" ca="1" si="12"/>
        <v/>
      </c>
      <c r="Y739" s="93" t="str">
        <f ca="1">IF(X739&lt;&gt;"",SUM(X$2:X739),"")</f>
        <v/>
      </c>
      <c r="Z739" s="102" t="str">
        <f ca="1">IFERROR(INDEX('Trade Journal'!O:O,MATCH(T739,'Trade Journal'!A:A,0)),"")</f>
        <v/>
      </c>
      <c r="AA739" s="102" t="str">
        <f t="array" aca="1" ref="AA739" ca="1">IF(Z739&lt;&gt;"",PRODUCT(Z$2:Z739+1)-1,"")</f>
        <v/>
      </c>
      <c r="AB739" s="102" t="str">
        <f ca="1">IF(AA739&lt;&gt;"",IF(MAX(AA$2:AA739)=AA739,1/(1+AC738)-1,(1+AA739)/(1+AA738)-1),"")</f>
        <v/>
      </c>
      <c r="AC739" s="102" t="str">
        <f t="array" aca="1" ref="AC739" ca="1">IF(AA739&lt;&gt;"",PRODUCT(AB$3:AB739+1)-1,"")</f>
        <v/>
      </c>
      <c r="AD739" s="104" t="str">
        <f ca="1">IF(AA739&lt;&gt;"",POWER((AA739-MAX(AA$2:AA739))/(1+MAX(AA$2:AA739))*100,2),"")</f>
        <v/>
      </c>
    </row>
    <row r="740" spans="20:30" x14ac:dyDescent="0.25">
      <c r="T740" t="str">
        <f t="array" aca="1" ref="T740" ca="1">IF(ROWS($2:740)&lt;=COUNT('Trade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ROWS(U$2:$U740))),"")</f>
        <v/>
      </c>
      <c r="U740" s="93" t="str">
        <f ca="1">IFERROR(INDEX('Trade Journal'!P:P,MATCH(T740,'Trade Journal'!A:A,0)),"")</f>
        <v/>
      </c>
      <c r="V740" s="93" t="str">
        <f ca="1">IFERROR(INDEX('Trade Journal'!Q:Q,MATCH(T740,'Trade Journal'!A:A,0)),"")</f>
        <v/>
      </c>
      <c r="W740" s="93" t="str">
        <f ca="1">IFERROR(INDEX('Trade Journal'!R:R,MATCH(T740,'Trade Journal'!A:A,0)),"")</f>
        <v/>
      </c>
      <c r="X740" s="93" t="str">
        <f t="shared" ca="1" si="12"/>
        <v/>
      </c>
      <c r="Y740" s="93" t="str">
        <f ca="1">IF(X740&lt;&gt;"",SUM(X$2:X740),"")</f>
        <v/>
      </c>
      <c r="Z740" s="102" t="str">
        <f ca="1">IFERROR(INDEX('Trade Journal'!O:O,MATCH(T740,'Trade Journal'!A:A,0)),"")</f>
        <v/>
      </c>
      <c r="AA740" s="102" t="str">
        <f t="array" aca="1" ref="AA740" ca="1">IF(Z740&lt;&gt;"",PRODUCT(Z$2:Z740+1)-1,"")</f>
        <v/>
      </c>
      <c r="AB740" s="102" t="str">
        <f ca="1">IF(AA740&lt;&gt;"",IF(MAX(AA$2:AA740)=AA740,1/(1+AC739)-1,(1+AA740)/(1+AA739)-1),"")</f>
        <v/>
      </c>
      <c r="AC740" s="102" t="str">
        <f t="array" aca="1" ref="AC740" ca="1">IF(AA740&lt;&gt;"",PRODUCT(AB$3:AB740+1)-1,"")</f>
        <v/>
      </c>
      <c r="AD740" s="104" t="str">
        <f ca="1">IF(AA740&lt;&gt;"",POWER((AA740-MAX(AA$2:AA740))/(1+MAX(AA$2:AA740))*100,2),"")</f>
        <v/>
      </c>
    </row>
    <row r="741" spans="20:30" x14ac:dyDescent="0.25">
      <c r="T741" t="str">
        <f t="array" aca="1" ref="T741" ca="1">IF(ROWS($2:741)&lt;=COUNT('Trade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ROWS(U$2:$U741))),"")</f>
        <v/>
      </c>
      <c r="U741" s="93" t="str">
        <f ca="1">IFERROR(INDEX('Trade Journal'!P:P,MATCH(T741,'Trade Journal'!A:A,0)),"")</f>
        <v/>
      </c>
      <c r="V741" s="93" t="str">
        <f ca="1">IFERROR(INDEX('Trade Journal'!Q:Q,MATCH(T741,'Trade Journal'!A:A,0)),"")</f>
        <v/>
      </c>
      <c r="W741" s="93" t="str">
        <f ca="1">IFERROR(INDEX('Trade Journal'!R:R,MATCH(T741,'Trade Journal'!A:A,0)),"")</f>
        <v/>
      </c>
      <c r="X741" s="93" t="str">
        <f t="shared" ca="1" si="12"/>
        <v/>
      </c>
      <c r="Y741" s="93" t="str">
        <f ca="1">IF(X741&lt;&gt;"",SUM(X$2:X741),"")</f>
        <v/>
      </c>
      <c r="Z741" s="102" t="str">
        <f ca="1">IFERROR(INDEX('Trade Journal'!O:O,MATCH(T741,'Trade Journal'!A:A,0)),"")</f>
        <v/>
      </c>
      <c r="AA741" s="102" t="str">
        <f t="array" aca="1" ref="AA741" ca="1">IF(Z741&lt;&gt;"",PRODUCT(Z$2:Z741+1)-1,"")</f>
        <v/>
      </c>
      <c r="AB741" s="102" t="str">
        <f ca="1">IF(AA741&lt;&gt;"",IF(MAX(AA$2:AA741)=AA741,1/(1+AC740)-1,(1+AA741)/(1+AA740)-1),"")</f>
        <v/>
      </c>
      <c r="AC741" s="102" t="str">
        <f t="array" aca="1" ref="AC741" ca="1">IF(AA741&lt;&gt;"",PRODUCT(AB$3:AB741+1)-1,"")</f>
        <v/>
      </c>
      <c r="AD741" s="104" t="str">
        <f ca="1">IF(AA741&lt;&gt;"",POWER((AA741-MAX(AA$2:AA741))/(1+MAX(AA$2:AA741))*100,2),"")</f>
        <v/>
      </c>
    </row>
    <row r="742" spans="20:30" x14ac:dyDescent="0.25">
      <c r="T742" t="str">
        <f t="array" aca="1" ref="T742" ca="1">IF(ROWS($2:742)&lt;=COUNT('Trade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ROWS(U$2:$U742))),"")</f>
        <v/>
      </c>
      <c r="U742" s="93" t="str">
        <f ca="1">IFERROR(INDEX('Trade Journal'!P:P,MATCH(T742,'Trade Journal'!A:A,0)),"")</f>
        <v/>
      </c>
      <c r="V742" s="93" t="str">
        <f ca="1">IFERROR(INDEX('Trade Journal'!Q:Q,MATCH(T742,'Trade Journal'!A:A,0)),"")</f>
        <v/>
      </c>
      <c r="W742" s="93" t="str">
        <f ca="1">IFERROR(INDEX('Trade Journal'!R:R,MATCH(T742,'Trade Journal'!A:A,0)),"")</f>
        <v/>
      </c>
      <c r="X742" s="93" t="str">
        <f t="shared" ca="1" si="12"/>
        <v/>
      </c>
      <c r="Y742" s="93" t="str">
        <f ca="1">IF(X742&lt;&gt;"",SUM(X$2:X742),"")</f>
        <v/>
      </c>
      <c r="Z742" s="102" t="str">
        <f ca="1">IFERROR(INDEX('Trade Journal'!O:O,MATCH(T742,'Trade Journal'!A:A,0)),"")</f>
        <v/>
      </c>
      <c r="AA742" s="102" t="str">
        <f t="array" aca="1" ref="AA742" ca="1">IF(Z742&lt;&gt;"",PRODUCT(Z$2:Z742+1)-1,"")</f>
        <v/>
      </c>
      <c r="AB742" s="102" t="str">
        <f ca="1">IF(AA742&lt;&gt;"",IF(MAX(AA$2:AA742)=AA742,1/(1+AC741)-1,(1+AA742)/(1+AA741)-1),"")</f>
        <v/>
      </c>
      <c r="AC742" s="102" t="str">
        <f t="array" aca="1" ref="AC742" ca="1">IF(AA742&lt;&gt;"",PRODUCT(AB$3:AB742+1)-1,"")</f>
        <v/>
      </c>
      <c r="AD742" s="104" t="str">
        <f ca="1">IF(AA742&lt;&gt;"",POWER((AA742-MAX(AA$2:AA742))/(1+MAX(AA$2:AA742))*100,2),"")</f>
        <v/>
      </c>
    </row>
    <row r="743" spans="20:30" x14ac:dyDescent="0.25">
      <c r="T743" t="str">
        <f t="array" aca="1" ref="T743" ca="1">IF(ROWS($2:743)&lt;=COUNT('Trade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ROWS(U$2:$U743))),"")</f>
        <v/>
      </c>
      <c r="U743" s="93" t="str">
        <f ca="1">IFERROR(INDEX('Trade Journal'!P:P,MATCH(T743,'Trade Journal'!A:A,0)),"")</f>
        <v/>
      </c>
      <c r="V743" s="93" t="str">
        <f ca="1">IFERROR(INDEX('Trade Journal'!Q:Q,MATCH(T743,'Trade Journal'!A:A,0)),"")</f>
        <v/>
      </c>
      <c r="W743" s="93" t="str">
        <f ca="1">IFERROR(INDEX('Trade Journal'!R:R,MATCH(T743,'Trade Journal'!A:A,0)),"")</f>
        <v/>
      </c>
      <c r="X743" s="93" t="str">
        <f t="shared" ca="1" si="12"/>
        <v/>
      </c>
      <c r="Y743" s="93" t="str">
        <f ca="1">IF(X743&lt;&gt;"",SUM(X$2:X743),"")</f>
        <v/>
      </c>
      <c r="Z743" s="102" t="str">
        <f ca="1">IFERROR(INDEX('Trade Journal'!O:O,MATCH(T743,'Trade Journal'!A:A,0)),"")</f>
        <v/>
      </c>
      <c r="AA743" s="102" t="str">
        <f t="array" aca="1" ref="AA743" ca="1">IF(Z743&lt;&gt;"",PRODUCT(Z$2:Z743+1)-1,"")</f>
        <v/>
      </c>
      <c r="AB743" s="102" t="str">
        <f ca="1">IF(AA743&lt;&gt;"",IF(MAX(AA$2:AA743)=AA743,1/(1+AC742)-1,(1+AA743)/(1+AA742)-1),"")</f>
        <v/>
      </c>
      <c r="AC743" s="102" t="str">
        <f t="array" aca="1" ref="AC743" ca="1">IF(AA743&lt;&gt;"",PRODUCT(AB$3:AB743+1)-1,"")</f>
        <v/>
      </c>
      <c r="AD743" s="104" t="str">
        <f ca="1">IF(AA743&lt;&gt;"",POWER((AA743-MAX(AA$2:AA743))/(1+MAX(AA$2:AA743))*100,2),"")</f>
        <v/>
      </c>
    </row>
    <row r="744" spans="20:30" x14ac:dyDescent="0.25">
      <c r="T744" t="str">
        <f t="array" aca="1" ref="T744" ca="1">IF(ROWS($2:744)&lt;=COUNT('Trade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ROWS(U$2:$U744))),"")</f>
        <v/>
      </c>
      <c r="U744" s="93" t="str">
        <f ca="1">IFERROR(INDEX('Trade Journal'!P:P,MATCH(T744,'Trade Journal'!A:A,0)),"")</f>
        <v/>
      </c>
      <c r="V744" s="93" t="str">
        <f ca="1">IFERROR(INDEX('Trade Journal'!Q:Q,MATCH(T744,'Trade Journal'!A:A,0)),"")</f>
        <v/>
      </c>
      <c r="W744" s="93" t="str">
        <f ca="1">IFERROR(INDEX('Trade Journal'!R:R,MATCH(T744,'Trade Journal'!A:A,0)),"")</f>
        <v/>
      </c>
      <c r="X744" s="93" t="str">
        <f t="shared" ca="1" si="12"/>
        <v/>
      </c>
      <c r="Y744" s="93" t="str">
        <f ca="1">IF(X744&lt;&gt;"",SUM(X$2:X744),"")</f>
        <v/>
      </c>
      <c r="Z744" s="102" t="str">
        <f ca="1">IFERROR(INDEX('Trade Journal'!O:O,MATCH(T744,'Trade Journal'!A:A,0)),"")</f>
        <v/>
      </c>
      <c r="AA744" s="102" t="str">
        <f t="array" aca="1" ref="AA744" ca="1">IF(Z744&lt;&gt;"",PRODUCT(Z$2:Z744+1)-1,"")</f>
        <v/>
      </c>
      <c r="AB744" s="102" t="str">
        <f ca="1">IF(AA744&lt;&gt;"",IF(MAX(AA$2:AA744)=AA744,1/(1+AC743)-1,(1+AA744)/(1+AA743)-1),"")</f>
        <v/>
      </c>
      <c r="AC744" s="102" t="str">
        <f t="array" aca="1" ref="AC744" ca="1">IF(AA744&lt;&gt;"",PRODUCT(AB$3:AB744+1)-1,"")</f>
        <v/>
      </c>
      <c r="AD744" s="104" t="str">
        <f ca="1">IF(AA744&lt;&gt;"",POWER((AA744-MAX(AA$2:AA744))/(1+MAX(AA$2:AA744))*100,2),"")</f>
        <v/>
      </c>
    </row>
    <row r="745" spans="20:30" x14ac:dyDescent="0.25">
      <c r="T745" t="str">
        <f t="array" aca="1" ref="T745" ca="1">IF(ROWS($2:745)&lt;=COUNT('Trade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ROWS(U$2:$U745))),"")</f>
        <v/>
      </c>
      <c r="U745" s="93" t="str">
        <f ca="1">IFERROR(INDEX('Trade Journal'!P:P,MATCH(T745,'Trade Journal'!A:A,0)),"")</f>
        <v/>
      </c>
      <c r="V745" s="93" t="str">
        <f ca="1">IFERROR(INDEX('Trade Journal'!Q:Q,MATCH(T745,'Trade Journal'!A:A,0)),"")</f>
        <v/>
      </c>
      <c r="W745" s="93" t="str">
        <f ca="1">IFERROR(INDEX('Trade Journal'!R:R,MATCH(T745,'Trade Journal'!A:A,0)),"")</f>
        <v/>
      </c>
      <c r="X745" s="93" t="str">
        <f t="shared" ca="1" si="12"/>
        <v/>
      </c>
      <c r="Y745" s="93" t="str">
        <f ca="1">IF(X745&lt;&gt;"",SUM(X$2:X745),"")</f>
        <v/>
      </c>
      <c r="Z745" s="102" t="str">
        <f ca="1">IFERROR(INDEX('Trade Journal'!O:O,MATCH(T745,'Trade Journal'!A:A,0)),"")</f>
        <v/>
      </c>
      <c r="AA745" s="102" t="str">
        <f t="array" aca="1" ref="AA745" ca="1">IF(Z745&lt;&gt;"",PRODUCT(Z$2:Z745+1)-1,"")</f>
        <v/>
      </c>
      <c r="AB745" s="102" t="str">
        <f ca="1">IF(AA745&lt;&gt;"",IF(MAX(AA$2:AA745)=AA745,1/(1+AC744)-1,(1+AA745)/(1+AA744)-1),"")</f>
        <v/>
      </c>
      <c r="AC745" s="102" t="str">
        <f t="array" aca="1" ref="AC745" ca="1">IF(AA745&lt;&gt;"",PRODUCT(AB$3:AB745+1)-1,"")</f>
        <v/>
      </c>
      <c r="AD745" s="104" t="str">
        <f ca="1">IF(AA745&lt;&gt;"",POWER((AA745-MAX(AA$2:AA745))/(1+MAX(AA$2:AA745))*100,2),"")</f>
        <v/>
      </c>
    </row>
    <row r="746" spans="20:30" x14ac:dyDescent="0.25">
      <c r="T746" t="str">
        <f t="array" aca="1" ref="T746" ca="1">IF(ROWS($2:746)&lt;=COUNT('Trade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ROWS(U$2:$U746))),"")</f>
        <v/>
      </c>
      <c r="U746" s="93" t="str">
        <f ca="1">IFERROR(INDEX('Trade Journal'!P:P,MATCH(T746,'Trade Journal'!A:A,0)),"")</f>
        <v/>
      </c>
      <c r="V746" s="93" t="str">
        <f ca="1">IFERROR(INDEX('Trade Journal'!Q:Q,MATCH(T746,'Trade Journal'!A:A,0)),"")</f>
        <v/>
      </c>
      <c r="W746" s="93" t="str">
        <f ca="1">IFERROR(INDEX('Trade Journal'!R:R,MATCH(T746,'Trade Journal'!A:A,0)),"")</f>
        <v/>
      </c>
      <c r="X746" s="93" t="str">
        <f t="shared" ca="1" si="12"/>
        <v/>
      </c>
      <c r="Y746" s="93" t="str">
        <f ca="1">IF(X746&lt;&gt;"",SUM(X$2:X746),"")</f>
        <v/>
      </c>
      <c r="Z746" s="102" t="str">
        <f ca="1">IFERROR(INDEX('Trade Journal'!O:O,MATCH(T746,'Trade Journal'!A:A,0)),"")</f>
        <v/>
      </c>
      <c r="AA746" s="102" t="str">
        <f t="array" aca="1" ref="AA746" ca="1">IF(Z746&lt;&gt;"",PRODUCT(Z$2:Z746+1)-1,"")</f>
        <v/>
      </c>
      <c r="AB746" s="102" t="str">
        <f ca="1">IF(AA746&lt;&gt;"",IF(MAX(AA$2:AA746)=AA746,1/(1+AC745)-1,(1+AA746)/(1+AA745)-1),"")</f>
        <v/>
      </c>
      <c r="AC746" s="102" t="str">
        <f t="array" aca="1" ref="AC746" ca="1">IF(AA746&lt;&gt;"",PRODUCT(AB$3:AB746+1)-1,"")</f>
        <v/>
      </c>
      <c r="AD746" s="104" t="str">
        <f ca="1">IF(AA746&lt;&gt;"",POWER((AA746-MAX(AA$2:AA746))/(1+MAX(AA$2:AA746))*100,2),"")</f>
        <v/>
      </c>
    </row>
    <row r="747" spans="20:30" x14ac:dyDescent="0.25">
      <c r="T747" t="str">
        <f t="array" aca="1" ref="T747" ca="1">IF(ROWS($2:747)&lt;=COUNT('Trade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ROWS(U$2:$U747))),"")</f>
        <v/>
      </c>
      <c r="U747" s="93" t="str">
        <f ca="1">IFERROR(INDEX('Trade Journal'!P:P,MATCH(T747,'Trade Journal'!A:A,0)),"")</f>
        <v/>
      </c>
      <c r="V747" s="93" t="str">
        <f ca="1">IFERROR(INDEX('Trade Journal'!Q:Q,MATCH(T747,'Trade Journal'!A:A,0)),"")</f>
        <v/>
      </c>
      <c r="W747" s="93" t="str">
        <f ca="1">IFERROR(INDEX('Trade Journal'!R:R,MATCH(T747,'Trade Journal'!A:A,0)),"")</f>
        <v/>
      </c>
      <c r="X747" s="93" t="str">
        <f t="shared" ca="1" si="12"/>
        <v/>
      </c>
      <c r="Y747" s="93" t="str">
        <f ca="1">IF(X747&lt;&gt;"",SUM(X$2:X747),"")</f>
        <v/>
      </c>
      <c r="Z747" s="102" t="str">
        <f ca="1">IFERROR(INDEX('Trade Journal'!O:O,MATCH(T747,'Trade Journal'!A:A,0)),"")</f>
        <v/>
      </c>
      <c r="AA747" s="102" t="str">
        <f t="array" aca="1" ref="AA747" ca="1">IF(Z747&lt;&gt;"",PRODUCT(Z$2:Z747+1)-1,"")</f>
        <v/>
      </c>
      <c r="AB747" s="102" t="str">
        <f ca="1">IF(AA747&lt;&gt;"",IF(MAX(AA$2:AA747)=AA747,1/(1+AC746)-1,(1+AA747)/(1+AA746)-1),"")</f>
        <v/>
      </c>
      <c r="AC747" s="102" t="str">
        <f t="array" aca="1" ref="AC747" ca="1">IF(AA747&lt;&gt;"",PRODUCT(AB$3:AB747+1)-1,"")</f>
        <v/>
      </c>
      <c r="AD747" s="104" t="str">
        <f ca="1">IF(AA747&lt;&gt;"",POWER((AA747-MAX(AA$2:AA747))/(1+MAX(AA$2:AA747))*100,2),"")</f>
        <v/>
      </c>
    </row>
    <row r="748" spans="20:30" x14ac:dyDescent="0.25">
      <c r="T748" t="str">
        <f t="array" aca="1" ref="T748" ca="1">IF(ROWS($2:748)&lt;=COUNT('Trade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ROWS(U$2:$U748))),"")</f>
        <v/>
      </c>
      <c r="U748" s="93" t="str">
        <f ca="1">IFERROR(INDEX('Trade Journal'!P:P,MATCH(T748,'Trade Journal'!A:A,0)),"")</f>
        <v/>
      </c>
      <c r="V748" s="93" t="str">
        <f ca="1">IFERROR(INDEX('Trade Journal'!Q:Q,MATCH(T748,'Trade Journal'!A:A,0)),"")</f>
        <v/>
      </c>
      <c r="W748" s="93" t="str">
        <f ca="1">IFERROR(INDEX('Trade Journal'!R:R,MATCH(T748,'Trade Journal'!A:A,0)),"")</f>
        <v/>
      </c>
      <c r="X748" s="93" t="str">
        <f t="shared" ca="1" si="12"/>
        <v/>
      </c>
      <c r="Y748" s="93" t="str">
        <f ca="1">IF(X748&lt;&gt;"",SUM(X$2:X748),"")</f>
        <v/>
      </c>
      <c r="Z748" s="102" t="str">
        <f ca="1">IFERROR(INDEX('Trade Journal'!O:O,MATCH(T748,'Trade Journal'!A:A,0)),"")</f>
        <v/>
      </c>
      <c r="AA748" s="102" t="str">
        <f t="array" aca="1" ref="AA748" ca="1">IF(Z748&lt;&gt;"",PRODUCT(Z$2:Z748+1)-1,"")</f>
        <v/>
      </c>
      <c r="AB748" s="102" t="str">
        <f ca="1">IF(AA748&lt;&gt;"",IF(MAX(AA$2:AA748)=AA748,1/(1+AC747)-1,(1+AA748)/(1+AA747)-1),"")</f>
        <v/>
      </c>
      <c r="AC748" s="102" t="str">
        <f t="array" aca="1" ref="AC748" ca="1">IF(AA748&lt;&gt;"",PRODUCT(AB$3:AB748+1)-1,"")</f>
        <v/>
      </c>
      <c r="AD748" s="104" t="str">
        <f ca="1">IF(AA748&lt;&gt;"",POWER((AA748-MAX(AA$2:AA748))/(1+MAX(AA$2:AA748))*100,2),"")</f>
        <v/>
      </c>
    </row>
    <row r="749" spans="20:30" x14ac:dyDescent="0.25">
      <c r="T749" t="str">
        <f t="array" aca="1" ref="T749" ca="1">IF(ROWS($2:749)&lt;=COUNT('Trade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ROWS(U$2:$U749))),"")</f>
        <v/>
      </c>
      <c r="U749" s="93" t="str">
        <f ca="1">IFERROR(INDEX('Trade Journal'!P:P,MATCH(T749,'Trade Journal'!A:A,0)),"")</f>
        <v/>
      </c>
      <c r="V749" s="93" t="str">
        <f ca="1">IFERROR(INDEX('Trade Journal'!Q:Q,MATCH(T749,'Trade Journal'!A:A,0)),"")</f>
        <v/>
      </c>
      <c r="W749" s="93" t="str">
        <f ca="1">IFERROR(INDEX('Trade Journal'!R:R,MATCH(T749,'Trade Journal'!A:A,0)),"")</f>
        <v/>
      </c>
      <c r="X749" s="93" t="str">
        <f t="shared" ca="1" si="12"/>
        <v/>
      </c>
      <c r="Y749" s="93" t="str">
        <f ca="1">IF(X749&lt;&gt;"",SUM(X$2:X749),"")</f>
        <v/>
      </c>
      <c r="Z749" s="102" t="str">
        <f ca="1">IFERROR(INDEX('Trade Journal'!O:O,MATCH(T749,'Trade Journal'!A:A,0)),"")</f>
        <v/>
      </c>
      <c r="AA749" s="102" t="str">
        <f t="array" aca="1" ref="AA749" ca="1">IF(Z749&lt;&gt;"",PRODUCT(Z$2:Z749+1)-1,"")</f>
        <v/>
      </c>
      <c r="AB749" s="102" t="str">
        <f ca="1">IF(AA749&lt;&gt;"",IF(MAX(AA$2:AA749)=AA749,1/(1+AC748)-1,(1+AA749)/(1+AA748)-1),"")</f>
        <v/>
      </c>
      <c r="AC749" s="102" t="str">
        <f t="array" aca="1" ref="AC749" ca="1">IF(AA749&lt;&gt;"",PRODUCT(AB$3:AB749+1)-1,"")</f>
        <v/>
      </c>
      <c r="AD749" s="104" t="str">
        <f ca="1">IF(AA749&lt;&gt;"",POWER((AA749-MAX(AA$2:AA749))/(1+MAX(AA$2:AA749))*100,2),"")</f>
        <v/>
      </c>
    </row>
    <row r="750" spans="20:30" x14ac:dyDescent="0.25">
      <c r="T750" t="str">
        <f t="array" aca="1" ref="T750" ca="1">IF(ROWS($2:750)&lt;=COUNT('Trade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ROWS(U$2:$U750))),"")</f>
        <v/>
      </c>
      <c r="U750" s="93" t="str">
        <f ca="1">IFERROR(INDEX('Trade Journal'!P:P,MATCH(T750,'Trade Journal'!A:A,0)),"")</f>
        <v/>
      </c>
      <c r="V750" s="93" t="str">
        <f ca="1">IFERROR(INDEX('Trade Journal'!Q:Q,MATCH(T750,'Trade Journal'!A:A,0)),"")</f>
        <v/>
      </c>
      <c r="W750" s="93" t="str">
        <f ca="1">IFERROR(INDEX('Trade Journal'!R:R,MATCH(T750,'Trade Journal'!A:A,0)),"")</f>
        <v/>
      </c>
      <c r="X750" s="93" t="str">
        <f t="shared" ca="1" si="12"/>
        <v/>
      </c>
      <c r="Y750" s="93" t="str">
        <f ca="1">IF(X750&lt;&gt;"",SUM(X$2:X750),"")</f>
        <v/>
      </c>
      <c r="Z750" s="102" t="str">
        <f ca="1">IFERROR(INDEX('Trade Journal'!O:O,MATCH(T750,'Trade Journal'!A:A,0)),"")</f>
        <v/>
      </c>
      <c r="AA750" s="102" t="str">
        <f t="array" aca="1" ref="AA750" ca="1">IF(Z750&lt;&gt;"",PRODUCT(Z$2:Z750+1)-1,"")</f>
        <v/>
      </c>
      <c r="AB750" s="102" t="str">
        <f ca="1">IF(AA750&lt;&gt;"",IF(MAX(AA$2:AA750)=AA750,1/(1+AC749)-1,(1+AA750)/(1+AA749)-1),"")</f>
        <v/>
      </c>
      <c r="AC750" s="102" t="str">
        <f t="array" aca="1" ref="AC750" ca="1">IF(AA750&lt;&gt;"",PRODUCT(AB$3:AB750+1)-1,"")</f>
        <v/>
      </c>
      <c r="AD750" s="104" t="str">
        <f ca="1">IF(AA750&lt;&gt;"",POWER((AA750-MAX(AA$2:AA750))/(1+MAX(AA$2:AA750))*100,2),"")</f>
        <v/>
      </c>
    </row>
    <row r="751" spans="20:30" x14ac:dyDescent="0.25">
      <c r="T751" t="str">
        <f t="array" aca="1" ref="T751" ca="1">IF(ROWS($2:751)&lt;=COUNT('Trade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ROWS(U$2:$U751))),"")</f>
        <v/>
      </c>
      <c r="U751" s="93" t="str">
        <f ca="1">IFERROR(INDEX('Trade Journal'!P:P,MATCH(T751,'Trade Journal'!A:A,0)),"")</f>
        <v/>
      </c>
      <c r="V751" s="93" t="str">
        <f ca="1">IFERROR(INDEX('Trade Journal'!Q:Q,MATCH(T751,'Trade Journal'!A:A,0)),"")</f>
        <v/>
      </c>
      <c r="W751" s="93" t="str">
        <f ca="1">IFERROR(INDEX('Trade Journal'!R:R,MATCH(T751,'Trade Journal'!A:A,0)),"")</f>
        <v/>
      </c>
      <c r="X751" s="93" t="str">
        <f t="shared" ca="1" si="12"/>
        <v/>
      </c>
      <c r="Y751" s="93" t="str">
        <f ca="1">IF(X751&lt;&gt;"",SUM(X$2:X751),"")</f>
        <v/>
      </c>
      <c r="Z751" s="102" t="str">
        <f ca="1">IFERROR(INDEX('Trade Journal'!O:O,MATCH(T751,'Trade Journal'!A:A,0)),"")</f>
        <v/>
      </c>
      <c r="AA751" s="102" t="str">
        <f t="array" aca="1" ref="AA751" ca="1">IF(Z751&lt;&gt;"",PRODUCT(Z$2:Z751+1)-1,"")</f>
        <v/>
      </c>
      <c r="AB751" s="102" t="str">
        <f ca="1">IF(AA751&lt;&gt;"",IF(MAX(AA$2:AA751)=AA751,1/(1+AC750)-1,(1+AA751)/(1+AA750)-1),"")</f>
        <v/>
      </c>
      <c r="AC751" s="102" t="str">
        <f t="array" aca="1" ref="AC751" ca="1">IF(AA751&lt;&gt;"",PRODUCT(AB$3:AB751+1)-1,"")</f>
        <v/>
      </c>
      <c r="AD751" s="104" t="str">
        <f ca="1">IF(AA751&lt;&gt;"",POWER((AA751-MAX(AA$2:AA751))/(1+MAX(AA$2:AA751))*100,2),"")</f>
        <v/>
      </c>
    </row>
    <row r="752" spans="20:30" x14ac:dyDescent="0.25">
      <c r="T752" t="str">
        <f t="array" aca="1" ref="T752" ca="1">IF(ROWS($2:752)&lt;=COUNT('Trade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ROWS(U$2:$U752))),"")</f>
        <v/>
      </c>
      <c r="U752" s="93" t="str">
        <f ca="1">IFERROR(INDEX('Trade Journal'!P:P,MATCH(T752,'Trade Journal'!A:A,0)),"")</f>
        <v/>
      </c>
      <c r="V752" s="93" t="str">
        <f ca="1">IFERROR(INDEX('Trade Journal'!Q:Q,MATCH(T752,'Trade Journal'!A:A,0)),"")</f>
        <v/>
      </c>
      <c r="W752" s="93" t="str">
        <f ca="1">IFERROR(INDEX('Trade Journal'!R:R,MATCH(T752,'Trade Journal'!A:A,0)),"")</f>
        <v/>
      </c>
      <c r="X752" s="93" t="str">
        <f t="shared" ca="1" si="12"/>
        <v/>
      </c>
      <c r="Y752" s="93" t="str">
        <f ca="1">IF(X752&lt;&gt;"",SUM(X$2:X752),"")</f>
        <v/>
      </c>
      <c r="Z752" s="102" t="str">
        <f ca="1">IFERROR(INDEX('Trade Journal'!O:O,MATCH(T752,'Trade Journal'!A:A,0)),"")</f>
        <v/>
      </c>
      <c r="AA752" s="102" t="str">
        <f t="array" aca="1" ref="AA752" ca="1">IF(Z752&lt;&gt;"",PRODUCT(Z$2:Z752+1)-1,"")</f>
        <v/>
      </c>
      <c r="AB752" s="102" t="str">
        <f ca="1">IF(AA752&lt;&gt;"",IF(MAX(AA$2:AA752)=AA752,1/(1+AC751)-1,(1+AA752)/(1+AA751)-1),"")</f>
        <v/>
      </c>
      <c r="AC752" s="102" t="str">
        <f t="array" aca="1" ref="AC752" ca="1">IF(AA752&lt;&gt;"",PRODUCT(AB$3:AB752+1)-1,"")</f>
        <v/>
      </c>
      <c r="AD752" s="104" t="str">
        <f ca="1">IF(AA752&lt;&gt;"",POWER((AA752-MAX(AA$2:AA752))/(1+MAX(AA$2:AA752))*100,2),"")</f>
        <v/>
      </c>
    </row>
    <row r="753" spans="20:30" x14ac:dyDescent="0.25">
      <c r="T753" t="str">
        <f t="array" aca="1" ref="T753" ca="1">IF(ROWS($2:753)&lt;=COUNT('Trade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ROWS(U$2:$U753))),"")</f>
        <v/>
      </c>
      <c r="U753" s="93" t="str">
        <f ca="1">IFERROR(INDEX('Trade Journal'!P:P,MATCH(T753,'Trade Journal'!A:A,0)),"")</f>
        <v/>
      </c>
      <c r="V753" s="93" t="str">
        <f ca="1">IFERROR(INDEX('Trade Journal'!Q:Q,MATCH(T753,'Trade Journal'!A:A,0)),"")</f>
        <v/>
      </c>
      <c r="W753" s="93" t="str">
        <f ca="1">IFERROR(INDEX('Trade Journal'!R:R,MATCH(T753,'Trade Journal'!A:A,0)),"")</f>
        <v/>
      </c>
      <c r="X753" s="93" t="str">
        <f t="shared" ca="1" si="12"/>
        <v/>
      </c>
      <c r="Y753" s="93" t="str">
        <f ca="1">IF(X753&lt;&gt;"",SUM(X$2:X753),"")</f>
        <v/>
      </c>
      <c r="Z753" s="102" t="str">
        <f ca="1">IFERROR(INDEX('Trade Journal'!O:O,MATCH(T753,'Trade Journal'!A:A,0)),"")</f>
        <v/>
      </c>
      <c r="AA753" s="102" t="str">
        <f t="array" aca="1" ref="AA753" ca="1">IF(Z753&lt;&gt;"",PRODUCT(Z$2:Z753+1)-1,"")</f>
        <v/>
      </c>
      <c r="AB753" s="102" t="str">
        <f ca="1">IF(AA753&lt;&gt;"",IF(MAX(AA$2:AA753)=AA753,1/(1+AC752)-1,(1+AA753)/(1+AA752)-1),"")</f>
        <v/>
      </c>
      <c r="AC753" s="102" t="str">
        <f t="array" aca="1" ref="AC753" ca="1">IF(AA753&lt;&gt;"",PRODUCT(AB$3:AB753+1)-1,"")</f>
        <v/>
      </c>
      <c r="AD753" s="104" t="str">
        <f ca="1">IF(AA753&lt;&gt;"",POWER((AA753-MAX(AA$2:AA753))/(1+MAX(AA$2:AA753))*100,2),"")</f>
        <v/>
      </c>
    </row>
    <row r="754" spans="20:30" x14ac:dyDescent="0.25">
      <c r="T754" t="str">
        <f t="array" aca="1" ref="T754" ca="1">IF(ROWS($2:754)&lt;=COUNT('Trade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ROWS(U$2:$U754))),"")</f>
        <v/>
      </c>
      <c r="U754" s="93" t="str">
        <f ca="1">IFERROR(INDEX('Trade Journal'!P:P,MATCH(T754,'Trade Journal'!A:A,0)),"")</f>
        <v/>
      </c>
      <c r="V754" s="93" t="str">
        <f ca="1">IFERROR(INDEX('Trade Journal'!Q:Q,MATCH(T754,'Trade Journal'!A:A,0)),"")</f>
        <v/>
      </c>
      <c r="W754" s="93" t="str">
        <f ca="1">IFERROR(INDEX('Trade Journal'!R:R,MATCH(T754,'Trade Journal'!A:A,0)),"")</f>
        <v/>
      </c>
      <c r="X754" s="93" t="str">
        <f t="shared" ca="1" si="12"/>
        <v/>
      </c>
      <c r="Y754" s="93" t="str">
        <f ca="1">IF(X754&lt;&gt;"",SUM(X$2:X754),"")</f>
        <v/>
      </c>
      <c r="Z754" s="102" t="str">
        <f ca="1">IFERROR(INDEX('Trade Journal'!O:O,MATCH(T754,'Trade Journal'!A:A,0)),"")</f>
        <v/>
      </c>
      <c r="AA754" s="102" t="str">
        <f t="array" aca="1" ref="AA754" ca="1">IF(Z754&lt;&gt;"",PRODUCT(Z$2:Z754+1)-1,"")</f>
        <v/>
      </c>
      <c r="AB754" s="102" t="str">
        <f ca="1">IF(AA754&lt;&gt;"",IF(MAX(AA$2:AA754)=AA754,1/(1+AC753)-1,(1+AA754)/(1+AA753)-1),"")</f>
        <v/>
      </c>
      <c r="AC754" s="102" t="str">
        <f t="array" aca="1" ref="AC754" ca="1">IF(AA754&lt;&gt;"",PRODUCT(AB$3:AB754+1)-1,"")</f>
        <v/>
      </c>
      <c r="AD754" s="104" t="str">
        <f ca="1">IF(AA754&lt;&gt;"",POWER((AA754-MAX(AA$2:AA754))/(1+MAX(AA$2:AA754))*100,2),"")</f>
        <v/>
      </c>
    </row>
    <row r="755" spans="20:30" x14ac:dyDescent="0.25">
      <c r="T755" t="str">
        <f t="array" aca="1" ref="T755" ca="1">IF(ROWS($2:755)&lt;=COUNT('Trade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ROWS(U$2:$U755))),"")</f>
        <v/>
      </c>
      <c r="U755" s="93" t="str">
        <f ca="1">IFERROR(INDEX('Trade Journal'!P:P,MATCH(T755,'Trade Journal'!A:A,0)),"")</f>
        <v/>
      </c>
      <c r="V755" s="93" t="str">
        <f ca="1">IFERROR(INDEX('Trade Journal'!Q:Q,MATCH(T755,'Trade Journal'!A:A,0)),"")</f>
        <v/>
      </c>
      <c r="W755" s="93" t="str">
        <f ca="1">IFERROR(INDEX('Trade Journal'!R:R,MATCH(T755,'Trade Journal'!A:A,0)),"")</f>
        <v/>
      </c>
      <c r="X755" s="93" t="str">
        <f t="shared" ca="1" si="12"/>
        <v/>
      </c>
      <c r="Y755" s="93" t="str">
        <f ca="1">IF(X755&lt;&gt;"",SUM(X$2:X755),"")</f>
        <v/>
      </c>
      <c r="Z755" s="102" t="str">
        <f ca="1">IFERROR(INDEX('Trade Journal'!O:O,MATCH(T755,'Trade Journal'!A:A,0)),"")</f>
        <v/>
      </c>
      <c r="AA755" s="102" t="str">
        <f t="array" aca="1" ref="AA755" ca="1">IF(Z755&lt;&gt;"",PRODUCT(Z$2:Z755+1)-1,"")</f>
        <v/>
      </c>
      <c r="AB755" s="102" t="str">
        <f ca="1">IF(AA755&lt;&gt;"",IF(MAX(AA$2:AA755)=AA755,1/(1+AC754)-1,(1+AA755)/(1+AA754)-1),"")</f>
        <v/>
      </c>
      <c r="AC755" s="102" t="str">
        <f t="array" aca="1" ref="AC755" ca="1">IF(AA755&lt;&gt;"",PRODUCT(AB$3:AB755+1)-1,"")</f>
        <v/>
      </c>
      <c r="AD755" s="104" t="str">
        <f ca="1">IF(AA755&lt;&gt;"",POWER((AA755-MAX(AA$2:AA755))/(1+MAX(AA$2:AA755))*100,2),"")</f>
        <v/>
      </c>
    </row>
    <row r="756" spans="20:30" x14ac:dyDescent="0.25">
      <c r="T756" t="str">
        <f t="array" aca="1" ref="T756" ca="1">IF(ROWS($2:756)&lt;=COUNT('Trade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ROWS(U$2:$U756))),"")</f>
        <v/>
      </c>
      <c r="U756" s="93" t="str">
        <f ca="1">IFERROR(INDEX('Trade Journal'!P:P,MATCH(T756,'Trade Journal'!A:A,0)),"")</f>
        <v/>
      </c>
      <c r="V756" s="93" t="str">
        <f ca="1">IFERROR(INDEX('Trade Journal'!Q:Q,MATCH(T756,'Trade Journal'!A:A,0)),"")</f>
        <v/>
      </c>
      <c r="W756" s="93" t="str">
        <f ca="1">IFERROR(INDEX('Trade Journal'!R:R,MATCH(T756,'Trade Journal'!A:A,0)),"")</f>
        <v/>
      </c>
      <c r="X756" s="93" t="str">
        <f t="shared" ca="1" si="12"/>
        <v/>
      </c>
      <c r="Y756" s="93" t="str">
        <f ca="1">IF(X756&lt;&gt;"",SUM(X$2:X756),"")</f>
        <v/>
      </c>
      <c r="Z756" s="102" t="str">
        <f ca="1">IFERROR(INDEX('Trade Journal'!O:O,MATCH(T756,'Trade Journal'!A:A,0)),"")</f>
        <v/>
      </c>
      <c r="AA756" s="102" t="str">
        <f t="array" aca="1" ref="AA756" ca="1">IF(Z756&lt;&gt;"",PRODUCT(Z$2:Z756+1)-1,"")</f>
        <v/>
      </c>
      <c r="AB756" s="102" t="str">
        <f ca="1">IF(AA756&lt;&gt;"",IF(MAX(AA$2:AA756)=AA756,1/(1+AC755)-1,(1+AA756)/(1+AA755)-1),"")</f>
        <v/>
      </c>
      <c r="AC756" s="102" t="str">
        <f t="array" aca="1" ref="AC756" ca="1">IF(AA756&lt;&gt;"",PRODUCT(AB$3:AB756+1)-1,"")</f>
        <v/>
      </c>
      <c r="AD756" s="104" t="str">
        <f ca="1">IF(AA756&lt;&gt;"",POWER((AA756-MAX(AA$2:AA756))/(1+MAX(AA$2:AA756))*100,2),"")</f>
        <v/>
      </c>
    </row>
    <row r="757" spans="20:30" x14ac:dyDescent="0.25">
      <c r="T757" t="str">
        <f t="array" aca="1" ref="T757" ca="1">IF(ROWS($2:757)&lt;=COUNT('Trade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ROWS(U$2:$U757))),"")</f>
        <v/>
      </c>
      <c r="U757" s="93" t="str">
        <f ca="1">IFERROR(INDEX('Trade Journal'!P:P,MATCH(T757,'Trade Journal'!A:A,0)),"")</f>
        <v/>
      </c>
      <c r="V757" s="93" t="str">
        <f ca="1">IFERROR(INDEX('Trade Journal'!Q:Q,MATCH(T757,'Trade Journal'!A:A,0)),"")</f>
        <v/>
      </c>
      <c r="W757" s="93" t="str">
        <f ca="1">IFERROR(INDEX('Trade Journal'!R:R,MATCH(T757,'Trade Journal'!A:A,0)),"")</f>
        <v/>
      </c>
      <c r="X757" s="93" t="str">
        <f t="shared" ca="1" si="12"/>
        <v/>
      </c>
      <c r="Y757" s="93" t="str">
        <f ca="1">IF(X757&lt;&gt;"",SUM(X$2:X757),"")</f>
        <v/>
      </c>
      <c r="Z757" s="102" t="str">
        <f ca="1">IFERROR(INDEX('Trade Journal'!O:O,MATCH(T757,'Trade Journal'!A:A,0)),"")</f>
        <v/>
      </c>
      <c r="AA757" s="102" t="str">
        <f t="array" aca="1" ref="AA757" ca="1">IF(Z757&lt;&gt;"",PRODUCT(Z$2:Z757+1)-1,"")</f>
        <v/>
      </c>
      <c r="AB757" s="102" t="str">
        <f ca="1">IF(AA757&lt;&gt;"",IF(MAX(AA$2:AA757)=AA757,1/(1+AC756)-1,(1+AA757)/(1+AA756)-1),"")</f>
        <v/>
      </c>
      <c r="AC757" s="102" t="str">
        <f t="array" aca="1" ref="AC757" ca="1">IF(AA757&lt;&gt;"",PRODUCT(AB$3:AB757+1)-1,"")</f>
        <v/>
      </c>
      <c r="AD757" s="104" t="str">
        <f ca="1">IF(AA757&lt;&gt;"",POWER((AA757-MAX(AA$2:AA757))/(1+MAX(AA$2:AA757))*100,2),"")</f>
        <v/>
      </c>
    </row>
    <row r="758" spans="20:30" x14ac:dyDescent="0.25">
      <c r="T758" t="str">
        <f t="array" aca="1" ref="T758" ca="1">IF(ROWS($2:758)&lt;=COUNT('Trade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ROWS(U$2:$U758))),"")</f>
        <v/>
      </c>
      <c r="U758" s="93" t="str">
        <f ca="1">IFERROR(INDEX('Trade Journal'!P:P,MATCH(T758,'Trade Journal'!A:A,0)),"")</f>
        <v/>
      </c>
      <c r="V758" s="93" t="str">
        <f ca="1">IFERROR(INDEX('Trade Journal'!Q:Q,MATCH(T758,'Trade Journal'!A:A,0)),"")</f>
        <v/>
      </c>
      <c r="W758" s="93" t="str">
        <f ca="1">IFERROR(INDEX('Trade Journal'!R:R,MATCH(T758,'Trade Journal'!A:A,0)),"")</f>
        <v/>
      </c>
      <c r="X758" s="93" t="str">
        <f t="shared" ca="1" si="12"/>
        <v/>
      </c>
      <c r="Y758" s="93" t="str">
        <f ca="1">IF(X758&lt;&gt;"",SUM(X$2:X758),"")</f>
        <v/>
      </c>
      <c r="Z758" s="102" t="str">
        <f ca="1">IFERROR(INDEX('Trade Journal'!O:O,MATCH(T758,'Trade Journal'!A:A,0)),"")</f>
        <v/>
      </c>
      <c r="AA758" s="102" t="str">
        <f t="array" aca="1" ref="AA758" ca="1">IF(Z758&lt;&gt;"",PRODUCT(Z$2:Z758+1)-1,"")</f>
        <v/>
      </c>
      <c r="AB758" s="102" t="str">
        <f ca="1">IF(AA758&lt;&gt;"",IF(MAX(AA$2:AA758)=AA758,1/(1+AC757)-1,(1+AA758)/(1+AA757)-1),"")</f>
        <v/>
      </c>
      <c r="AC758" s="102" t="str">
        <f t="array" aca="1" ref="AC758" ca="1">IF(AA758&lt;&gt;"",PRODUCT(AB$3:AB758+1)-1,"")</f>
        <v/>
      </c>
      <c r="AD758" s="104" t="str">
        <f ca="1">IF(AA758&lt;&gt;"",POWER((AA758-MAX(AA$2:AA758))/(1+MAX(AA$2:AA758))*100,2),"")</f>
        <v/>
      </c>
    </row>
    <row r="759" spans="20:30" x14ac:dyDescent="0.25">
      <c r="T759" t="str">
        <f t="array" aca="1" ref="T759" ca="1">IF(ROWS($2:759)&lt;=COUNT('Trade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ROWS(U$2:$U759))),"")</f>
        <v/>
      </c>
      <c r="U759" s="93" t="str">
        <f ca="1">IFERROR(INDEX('Trade Journal'!P:P,MATCH(T759,'Trade Journal'!A:A,0)),"")</f>
        <v/>
      </c>
      <c r="V759" s="93" t="str">
        <f ca="1">IFERROR(INDEX('Trade Journal'!Q:Q,MATCH(T759,'Trade Journal'!A:A,0)),"")</f>
        <v/>
      </c>
      <c r="W759" s="93" t="str">
        <f ca="1">IFERROR(INDEX('Trade Journal'!R:R,MATCH(T759,'Trade Journal'!A:A,0)),"")</f>
        <v/>
      </c>
      <c r="X759" s="93" t="str">
        <f t="shared" ca="1" si="12"/>
        <v/>
      </c>
      <c r="Y759" s="93" t="str">
        <f ca="1">IF(X759&lt;&gt;"",SUM(X$2:X759),"")</f>
        <v/>
      </c>
      <c r="Z759" s="102" t="str">
        <f ca="1">IFERROR(INDEX('Trade Journal'!O:O,MATCH(T759,'Trade Journal'!A:A,0)),"")</f>
        <v/>
      </c>
      <c r="AA759" s="102" t="str">
        <f t="array" aca="1" ref="AA759" ca="1">IF(Z759&lt;&gt;"",PRODUCT(Z$2:Z759+1)-1,"")</f>
        <v/>
      </c>
      <c r="AB759" s="102" t="str">
        <f ca="1">IF(AA759&lt;&gt;"",IF(MAX(AA$2:AA759)=AA759,1/(1+AC758)-1,(1+AA759)/(1+AA758)-1),"")</f>
        <v/>
      </c>
      <c r="AC759" s="102" t="str">
        <f t="array" aca="1" ref="AC759" ca="1">IF(AA759&lt;&gt;"",PRODUCT(AB$3:AB759+1)-1,"")</f>
        <v/>
      </c>
      <c r="AD759" s="104" t="str">
        <f ca="1">IF(AA759&lt;&gt;"",POWER((AA759-MAX(AA$2:AA759))/(1+MAX(AA$2:AA759))*100,2),"")</f>
        <v/>
      </c>
    </row>
    <row r="760" spans="20:30" x14ac:dyDescent="0.25">
      <c r="T760" t="str">
        <f t="array" aca="1" ref="T760" ca="1">IF(ROWS($2:760)&lt;=COUNT('Trade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ROWS(U$2:$U760))),"")</f>
        <v/>
      </c>
      <c r="U760" s="93" t="str">
        <f ca="1">IFERROR(INDEX('Trade Journal'!P:P,MATCH(T760,'Trade Journal'!A:A,0)),"")</f>
        <v/>
      </c>
      <c r="V760" s="93" t="str">
        <f ca="1">IFERROR(INDEX('Trade Journal'!Q:Q,MATCH(T760,'Trade Journal'!A:A,0)),"")</f>
        <v/>
      </c>
      <c r="W760" s="93" t="str">
        <f ca="1">IFERROR(INDEX('Trade Journal'!R:R,MATCH(T760,'Trade Journal'!A:A,0)),"")</f>
        <v/>
      </c>
      <c r="X760" s="93" t="str">
        <f t="shared" ca="1" si="12"/>
        <v/>
      </c>
      <c r="Y760" s="93" t="str">
        <f ca="1">IF(X760&lt;&gt;"",SUM(X$2:X760),"")</f>
        <v/>
      </c>
      <c r="Z760" s="102" t="str">
        <f ca="1">IFERROR(INDEX('Trade Journal'!O:O,MATCH(T760,'Trade Journal'!A:A,0)),"")</f>
        <v/>
      </c>
      <c r="AA760" s="102" t="str">
        <f t="array" aca="1" ref="AA760" ca="1">IF(Z760&lt;&gt;"",PRODUCT(Z$2:Z760+1)-1,"")</f>
        <v/>
      </c>
      <c r="AB760" s="102" t="str">
        <f ca="1">IF(AA760&lt;&gt;"",IF(MAX(AA$2:AA760)=AA760,1/(1+AC759)-1,(1+AA760)/(1+AA759)-1),"")</f>
        <v/>
      </c>
      <c r="AC760" s="102" t="str">
        <f t="array" aca="1" ref="AC760" ca="1">IF(AA760&lt;&gt;"",PRODUCT(AB$3:AB760+1)-1,"")</f>
        <v/>
      </c>
      <c r="AD760" s="104" t="str">
        <f ca="1">IF(AA760&lt;&gt;"",POWER((AA760-MAX(AA$2:AA760))/(1+MAX(AA$2:AA760))*100,2),"")</f>
        <v/>
      </c>
    </row>
    <row r="761" spans="20:30" x14ac:dyDescent="0.25">
      <c r="T761" t="str">
        <f t="array" aca="1" ref="T761" ca="1">IF(ROWS($2:761)&lt;=COUNT('Trade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ROWS(U$2:$U761))),"")</f>
        <v/>
      </c>
      <c r="U761" s="93" t="str">
        <f ca="1">IFERROR(INDEX('Trade Journal'!P:P,MATCH(T761,'Trade Journal'!A:A,0)),"")</f>
        <v/>
      </c>
      <c r="V761" s="93" t="str">
        <f ca="1">IFERROR(INDEX('Trade Journal'!Q:Q,MATCH(T761,'Trade Journal'!A:A,0)),"")</f>
        <v/>
      </c>
      <c r="W761" s="93" t="str">
        <f ca="1">IFERROR(INDEX('Trade Journal'!R:R,MATCH(T761,'Trade Journal'!A:A,0)),"")</f>
        <v/>
      </c>
      <c r="X761" s="93" t="str">
        <f t="shared" ca="1" si="12"/>
        <v/>
      </c>
      <c r="Y761" s="93" t="str">
        <f ca="1">IF(X761&lt;&gt;"",SUM(X$2:X761),"")</f>
        <v/>
      </c>
      <c r="Z761" s="102" t="str">
        <f ca="1">IFERROR(INDEX('Trade Journal'!O:O,MATCH(T761,'Trade Journal'!A:A,0)),"")</f>
        <v/>
      </c>
      <c r="AA761" s="102" t="str">
        <f t="array" aca="1" ref="AA761" ca="1">IF(Z761&lt;&gt;"",PRODUCT(Z$2:Z761+1)-1,"")</f>
        <v/>
      </c>
      <c r="AB761" s="102" t="str">
        <f ca="1">IF(AA761&lt;&gt;"",IF(MAX(AA$2:AA761)=AA761,1/(1+AC760)-1,(1+AA761)/(1+AA760)-1),"")</f>
        <v/>
      </c>
      <c r="AC761" s="102" t="str">
        <f t="array" aca="1" ref="AC761" ca="1">IF(AA761&lt;&gt;"",PRODUCT(AB$3:AB761+1)-1,"")</f>
        <v/>
      </c>
      <c r="AD761" s="104" t="str">
        <f ca="1">IF(AA761&lt;&gt;"",POWER((AA761-MAX(AA$2:AA761))/(1+MAX(AA$2:AA761))*100,2),"")</f>
        <v/>
      </c>
    </row>
    <row r="762" spans="20:30" x14ac:dyDescent="0.25">
      <c r="T762" t="str">
        <f t="array" aca="1" ref="T762" ca="1">IF(ROWS($2:762)&lt;=COUNT('Trade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ROWS(U$2:$U762))),"")</f>
        <v/>
      </c>
      <c r="U762" s="93" t="str">
        <f ca="1">IFERROR(INDEX('Trade Journal'!P:P,MATCH(T762,'Trade Journal'!A:A,0)),"")</f>
        <v/>
      </c>
      <c r="V762" s="93" t="str">
        <f ca="1">IFERROR(INDEX('Trade Journal'!Q:Q,MATCH(T762,'Trade Journal'!A:A,0)),"")</f>
        <v/>
      </c>
      <c r="W762" s="93" t="str">
        <f ca="1">IFERROR(INDEX('Trade Journal'!R:R,MATCH(T762,'Trade Journal'!A:A,0)),"")</f>
        <v/>
      </c>
      <c r="X762" s="93" t="str">
        <f t="shared" ca="1" si="12"/>
        <v/>
      </c>
      <c r="Y762" s="93" t="str">
        <f ca="1">IF(X762&lt;&gt;"",SUM(X$2:X762),"")</f>
        <v/>
      </c>
      <c r="Z762" s="102" t="str">
        <f ca="1">IFERROR(INDEX('Trade Journal'!O:O,MATCH(T762,'Trade Journal'!A:A,0)),"")</f>
        <v/>
      </c>
      <c r="AA762" s="102" t="str">
        <f t="array" aca="1" ref="AA762" ca="1">IF(Z762&lt;&gt;"",PRODUCT(Z$2:Z762+1)-1,"")</f>
        <v/>
      </c>
      <c r="AB762" s="102" t="str">
        <f ca="1">IF(AA762&lt;&gt;"",IF(MAX(AA$2:AA762)=AA762,1/(1+AC761)-1,(1+AA762)/(1+AA761)-1),"")</f>
        <v/>
      </c>
      <c r="AC762" s="102" t="str">
        <f t="array" aca="1" ref="AC762" ca="1">IF(AA762&lt;&gt;"",PRODUCT(AB$3:AB762+1)-1,"")</f>
        <v/>
      </c>
      <c r="AD762" s="104" t="str">
        <f ca="1">IF(AA762&lt;&gt;"",POWER((AA762-MAX(AA$2:AA762))/(1+MAX(AA$2:AA762))*100,2),"")</f>
        <v/>
      </c>
    </row>
    <row r="763" spans="20:30" x14ac:dyDescent="0.25">
      <c r="T763" t="str">
        <f t="array" aca="1" ref="T763" ca="1">IF(ROWS($2:763)&lt;=COUNT('Trade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ROWS(U$2:$U763))),"")</f>
        <v/>
      </c>
      <c r="U763" s="93" t="str">
        <f ca="1">IFERROR(INDEX('Trade Journal'!P:P,MATCH(T763,'Trade Journal'!A:A,0)),"")</f>
        <v/>
      </c>
      <c r="V763" s="93" t="str">
        <f ca="1">IFERROR(INDEX('Trade Journal'!Q:Q,MATCH(T763,'Trade Journal'!A:A,0)),"")</f>
        <v/>
      </c>
      <c r="W763" s="93" t="str">
        <f ca="1">IFERROR(INDEX('Trade Journal'!R:R,MATCH(T763,'Trade Journal'!A:A,0)),"")</f>
        <v/>
      </c>
      <c r="X763" s="93" t="str">
        <f t="shared" ca="1" si="12"/>
        <v/>
      </c>
      <c r="Y763" s="93" t="str">
        <f ca="1">IF(X763&lt;&gt;"",SUM(X$2:X763),"")</f>
        <v/>
      </c>
      <c r="Z763" s="102" t="str">
        <f ca="1">IFERROR(INDEX('Trade Journal'!O:O,MATCH(T763,'Trade Journal'!A:A,0)),"")</f>
        <v/>
      </c>
      <c r="AA763" s="102" t="str">
        <f t="array" aca="1" ref="AA763" ca="1">IF(Z763&lt;&gt;"",PRODUCT(Z$2:Z763+1)-1,"")</f>
        <v/>
      </c>
      <c r="AB763" s="102" t="str">
        <f ca="1">IF(AA763&lt;&gt;"",IF(MAX(AA$2:AA763)=AA763,1/(1+AC762)-1,(1+AA763)/(1+AA762)-1),"")</f>
        <v/>
      </c>
      <c r="AC763" s="102" t="str">
        <f t="array" aca="1" ref="AC763" ca="1">IF(AA763&lt;&gt;"",PRODUCT(AB$3:AB763+1)-1,"")</f>
        <v/>
      </c>
      <c r="AD763" s="104" t="str">
        <f ca="1">IF(AA763&lt;&gt;"",POWER((AA763-MAX(AA$2:AA763))/(1+MAX(AA$2:AA763))*100,2),"")</f>
        <v/>
      </c>
    </row>
    <row r="764" spans="20:30" x14ac:dyDescent="0.25">
      <c r="T764" t="str">
        <f t="array" aca="1" ref="T764" ca="1">IF(ROWS($2:764)&lt;=COUNT('Trade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ROWS(U$2:$U764))),"")</f>
        <v/>
      </c>
      <c r="U764" s="93" t="str">
        <f ca="1">IFERROR(INDEX('Trade Journal'!P:P,MATCH(T764,'Trade Journal'!A:A,0)),"")</f>
        <v/>
      </c>
      <c r="V764" s="93" t="str">
        <f ca="1">IFERROR(INDEX('Trade Journal'!Q:Q,MATCH(T764,'Trade Journal'!A:A,0)),"")</f>
        <v/>
      </c>
      <c r="W764" s="93" t="str">
        <f ca="1">IFERROR(INDEX('Trade Journal'!R:R,MATCH(T764,'Trade Journal'!A:A,0)),"")</f>
        <v/>
      </c>
      <c r="X764" s="93" t="str">
        <f t="shared" ca="1" si="12"/>
        <v/>
      </c>
      <c r="Y764" s="93" t="str">
        <f ca="1">IF(X764&lt;&gt;"",SUM(X$2:X764),"")</f>
        <v/>
      </c>
      <c r="Z764" s="102" t="str">
        <f ca="1">IFERROR(INDEX('Trade Journal'!O:O,MATCH(T764,'Trade Journal'!A:A,0)),"")</f>
        <v/>
      </c>
      <c r="AA764" s="102" t="str">
        <f t="array" aca="1" ref="AA764" ca="1">IF(Z764&lt;&gt;"",PRODUCT(Z$2:Z764+1)-1,"")</f>
        <v/>
      </c>
      <c r="AB764" s="102" t="str">
        <f ca="1">IF(AA764&lt;&gt;"",IF(MAX(AA$2:AA764)=AA764,1/(1+AC763)-1,(1+AA764)/(1+AA763)-1),"")</f>
        <v/>
      </c>
      <c r="AC764" s="102" t="str">
        <f t="array" aca="1" ref="AC764" ca="1">IF(AA764&lt;&gt;"",PRODUCT(AB$3:AB764+1)-1,"")</f>
        <v/>
      </c>
      <c r="AD764" s="104" t="str">
        <f ca="1">IF(AA764&lt;&gt;"",POWER((AA764-MAX(AA$2:AA764))/(1+MAX(AA$2:AA764))*100,2),"")</f>
        <v/>
      </c>
    </row>
    <row r="765" spans="20:30" x14ac:dyDescent="0.25">
      <c r="T765" t="str">
        <f t="array" aca="1" ref="T765" ca="1">IF(ROWS($2:765)&lt;=COUNT('Trade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ROWS(U$2:$U765))),"")</f>
        <v/>
      </c>
      <c r="U765" s="93" t="str">
        <f ca="1">IFERROR(INDEX('Trade Journal'!P:P,MATCH(T765,'Trade Journal'!A:A,0)),"")</f>
        <v/>
      </c>
      <c r="V765" s="93" t="str">
        <f ca="1">IFERROR(INDEX('Trade Journal'!Q:Q,MATCH(T765,'Trade Journal'!A:A,0)),"")</f>
        <v/>
      </c>
      <c r="W765" s="93" t="str">
        <f ca="1">IFERROR(INDEX('Trade Journal'!R:R,MATCH(T765,'Trade Journal'!A:A,0)),"")</f>
        <v/>
      </c>
      <c r="X765" s="93" t="str">
        <f t="shared" ca="1" si="12"/>
        <v/>
      </c>
      <c r="Y765" s="93" t="str">
        <f ca="1">IF(X765&lt;&gt;"",SUM(X$2:X765),"")</f>
        <v/>
      </c>
      <c r="Z765" s="102" t="str">
        <f ca="1">IFERROR(INDEX('Trade Journal'!O:O,MATCH(T765,'Trade Journal'!A:A,0)),"")</f>
        <v/>
      </c>
      <c r="AA765" s="102" t="str">
        <f t="array" aca="1" ref="AA765" ca="1">IF(Z765&lt;&gt;"",PRODUCT(Z$2:Z765+1)-1,"")</f>
        <v/>
      </c>
      <c r="AB765" s="102" t="str">
        <f ca="1">IF(AA765&lt;&gt;"",IF(MAX(AA$2:AA765)=AA765,1/(1+AC764)-1,(1+AA765)/(1+AA764)-1),"")</f>
        <v/>
      </c>
      <c r="AC765" s="102" t="str">
        <f t="array" aca="1" ref="AC765" ca="1">IF(AA765&lt;&gt;"",PRODUCT(AB$3:AB765+1)-1,"")</f>
        <v/>
      </c>
      <c r="AD765" s="104" t="str">
        <f ca="1">IF(AA765&lt;&gt;"",POWER((AA765-MAX(AA$2:AA765))/(1+MAX(AA$2:AA765))*100,2),"")</f>
        <v/>
      </c>
    </row>
    <row r="766" spans="20:30" x14ac:dyDescent="0.25">
      <c r="T766" t="str">
        <f t="array" aca="1" ref="T766" ca="1">IF(ROWS($2:766)&lt;=COUNT('Trade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ROWS(U$2:$U766))),"")</f>
        <v/>
      </c>
      <c r="U766" s="93" t="str">
        <f ca="1">IFERROR(INDEX('Trade Journal'!P:P,MATCH(T766,'Trade Journal'!A:A,0)),"")</f>
        <v/>
      </c>
      <c r="V766" s="93" t="str">
        <f ca="1">IFERROR(INDEX('Trade Journal'!Q:Q,MATCH(T766,'Trade Journal'!A:A,0)),"")</f>
        <v/>
      </c>
      <c r="W766" s="93" t="str">
        <f ca="1">IFERROR(INDEX('Trade Journal'!R:R,MATCH(T766,'Trade Journal'!A:A,0)),"")</f>
        <v/>
      </c>
      <c r="X766" s="93" t="str">
        <f t="shared" ca="1" si="12"/>
        <v/>
      </c>
      <c r="Y766" s="93" t="str">
        <f ca="1">IF(X766&lt;&gt;"",SUM(X$2:X766),"")</f>
        <v/>
      </c>
      <c r="Z766" s="102" t="str">
        <f ca="1">IFERROR(INDEX('Trade Journal'!O:O,MATCH(T766,'Trade Journal'!A:A,0)),"")</f>
        <v/>
      </c>
      <c r="AA766" s="102" t="str">
        <f t="array" aca="1" ref="AA766" ca="1">IF(Z766&lt;&gt;"",PRODUCT(Z$2:Z766+1)-1,"")</f>
        <v/>
      </c>
      <c r="AB766" s="102" t="str">
        <f ca="1">IF(AA766&lt;&gt;"",IF(MAX(AA$2:AA766)=AA766,1/(1+AC765)-1,(1+AA766)/(1+AA765)-1),"")</f>
        <v/>
      </c>
      <c r="AC766" s="102" t="str">
        <f t="array" aca="1" ref="AC766" ca="1">IF(AA766&lt;&gt;"",PRODUCT(AB$3:AB766+1)-1,"")</f>
        <v/>
      </c>
      <c r="AD766" s="104" t="str">
        <f ca="1">IF(AA766&lt;&gt;"",POWER((AA766-MAX(AA$2:AA766))/(1+MAX(AA$2:AA766))*100,2),"")</f>
        <v/>
      </c>
    </row>
    <row r="767" spans="20:30" x14ac:dyDescent="0.25">
      <c r="T767" t="str">
        <f t="array" aca="1" ref="T767" ca="1">IF(ROWS($2:767)&lt;=COUNT('Trade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ROWS(U$2:$U767))),"")</f>
        <v/>
      </c>
      <c r="U767" s="93" t="str">
        <f ca="1">IFERROR(INDEX('Trade Journal'!P:P,MATCH(T767,'Trade Journal'!A:A,0)),"")</f>
        <v/>
      </c>
      <c r="V767" s="93" t="str">
        <f ca="1">IFERROR(INDEX('Trade Journal'!Q:Q,MATCH(T767,'Trade Journal'!A:A,0)),"")</f>
        <v/>
      </c>
      <c r="W767" s="93" t="str">
        <f ca="1">IFERROR(INDEX('Trade Journal'!R:R,MATCH(T767,'Trade Journal'!A:A,0)),"")</f>
        <v/>
      </c>
      <c r="X767" s="93" t="str">
        <f t="shared" ca="1" si="12"/>
        <v/>
      </c>
      <c r="Y767" s="93" t="str">
        <f ca="1">IF(X767&lt;&gt;"",SUM(X$2:X767),"")</f>
        <v/>
      </c>
      <c r="Z767" s="102" t="str">
        <f ca="1">IFERROR(INDEX('Trade Journal'!O:O,MATCH(T767,'Trade Journal'!A:A,0)),"")</f>
        <v/>
      </c>
      <c r="AA767" s="102" t="str">
        <f t="array" aca="1" ref="AA767" ca="1">IF(Z767&lt;&gt;"",PRODUCT(Z$2:Z767+1)-1,"")</f>
        <v/>
      </c>
      <c r="AB767" s="102" t="str">
        <f ca="1">IF(AA767&lt;&gt;"",IF(MAX(AA$2:AA767)=AA767,1/(1+AC766)-1,(1+AA767)/(1+AA766)-1),"")</f>
        <v/>
      </c>
      <c r="AC767" s="102" t="str">
        <f t="array" aca="1" ref="AC767" ca="1">IF(AA767&lt;&gt;"",PRODUCT(AB$3:AB767+1)-1,"")</f>
        <v/>
      </c>
      <c r="AD767" s="104" t="str">
        <f ca="1">IF(AA767&lt;&gt;"",POWER((AA767-MAX(AA$2:AA767))/(1+MAX(AA$2:AA767))*100,2),"")</f>
        <v/>
      </c>
    </row>
    <row r="768" spans="20:30" x14ac:dyDescent="0.25">
      <c r="T768" t="str">
        <f t="array" aca="1" ref="T768" ca="1">IF(ROWS($2:768)&lt;=COUNT('Trade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ROWS(U$2:$U768))),"")</f>
        <v/>
      </c>
      <c r="U768" s="93" t="str">
        <f ca="1">IFERROR(INDEX('Trade Journal'!P:P,MATCH(T768,'Trade Journal'!A:A,0)),"")</f>
        <v/>
      </c>
      <c r="V768" s="93" t="str">
        <f ca="1">IFERROR(INDEX('Trade Journal'!Q:Q,MATCH(T768,'Trade Journal'!A:A,0)),"")</f>
        <v/>
      </c>
      <c r="W768" s="93" t="str">
        <f ca="1">IFERROR(INDEX('Trade Journal'!R:R,MATCH(T768,'Trade Journal'!A:A,0)),"")</f>
        <v/>
      </c>
      <c r="X768" s="93" t="str">
        <f t="shared" ca="1" si="12"/>
        <v/>
      </c>
      <c r="Y768" s="93" t="str">
        <f ca="1">IF(X768&lt;&gt;"",SUM(X$2:X768),"")</f>
        <v/>
      </c>
      <c r="Z768" s="102" t="str">
        <f ca="1">IFERROR(INDEX('Trade Journal'!O:O,MATCH(T768,'Trade Journal'!A:A,0)),"")</f>
        <v/>
      </c>
      <c r="AA768" s="102" t="str">
        <f t="array" aca="1" ref="AA768" ca="1">IF(Z768&lt;&gt;"",PRODUCT(Z$2:Z768+1)-1,"")</f>
        <v/>
      </c>
      <c r="AB768" s="102" t="str">
        <f ca="1">IF(AA768&lt;&gt;"",IF(MAX(AA$2:AA768)=AA768,1/(1+AC767)-1,(1+AA768)/(1+AA767)-1),"")</f>
        <v/>
      </c>
      <c r="AC768" s="102" t="str">
        <f t="array" aca="1" ref="AC768" ca="1">IF(AA768&lt;&gt;"",PRODUCT(AB$3:AB768+1)-1,"")</f>
        <v/>
      </c>
      <c r="AD768" s="104" t="str">
        <f ca="1">IF(AA768&lt;&gt;"",POWER((AA768-MAX(AA$2:AA768))/(1+MAX(AA$2:AA768))*100,2),"")</f>
        <v/>
      </c>
    </row>
    <row r="769" spans="20:30" x14ac:dyDescent="0.25">
      <c r="T769" t="str">
        <f t="array" aca="1" ref="T769" ca="1">IF(ROWS($2:769)&lt;=COUNT('Trade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ROWS(U$2:$U769))),"")</f>
        <v/>
      </c>
      <c r="U769" s="93" t="str">
        <f ca="1">IFERROR(INDEX('Trade Journal'!P:P,MATCH(T769,'Trade Journal'!A:A,0)),"")</f>
        <v/>
      </c>
      <c r="V769" s="93" t="str">
        <f ca="1">IFERROR(INDEX('Trade Journal'!Q:Q,MATCH(T769,'Trade Journal'!A:A,0)),"")</f>
        <v/>
      </c>
      <c r="W769" s="93" t="str">
        <f ca="1">IFERROR(INDEX('Trade Journal'!R:R,MATCH(T769,'Trade Journal'!A:A,0)),"")</f>
        <v/>
      </c>
      <c r="X769" s="93" t="str">
        <f t="shared" ca="1" si="12"/>
        <v/>
      </c>
      <c r="Y769" s="93" t="str">
        <f ca="1">IF(X769&lt;&gt;"",SUM(X$2:X769),"")</f>
        <v/>
      </c>
      <c r="Z769" s="102" t="str">
        <f ca="1">IFERROR(INDEX('Trade Journal'!O:O,MATCH(T769,'Trade Journal'!A:A,0)),"")</f>
        <v/>
      </c>
      <c r="AA769" s="102" t="str">
        <f t="array" aca="1" ref="AA769" ca="1">IF(Z769&lt;&gt;"",PRODUCT(Z$2:Z769+1)-1,"")</f>
        <v/>
      </c>
      <c r="AB769" s="102" t="str">
        <f ca="1">IF(AA769&lt;&gt;"",IF(MAX(AA$2:AA769)=AA769,1/(1+AC768)-1,(1+AA769)/(1+AA768)-1),"")</f>
        <v/>
      </c>
      <c r="AC769" s="102" t="str">
        <f t="array" aca="1" ref="AC769" ca="1">IF(AA769&lt;&gt;"",PRODUCT(AB$3:AB769+1)-1,"")</f>
        <v/>
      </c>
      <c r="AD769" s="104" t="str">
        <f ca="1">IF(AA769&lt;&gt;"",POWER((AA769-MAX(AA$2:AA769))/(1+MAX(AA$2:AA769))*100,2),"")</f>
        <v/>
      </c>
    </row>
    <row r="770" spans="20:30" x14ac:dyDescent="0.25">
      <c r="T770" t="str">
        <f t="array" aca="1" ref="T770" ca="1">IF(ROWS($2:770)&lt;=COUNT('Trade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ROWS(U$2:$U770))),"")</f>
        <v/>
      </c>
      <c r="U770" s="93" t="str">
        <f ca="1">IFERROR(INDEX('Trade Journal'!P:P,MATCH(T770,'Trade Journal'!A:A,0)),"")</f>
        <v/>
      </c>
      <c r="V770" s="93" t="str">
        <f ca="1">IFERROR(INDEX('Trade Journal'!Q:Q,MATCH(T770,'Trade Journal'!A:A,0)),"")</f>
        <v/>
      </c>
      <c r="W770" s="93" t="str">
        <f ca="1">IFERROR(INDEX('Trade Journal'!R:R,MATCH(T770,'Trade Journal'!A:A,0)),"")</f>
        <v/>
      </c>
      <c r="X770" s="93" t="str">
        <f t="shared" ca="1" si="12"/>
        <v/>
      </c>
      <c r="Y770" s="93" t="str">
        <f ca="1">IF(X770&lt;&gt;"",SUM(X$2:X770),"")</f>
        <v/>
      </c>
      <c r="Z770" s="102" t="str">
        <f ca="1">IFERROR(INDEX('Trade Journal'!O:O,MATCH(T770,'Trade Journal'!A:A,0)),"")</f>
        <v/>
      </c>
      <c r="AA770" s="102" t="str">
        <f t="array" aca="1" ref="AA770" ca="1">IF(Z770&lt;&gt;"",PRODUCT(Z$2:Z770+1)-1,"")</f>
        <v/>
      </c>
      <c r="AB770" s="102" t="str">
        <f ca="1">IF(AA770&lt;&gt;"",IF(MAX(AA$2:AA770)=AA770,1/(1+AC769)-1,(1+AA770)/(1+AA769)-1),"")</f>
        <v/>
      </c>
      <c r="AC770" s="102" t="str">
        <f t="array" aca="1" ref="AC770" ca="1">IF(AA770&lt;&gt;"",PRODUCT(AB$3:AB770+1)-1,"")</f>
        <v/>
      </c>
      <c r="AD770" s="104" t="str">
        <f ca="1">IF(AA770&lt;&gt;"",POWER((AA770-MAX(AA$2:AA770))/(1+MAX(AA$2:AA770))*100,2),"")</f>
        <v/>
      </c>
    </row>
    <row r="771" spans="20:30" x14ac:dyDescent="0.25">
      <c r="T771" t="str">
        <f t="array" aca="1" ref="T771" ca="1">IF(ROWS($2:771)&lt;=COUNT('Trade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ROWS(U$2:$U771))),"")</f>
        <v/>
      </c>
      <c r="U771" s="93" t="str">
        <f ca="1">IFERROR(INDEX('Trade Journal'!P:P,MATCH(T771,'Trade Journal'!A:A,0)),"")</f>
        <v/>
      </c>
      <c r="V771" s="93" t="str">
        <f ca="1">IFERROR(INDEX('Trade Journal'!Q:Q,MATCH(T771,'Trade Journal'!A:A,0)),"")</f>
        <v/>
      </c>
      <c r="W771" s="93" t="str">
        <f ca="1">IFERROR(INDEX('Trade Journal'!R:R,MATCH(T771,'Trade Journal'!A:A,0)),"")</f>
        <v/>
      </c>
      <c r="X771" s="93" t="str">
        <f t="shared" ca="1" si="12"/>
        <v/>
      </c>
      <c r="Y771" s="93" t="str">
        <f ca="1">IF(X771&lt;&gt;"",SUM(X$2:X771),"")</f>
        <v/>
      </c>
      <c r="Z771" s="102" t="str">
        <f ca="1">IFERROR(INDEX('Trade Journal'!O:O,MATCH(T771,'Trade Journal'!A:A,0)),"")</f>
        <v/>
      </c>
      <c r="AA771" s="102" t="str">
        <f t="array" aca="1" ref="AA771" ca="1">IF(Z771&lt;&gt;"",PRODUCT(Z$2:Z771+1)-1,"")</f>
        <v/>
      </c>
      <c r="AB771" s="102" t="str">
        <f ca="1">IF(AA771&lt;&gt;"",IF(MAX(AA$2:AA771)=AA771,1/(1+AC770)-1,(1+AA771)/(1+AA770)-1),"")</f>
        <v/>
      </c>
      <c r="AC771" s="102" t="str">
        <f t="array" aca="1" ref="AC771" ca="1">IF(AA771&lt;&gt;"",PRODUCT(AB$3:AB771+1)-1,"")</f>
        <v/>
      </c>
      <c r="AD771" s="104" t="str">
        <f ca="1">IF(AA771&lt;&gt;"",POWER((AA771-MAX(AA$2:AA771))/(1+MAX(AA$2:AA771))*100,2),"")</f>
        <v/>
      </c>
    </row>
    <row r="772" spans="20:30" x14ac:dyDescent="0.25">
      <c r="T772" t="str">
        <f t="array" aca="1" ref="T772" ca="1">IF(ROWS($2:772)&lt;=COUNT('Trade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ROWS(U$2:$U772))),"")</f>
        <v/>
      </c>
      <c r="U772" s="93" t="str">
        <f ca="1">IFERROR(INDEX('Trade Journal'!P:P,MATCH(T772,'Trade Journal'!A:A,0)),"")</f>
        <v/>
      </c>
      <c r="V772" s="93" t="str">
        <f ca="1">IFERROR(INDEX('Trade Journal'!Q:Q,MATCH(T772,'Trade Journal'!A:A,0)),"")</f>
        <v/>
      </c>
      <c r="W772" s="93" t="str">
        <f ca="1">IFERROR(INDEX('Trade Journal'!R:R,MATCH(T772,'Trade Journal'!A:A,0)),"")</f>
        <v/>
      </c>
      <c r="X772" s="93" t="str">
        <f t="shared" ca="1" si="12"/>
        <v/>
      </c>
      <c r="Y772" s="93" t="str">
        <f ca="1">IF(X772&lt;&gt;"",SUM(X$2:X772),"")</f>
        <v/>
      </c>
      <c r="Z772" s="102" t="str">
        <f ca="1">IFERROR(INDEX('Trade Journal'!O:O,MATCH(T772,'Trade Journal'!A:A,0)),"")</f>
        <v/>
      </c>
      <c r="AA772" s="102" t="str">
        <f t="array" aca="1" ref="AA772" ca="1">IF(Z772&lt;&gt;"",PRODUCT(Z$2:Z772+1)-1,"")</f>
        <v/>
      </c>
      <c r="AB772" s="102" t="str">
        <f ca="1">IF(AA772&lt;&gt;"",IF(MAX(AA$2:AA772)=AA772,1/(1+AC771)-1,(1+AA772)/(1+AA771)-1),"")</f>
        <v/>
      </c>
      <c r="AC772" s="102" t="str">
        <f t="array" aca="1" ref="AC772" ca="1">IF(AA772&lt;&gt;"",PRODUCT(AB$3:AB772+1)-1,"")</f>
        <v/>
      </c>
      <c r="AD772" s="104" t="str">
        <f ca="1">IF(AA772&lt;&gt;"",POWER((AA772-MAX(AA$2:AA772))/(1+MAX(AA$2:AA772))*100,2),"")</f>
        <v/>
      </c>
    </row>
    <row r="773" spans="20:30" x14ac:dyDescent="0.25">
      <c r="T773" t="str">
        <f t="array" aca="1" ref="T773" ca="1">IF(ROWS($2:773)&lt;=COUNT('Trade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ROWS(U$2:$U773))),"")</f>
        <v/>
      </c>
      <c r="U773" s="93" t="str">
        <f ca="1">IFERROR(INDEX('Trade Journal'!P:P,MATCH(T773,'Trade Journal'!A:A,0)),"")</f>
        <v/>
      </c>
      <c r="V773" s="93" t="str">
        <f ca="1">IFERROR(INDEX('Trade Journal'!Q:Q,MATCH(T773,'Trade Journal'!A:A,0)),"")</f>
        <v/>
      </c>
      <c r="W773" s="93" t="str">
        <f ca="1">IFERROR(INDEX('Trade Journal'!R:R,MATCH(T773,'Trade Journal'!A:A,0)),"")</f>
        <v/>
      </c>
      <c r="X773" s="93" t="str">
        <f t="shared" ca="1" si="12"/>
        <v/>
      </c>
      <c r="Y773" s="93" t="str">
        <f ca="1">IF(X773&lt;&gt;"",SUM(X$2:X773),"")</f>
        <v/>
      </c>
      <c r="Z773" s="102" t="str">
        <f ca="1">IFERROR(INDEX('Trade Journal'!O:O,MATCH(T773,'Trade Journal'!A:A,0)),"")</f>
        <v/>
      </c>
      <c r="AA773" s="102" t="str">
        <f t="array" aca="1" ref="AA773" ca="1">IF(Z773&lt;&gt;"",PRODUCT(Z$2:Z773+1)-1,"")</f>
        <v/>
      </c>
      <c r="AB773" s="102" t="str">
        <f ca="1">IF(AA773&lt;&gt;"",IF(MAX(AA$2:AA773)=AA773,1/(1+AC772)-1,(1+AA773)/(1+AA772)-1),"")</f>
        <v/>
      </c>
      <c r="AC773" s="102" t="str">
        <f t="array" aca="1" ref="AC773" ca="1">IF(AA773&lt;&gt;"",PRODUCT(AB$3:AB773+1)-1,"")</f>
        <v/>
      </c>
      <c r="AD773" s="104" t="str">
        <f ca="1">IF(AA773&lt;&gt;"",POWER((AA773-MAX(AA$2:AA773))/(1+MAX(AA$2:AA773))*100,2),"")</f>
        <v/>
      </c>
    </row>
    <row r="774" spans="20:30" x14ac:dyDescent="0.25">
      <c r="T774" t="str">
        <f t="array" aca="1" ref="T774" ca="1">IF(ROWS($2:774)&lt;=COUNT('Trade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ROWS(U$2:$U774))),"")</f>
        <v/>
      </c>
      <c r="U774" s="93" t="str">
        <f ca="1">IFERROR(INDEX('Trade Journal'!P:P,MATCH(T774,'Trade Journal'!A:A,0)),"")</f>
        <v/>
      </c>
      <c r="V774" s="93" t="str">
        <f ca="1">IFERROR(INDEX('Trade Journal'!Q:Q,MATCH(T774,'Trade Journal'!A:A,0)),"")</f>
        <v/>
      </c>
      <c r="W774" s="93" t="str">
        <f ca="1">IFERROR(INDEX('Trade Journal'!R:R,MATCH(T774,'Trade Journal'!A:A,0)),"")</f>
        <v/>
      </c>
      <c r="X774" s="93" t="str">
        <f t="shared" ca="1" si="12"/>
        <v/>
      </c>
      <c r="Y774" s="93" t="str">
        <f ca="1">IF(X774&lt;&gt;"",SUM(X$2:X774),"")</f>
        <v/>
      </c>
      <c r="Z774" s="102" t="str">
        <f ca="1">IFERROR(INDEX('Trade Journal'!O:O,MATCH(T774,'Trade Journal'!A:A,0)),"")</f>
        <v/>
      </c>
      <c r="AA774" s="102" t="str">
        <f t="array" aca="1" ref="AA774" ca="1">IF(Z774&lt;&gt;"",PRODUCT(Z$2:Z774+1)-1,"")</f>
        <v/>
      </c>
      <c r="AB774" s="102" t="str">
        <f ca="1">IF(AA774&lt;&gt;"",IF(MAX(AA$2:AA774)=AA774,1/(1+AC773)-1,(1+AA774)/(1+AA773)-1),"")</f>
        <v/>
      </c>
      <c r="AC774" s="102" t="str">
        <f t="array" aca="1" ref="AC774" ca="1">IF(AA774&lt;&gt;"",PRODUCT(AB$3:AB774+1)-1,"")</f>
        <v/>
      </c>
      <c r="AD774" s="104" t="str">
        <f ca="1">IF(AA774&lt;&gt;"",POWER((AA774-MAX(AA$2:AA774))/(1+MAX(AA$2:AA774))*100,2),"")</f>
        <v/>
      </c>
    </row>
    <row r="775" spans="20:30" x14ac:dyDescent="0.25">
      <c r="T775" t="str">
        <f t="array" aca="1" ref="T775" ca="1">IF(ROWS($2:775)&lt;=COUNT('Trade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ROWS(U$2:$U775))),"")</f>
        <v/>
      </c>
      <c r="U775" s="93" t="str">
        <f ca="1">IFERROR(INDEX('Trade Journal'!P:P,MATCH(T775,'Trade Journal'!A:A,0)),"")</f>
        <v/>
      </c>
      <c r="V775" s="93" t="str">
        <f ca="1">IFERROR(INDEX('Trade Journal'!Q:Q,MATCH(T775,'Trade Journal'!A:A,0)),"")</f>
        <v/>
      </c>
      <c r="W775" s="93" t="str">
        <f ca="1">IFERROR(INDEX('Trade Journal'!R:R,MATCH(T775,'Trade Journal'!A:A,0)),"")</f>
        <v/>
      </c>
      <c r="X775" s="93" t="str">
        <f t="shared" ca="1" si="12"/>
        <v/>
      </c>
      <c r="Y775" s="93" t="str">
        <f ca="1">IF(X775&lt;&gt;"",SUM(X$2:X775),"")</f>
        <v/>
      </c>
      <c r="Z775" s="102" t="str">
        <f ca="1">IFERROR(INDEX('Trade Journal'!O:O,MATCH(T775,'Trade Journal'!A:A,0)),"")</f>
        <v/>
      </c>
      <c r="AA775" s="102" t="str">
        <f t="array" aca="1" ref="AA775" ca="1">IF(Z775&lt;&gt;"",PRODUCT(Z$2:Z775+1)-1,"")</f>
        <v/>
      </c>
      <c r="AB775" s="102" t="str">
        <f ca="1">IF(AA775&lt;&gt;"",IF(MAX(AA$2:AA775)=AA775,1/(1+AC774)-1,(1+AA775)/(1+AA774)-1),"")</f>
        <v/>
      </c>
      <c r="AC775" s="102" t="str">
        <f t="array" aca="1" ref="AC775" ca="1">IF(AA775&lt;&gt;"",PRODUCT(AB$3:AB775+1)-1,"")</f>
        <v/>
      </c>
      <c r="AD775" s="104" t="str">
        <f ca="1">IF(AA775&lt;&gt;"",POWER((AA775-MAX(AA$2:AA775))/(1+MAX(AA$2:AA775))*100,2),"")</f>
        <v/>
      </c>
    </row>
    <row r="776" spans="20:30" x14ac:dyDescent="0.25">
      <c r="T776" t="str">
        <f t="array" aca="1" ref="T776" ca="1">IF(ROWS($2:776)&lt;=COUNT('Trade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ROWS(U$2:$U776))),"")</f>
        <v/>
      </c>
      <c r="U776" s="93" t="str">
        <f ca="1">IFERROR(INDEX('Trade Journal'!P:P,MATCH(T776,'Trade Journal'!A:A,0)),"")</f>
        <v/>
      </c>
      <c r="V776" s="93" t="str">
        <f ca="1">IFERROR(INDEX('Trade Journal'!Q:Q,MATCH(T776,'Trade Journal'!A:A,0)),"")</f>
        <v/>
      </c>
      <c r="W776" s="93" t="str">
        <f ca="1">IFERROR(INDEX('Trade Journal'!R:R,MATCH(T776,'Trade Journal'!A:A,0)),"")</f>
        <v/>
      </c>
      <c r="X776" s="93" t="str">
        <f t="shared" ca="1" si="12"/>
        <v/>
      </c>
      <c r="Y776" s="93" t="str">
        <f ca="1">IF(X776&lt;&gt;"",SUM(X$2:X776),"")</f>
        <v/>
      </c>
      <c r="Z776" s="102" t="str">
        <f ca="1">IFERROR(INDEX('Trade Journal'!O:O,MATCH(T776,'Trade Journal'!A:A,0)),"")</f>
        <v/>
      </c>
      <c r="AA776" s="102" t="str">
        <f t="array" aca="1" ref="AA776" ca="1">IF(Z776&lt;&gt;"",PRODUCT(Z$2:Z776+1)-1,"")</f>
        <v/>
      </c>
      <c r="AB776" s="102" t="str">
        <f ca="1">IF(AA776&lt;&gt;"",IF(MAX(AA$2:AA776)=AA776,1/(1+AC775)-1,(1+AA776)/(1+AA775)-1),"")</f>
        <v/>
      </c>
      <c r="AC776" s="102" t="str">
        <f t="array" aca="1" ref="AC776" ca="1">IF(AA776&lt;&gt;"",PRODUCT(AB$3:AB776+1)-1,"")</f>
        <v/>
      </c>
      <c r="AD776" s="104" t="str">
        <f ca="1">IF(AA776&lt;&gt;"",POWER((AA776-MAX(AA$2:AA776))/(1+MAX(AA$2:AA776))*100,2),"")</f>
        <v/>
      </c>
    </row>
    <row r="777" spans="20:30" x14ac:dyDescent="0.25">
      <c r="T777" t="str">
        <f t="array" aca="1" ref="T777" ca="1">IF(ROWS($2:777)&lt;=COUNT('Trade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ROWS(U$2:$U777))),"")</f>
        <v/>
      </c>
      <c r="U777" s="93" t="str">
        <f ca="1">IFERROR(INDEX('Trade Journal'!P:P,MATCH(T777,'Trade Journal'!A:A,0)),"")</f>
        <v/>
      </c>
      <c r="V777" s="93" t="str">
        <f ca="1">IFERROR(INDEX('Trade Journal'!Q:Q,MATCH(T777,'Trade Journal'!A:A,0)),"")</f>
        <v/>
      </c>
      <c r="W777" s="93" t="str">
        <f ca="1">IFERROR(INDEX('Trade Journal'!R:R,MATCH(T777,'Trade Journal'!A:A,0)),"")</f>
        <v/>
      </c>
      <c r="X777" s="93" t="str">
        <f t="shared" ca="1" si="12"/>
        <v/>
      </c>
      <c r="Y777" s="93" t="str">
        <f ca="1">IF(X777&lt;&gt;"",SUM(X$2:X777),"")</f>
        <v/>
      </c>
      <c r="Z777" s="102" t="str">
        <f ca="1">IFERROR(INDEX('Trade Journal'!O:O,MATCH(T777,'Trade Journal'!A:A,0)),"")</f>
        <v/>
      </c>
      <c r="AA777" s="102" t="str">
        <f t="array" aca="1" ref="AA777" ca="1">IF(Z777&lt;&gt;"",PRODUCT(Z$2:Z777+1)-1,"")</f>
        <v/>
      </c>
      <c r="AB777" s="102" t="str">
        <f ca="1">IF(AA777&lt;&gt;"",IF(MAX(AA$2:AA777)=AA777,1/(1+AC776)-1,(1+AA777)/(1+AA776)-1),"")</f>
        <v/>
      </c>
      <c r="AC777" s="102" t="str">
        <f t="array" aca="1" ref="AC777" ca="1">IF(AA777&lt;&gt;"",PRODUCT(AB$3:AB777+1)-1,"")</f>
        <v/>
      </c>
      <c r="AD777" s="104" t="str">
        <f ca="1">IF(AA777&lt;&gt;"",POWER((AA777-MAX(AA$2:AA777))/(1+MAX(AA$2:AA777))*100,2),"")</f>
        <v/>
      </c>
    </row>
    <row r="778" spans="20:30" x14ac:dyDescent="0.25">
      <c r="T778" t="str">
        <f t="array" aca="1" ref="T778" ca="1">IF(ROWS($2:778)&lt;=COUNT('Trade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ROWS(U$2:$U778))),"")</f>
        <v/>
      </c>
      <c r="U778" s="93" t="str">
        <f ca="1">IFERROR(INDEX('Trade Journal'!P:P,MATCH(T778,'Trade Journal'!A:A,0)),"")</f>
        <v/>
      </c>
      <c r="V778" s="93" t="str">
        <f ca="1">IFERROR(INDEX('Trade Journal'!Q:Q,MATCH(T778,'Trade Journal'!A:A,0)),"")</f>
        <v/>
      </c>
      <c r="W778" s="93" t="str">
        <f ca="1">IFERROR(INDEX('Trade Journal'!R:R,MATCH(T778,'Trade Journal'!A:A,0)),"")</f>
        <v/>
      </c>
      <c r="X778" s="93" t="str">
        <f t="shared" ca="1" si="12"/>
        <v/>
      </c>
      <c r="Y778" s="93" t="str">
        <f ca="1">IF(X778&lt;&gt;"",SUM(X$2:X778),"")</f>
        <v/>
      </c>
      <c r="Z778" s="102" t="str">
        <f ca="1">IFERROR(INDEX('Trade Journal'!O:O,MATCH(T778,'Trade Journal'!A:A,0)),"")</f>
        <v/>
      </c>
      <c r="AA778" s="102" t="str">
        <f t="array" aca="1" ref="AA778" ca="1">IF(Z778&lt;&gt;"",PRODUCT(Z$2:Z778+1)-1,"")</f>
        <v/>
      </c>
      <c r="AB778" s="102" t="str">
        <f ca="1">IF(AA778&lt;&gt;"",IF(MAX(AA$2:AA778)=AA778,1/(1+AC777)-1,(1+AA778)/(1+AA777)-1),"")</f>
        <v/>
      </c>
      <c r="AC778" s="102" t="str">
        <f t="array" aca="1" ref="AC778" ca="1">IF(AA778&lt;&gt;"",PRODUCT(AB$3:AB778+1)-1,"")</f>
        <v/>
      </c>
      <c r="AD778" s="104" t="str">
        <f ca="1">IF(AA778&lt;&gt;"",POWER((AA778-MAX(AA$2:AA778))/(1+MAX(AA$2:AA778))*100,2),"")</f>
        <v/>
      </c>
    </row>
    <row r="779" spans="20:30" x14ac:dyDescent="0.25">
      <c r="T779" t="str">
        <f t="array" aca="1" ref="T779" ca="1">IF(ROWS($2:779)&lt;=COUNT('Trade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ROWS(U$2:$U779))),"")</f>
        <v/>
      </c>
      <c r="U779" s="93" t="str">
        <f ca="1">IFERROR(INDEX('Trade Journal'!P:P,MATCH(T779,'Trade Journal'!A:A,0)),"")</f>
        <v/>
      </c>
      <c r="V779" s="93" t="str">
        <f ca="1">IFERROR(INDEX('Trade Journal'!Q:Q,MATCH(T779,'Trade Journal'!A:A,0)),"")</f>
        <v/>
      </c>
      <c r="W779" s="93" t="str">
        <f ca="1">IFERROR(INDEX('Trade Journal'!R:R,MATCH(T779,'Trade Journal'!A:A,0)),"")</f>
        <v/>
      </c>
      <c r="X779" s="93" t="str">
        <f t="shared" ca="1" si="12"/>
        <v/>
      </c>
      <c r="Y779" s="93" t="str">
        <f ca="1">IF(X779&lt;&gt;"",SUM(X$2:X779),"")</f>
        <v/>
      </c>
      <c r="Z779" s="102" t="str">
        <f ca="1">IFERROR(INDEX('Trade Journal'!O:O,MATCH(T779,'Trade Journal'!A:A,0)),"")</f>
        <v/>
      </c>
      <c r="AA779" s="102" t="str">
        <f t="array" aca="1" ref="AA779" ca="1">IF(Z779&lt;&gt;"",PRODUCT(Z$2:Z779+1)-1,"")</f>
        <v/>
      </c>
      <c r="AB779" s="102" t="str">
        <f ca="1">IF(AA779&lt;&gt;"",IF(MAX(AA$2:AA779)=AA779,1/(1+AC778)-1,(1+AA779)/(1+AA778)-1),"")</f>
        <v/>
      </c>
      <c r="AC779" s="102" t="str">
        <f t="array" aca="1" ref="AC779" ca="1">IF(AA779&lt;&gt;"",PRODUCT(AB$3:AB779+1)-1,"")</f>
        <v/>
      </c>
      <c r="AD779" s="104" t="str">
        <f ca="1">IF(AA779&lt;&gt;"",POWER((AA779-MAX(AA$2:AA779))/(1+MAX(AA$2:AA779))*100,2),"")</f>
        <v/>
      </c>
    </row>
    <row r="780" spans="20:30" x14ac:dyDescent="0.25">
      <c r="T780" t="str">
        <f t="array" aca="1" ref="T780" ca="1">IF(ROWS($2:780)&lt;=COUNT('Trade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ROWS(U$2:$U780))),"")</f>
        <v/>
      </c>
      <c r="U780" s="93" t="str">
        <f ca="1">IFERROR(INDEX('Trade Journal'!P:P,MATCH(T780,'Trade Journal'!A:A,0)),"")</f>
        <v/>
      </c>
      <c r="V780" s="93" t="str">
        <f ca="1">IFERROR(INDEX('Trade Journal'!Q:Q,MATCH(T780,'Trade Journal'!A:A,0)),"")</f>
        <v/>
      </c>
      <c r="W780" s="93" t="str">
        <f ca="1">IFERROR(INDEX('Trade Journal'!R:R,MATCH(T780,'Trade Journal'!A:A,0)),"")</f>
        <v/>
      </c>
      <c r="X780" s="93" t="str">
        <f t="shared" ca="1" si="12"/>
        <v/>
      </c>
      <c r="Y780" s="93" t="str">
        <f ca="1">IF(X780&lt;&gt;"",SUM(X$2:X780),"")</f>
        <v/>
      </c>
      <c r="Z780" s="102" t="str">
        <f ca="1">IFERROR(INDEX('Trade Journal'!O:O,MATCH(T780,'Trade Journal'!A:A,0)),"")</f>
        <v/>
      </c>
      <c r="AA780" s="102" t="str">
        <f t="array" aca="1" ref="AA780" ca="1">IF(Z780&lt;&gt;"",PRODUCT(Z$2:Z780+1)-1,"")</f>
        <v/>
      </c>
      <c r="AB780" s="102" t="str">
        <f ca="1">IF(AA780&lt;&gt;"",IF(MAX(AA$2:AA780)=AA780,1/(1+AC779)-1,(1+AA780)/(1+AA779)-1),"")</f>
        <v/>
      </c>
      <c r="AC780" s="102" t="str">
        <f t="array" aca="1" ref="AC780" ca="1">IF(AA780&lt;&gt;"",PRODUCT(AB$3:AB780+1)-1,"")</f>
        <v/>
      </c>
      <c r="AD780" s="104" t="str">
        <f ca="1">IF(AA780&lt;&gt;"",POWER((AA780-MAX(AA$2:AA780))/(1+MAX(AA$2:AA780))*100,2),"")</f>
        <v/>
      </c>
    </row>
    <row r="781" spans="20:30" x14ac:dyDescent="0.25">
      <c r="T781" t="str">
        <f t="array" aca="1" ref="T781" ca="1">IF(ROWS($2:781)&lt;=COUNT('Trade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ROWS(U$2:$U781))),"")</f>
        <v/>
      </c>
      <c r="U781" s="93" t="str">
        <f ca="1">IFERROR(INDEX('Trade Journal'!P:P,MATCH(T781,'Trade Journal'!A:A,0)),"")</f>
        <v/>
      </c>
      <c r="V781" s="93" t="str">
        <f ca="1">IFERROR(INDEX('Trade Journal'!Q:Q,MATCH(T781,'Trade Journal'!A:A,0)),"")</f>
        <v/>
      </c>
      <c r="W781" s="93" t="str">
        <f ca="1">IFERROR(INDEX('Trade Journal'!R:R,MATCH(T781,'Trade Journal'!A:A,0)),"")</f>
        <v/>
      </c>
      <c r="X781" s="93" t="str">
        <f t="shared" ca="1" si="12"/>
        <v/>
      </c>
      <c r="Y781" s="93" t="str">
        <f ca="1">IF(X781&lt;&gt;"",SUM(X$2:X781),"")</f>
        <v/>
      </c>
      <c r="Z781" s="102" t="str">
        <f ca="1">IFERROR(INDEX('Trade Journal'!O:O,MATCH(T781,'Trade Journal'!A:A,0)),"")</f>
        <v/>
      </c>
      <c r="AA781" s="102" t="str">
        <f t="array" aca="1" ref="AA781" ca="1">IF(Z781&lt;&gt;"",PRODUCT(Z$2:Z781+1)-1,"")</f>
        <v/>
      </c>
      <c r="AB781" s="102" t="str">
        <f ca="1">IF(AA781&lt;&gt;"",IF(MAX(AA$2:AA781)=AA781,1/(1+AC780)-1,(1+AA781)/(1+AA780)-1),"")</f>
        <v/>
      </c>
      <c r="AC781" s="102" t="str">
        <f t="array" aca="1" ref="AC781" ca="1">IF(AA781&lt;&gt;"",PRODUCT(AB$3:AB781+1)-1,"")</f>
        <v/>
      </c>
      <c r="AD781" s="104" t="str">
        <f ca="1">IF(AA781&lt;&gt;"",POWER((AA781-MAX(AA$2:AA781))/(1+MAX(AA$2:AA781))*100,2),"")</f>
        <v/>
      </c>
    </row>
    <row r="782" spans="20:30" x14ac:dyDescent="0.25">
      <c r="T782" t="str">
        <f t="array" aca="1" ref="T782" ca="1">IF(ROWS($2:782)&lt;=COUNT('Trade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ROWS(U$2:$U782))),"")</f>
        <v/>
      </c>
      <c r="U782" s="93" t="str">
        <f ca="1">IFERROR(INDEX('Trade Journal'!P:P,MATCH(T782,'Trade Journal'!A:A,0)),"")</f>
        <v/>
      </c>
      <c r="V782" s="93" t="str">
        <f ca="1">IFERROR(INDEX('Trade Journal'!Q:Q,MATCH(T782,'Trade Journal'!A:A,0)),"")</f>
        <v/>
      </c>
      <c r="W782" s="93" t="str">
        <f ca="1">IFERROR(INDEX('Trade Journal'!R:R,MATCH(T782,'Trade Journal'!A:A,0)),"")</f>
        <v/>
      </c>
      <c r="X782" s="93" t="str">
        <f t="shared" ca="1" si="12"/>
        <v/>
      </c>
      <c r="Y782" s="93" t="str">
        <f ca="1">IF(X782&lt;&gt;"",SUM(X$2:X782),"")</f>
        <v/>
      </c>
      <c r="Z782" s="102" t="str">
        <f ca="1">IFERROR(INDEX('Trade Journal'!O:O,MATCH(T782,'Trade Journal'!A:A,0)),"")</f>
        <v/>
      </c>
      <c r="AA782" s="102" t="str">
        <f t="array" aca="1" ref="AA782" ca="1">IF(Z782&lt;&gt;"",PRODUCT(Z$2:Z782+1)-1,"")</f>
        <v/>
      </c>
      <c r="AB782" s="102" t="str">
        <f ca="1">IF(AA782&lt;&gt;"",IF(MAX(AA$2:AA782)=AA782,1/(1+AC781)-1,(1+AA782)/(1+AA781)-1),"")</f>
        <v/>
      </c>
      <c r="AC782" s="102" t="str">
        <f t="array" aca="1" ref="AC782" ca="1">IF(AA782&lt;&gt;"",PRODUCT(AB$3:AB782+1)-1,"")</f>
        <v/>
      </c>
      <c r="AD782" s="104" t="str">
        <f ca="1">IF(AA782&lt;&gt;"",POWER((AA782-MAX(AA$2:AA782))/(1+MAX(AA$2:AA782))*100,2),"")</f>
        <v/>
      </c>
    </row>
    <row r="783" spans="20:30" x14ac:dyDescent="0.25">
      <c r="T783" t="str">
        <f t="array" aca="1" ref="T783" ca="1">IF(ROWS($2:783)&lt;=COUNT('Trade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ROWS(U$2:$U783))),"")</f>
        <v/>
      </c>
      <c r="U783" s="93" t="str">
        <f ca="1">IFERROR(INDEX('Trade Journal'!P:P,MATCH(T783,'Trade Journal'!A:A,0)),"")</f>
        <v/>
      </c>
      <c r="V783" s="93" t="str">
        <f ca="1">IFERROR(INDEX('Trade Journal'!Q:Q,MATCH(T783,'Trade Journal'!A:A,0)),"")</f>
        <v/>
      </c>
      <c r="W783" s="93" t="str">
        <f ca="1">IFERROR(INDEX('Trade Journal'!R:R,MATCH(T783,'Trade Journal'!A:A,0)),"")</f>
        <v/>
      </c>
      <c r="X783" s="93" t="str">
        <f t="shared" ca="1" si="12"/>
        <v/>
      </c>
      <c r="Y783" s="93" t="str">
        <f ca="1">IF(X783&lt;&gt;"",SUM(X$2:X783),"")</f>
        <v/>
      </c>
      <c r="Z783" s="102" t="str">
        <f ca="1">IFERROR(INDEX('Trade Journal'!O:O,MATCH(T783,'Trade Journal'!A:A,0)),"")</f>
        <v/>
      </c>
      <c r="AA783" s="102" t="str">
        <f t="array" aca="1" ref="AA783" ca="1">IF(Z783&lt;&gt;"",PRODUCT(Z$2:Z783+1)-1,"")</f>
        <v/>
      </c>
      <c r="AB783" s="102" t="str">
        <f ca="1">IF(AA783&lt;&gt;"",IF(MAX(AA$2:AA783)=AA783,1/(1+AC782)-1,(1+AA783)/(1+AA782)-1),"")</f>
        <v/>
      </c>
      <c r="AC783" s="102" t="str">
        <f t="array" aca="1" ref="AC783" ca="1">IF(AA783&lt;&gt;"",PRODUCT(AB$3:AB783+1)-1,"")</f>
        <v/>
      </c>
      <c r="AD783" s="104" t="str">
        <f ca="1">IF(AA783&lt;&gt;"",POWER((AA783-MAX(AA$2:AA783))/(1+MAX(AA$2:AA783))*100,2),"")</f>
        <v/>
      </c>
    </row>
    <row r="784" spans="20:30" x14ac:dyDescent="0.25">
      <c r="T784" t="str">
        <f t="array" aca="1" ref="T784" ca="1">IF(ROWS($2:784)&lt;=COUNT('Trade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ROWS(U$2:$U784))),"")</f>
        <v/>
      </c>
      <c r="U784" s="93" t="str">
        <f ca="1">IFERROR(INDEX('Trade Journal'!P:P,MATCH(T784,'Trade Journal'!A:A,0)),"")</f>
        <v/>
      </c>
      <c r="V784" s="93" t="str">
        <f ca="1">IFERROR(INDEX('Trade Journal'!Q:Q,MATCH(T784,'Trade Journal'!A:A,0)),"")</f>
        <v/>
      </c>
      <c r="W784" s="93" t="str">
        <f ca="1">IFERROR(INDEX('Trade Journal'!R:R,MATCH(T784,'Trade Journal'!A:A,0)),"")</f>
        <v/>
      </c>
      <c r="X784" s="93" t="str">
        <f t="shared" ref="X784:X847" ca="1" si="13">IF(OR(U784&lt;&gt;"",V784&lt;&gt;"",W784&lt;&gt;""),SUM(U784:W784),"")</f>
        <v/>
      </c>
      <c r="Y784" s="93" t="str">
        <f ca="1">IF(X784&lt;&gt;"",SUM(X$2:X784),"")</f>
        <v/>
      </c>
      <c r="Z784" s="102" t="str">
        <f ca="1">IFERROR(INDEX('Trade Journal'!O:O,MATCH(T784,'Trade Journal'!A:A,0)),"")</f>
        <v/>
      </c>
      <c r="AA784" s="102" t="str">
        <f t="array" aca="1" ref="AA784" ca="1">IF(Z784&lt;&gt;"",PRODUCT(Z$2:Z784+1)-1,"")</f>
        <v/>
      </c>
      <c r="AB784" s="102" t="str">
        <f ca="1">IF(AA784&lt;&gt;"",IF(MAX(AA$2:AA784)=AA784,1/(1+AC783)-1,(1+AA784)/(1+AA783)-1),"")</f>
        <v/>
      </c>
      <c r="AC784" s="102" t="str">
        <f t="array" aca="1" ref="AC784" ca="1">IF(AA784&lt;&gt;"",PRODUCT(AB$3:AB784+1)-1,"")</f>
        <v/>
      </c>
      <c r="AD784" s="104" t="str">
        <f ca="1">IF(AA784&lt;&gt;"",POWER((AA784-MAX(AA$2:AA784))/(1+MAX(AA$2:AA784))*100,2),"")</f>
        <v/>
      </c>
    </row>
    <row r="785" spans="20:30" x14ac:dyDescent="0.25">
      <c r="T785" t="str">
        <f t="array" aca="1" ref="T785" ca="1">IF(ROWS($2:785)&lt;=COUNT('Trade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ROWS(U$2:$U785))),"")</f>
        <v/>
      </c>
      <c r="U785" s="93" t="str">
        <f ca="1">IFERROR(INDEX('Trade Journal'!P:P,MATCH(T785,'Trade Journal'!A:A,0)),"")</f>
        <v/>
      </c>
      <c r="V785" s="93" t="str">
        <f ca="1">IFERROR(INDEX('Trade Journal'!Q:Q,MATCH(T785,'Trade Journal'!A:A,0)),"")</f>
        <v/>
      </c>
      <c r="W785" s="93" t="str">
        <f ca="1">IFERROR(INDEX('Trade Journal'!R:R,MATCH(T785,'Trade Journal'!A:A,0)),"")</f>
        <v/>
      </c>
      <c r="X785" s="93" t="str">
        <f t="shared" ca="1" si="13"/>
        <v/>
      </c>
      <c r="Y785" s="93" t="str">
        <f ca="1">IF(X785&lt;&gt;"",SUM(X$2:X785),"")</f>
        <v/>
      </c>
      <c r="Z785" s="102" t="str">
        <f ca="1">IFERROR(INDEX('Trade Journal'!O:O,MATCH(T785,'Trade Journal'!A:A,0)),"")</f>
        <v/>
      </c>
      <c r="AA785" s="102" t="str">
        <f t="array" aca="1" ref="AA785" ca="1">IF(Z785&lt;&gt;"",PRODUCT(Z$2:Z785+1)-1,"")</f>
        <v/>
      </c>
      <c r="AB785" s="102" t="str">
        <f ca="1">IF(AA785&lt;&gt;"",IF(MAX(AA$2:AA785)=AA785,1/(1+AC784)-1,(1+AA785)/(1+AA784)-1),"")</f>
        <v/>
      </c>
      <c r="AC785" s="102" t="str">
        <f t="array" aca="1" ref="AC785" ca="1">IF(AA785&lt;&gt;"",PRODUCT(AB$3:AB785+1)-1,"")</f>
        <v/>
      </c>
      <c r="AD785" s="104" t="str">
        <f ca="1">IF(AA785&lt;&gt;"",POWER((AA785-MAX(AA$2:AA785))/(1+MAX(AA$2:AA785))*100,2),"")</f>
        <v/>
      </c>
    </row>
    <row r="786" spans="20:30" x14ac:dyDescent="0.25">
      <c r="T786" t="str">
        <f t="array" aca="1" ref="T786" ca="1">IF(ROWS($2:786)&lt;=COUNT('Trade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ROWS(U$2:$U786))),"")</f>
        <v/>
      </c>
      <c r="U786" s="93" t="str">
        <f ca="1">IFERROR(INDEX('Trade Journal'!P:P,MATCH(T786,'Trade Journal'!A:A,0)),"")</f>
        <v/>
      </c>
      <c r="V786" s="93" t="str">
        <f ca="1">IFERROR(INDEX('Trade Journal'!Q:Q,MATCH(T786,'Trade Journal'!A:A,0)),"")</f>
        <v/>
      </c>
      <c r="W786" s="93" t="str">
        <f ca="1">IFERROR(INDEX('Trade Journal'!R:R,MATCH(T786,'Trade Journal'!A:A,0)),"")</f>
        <v/>
      </c>
      <c r="X786" s="93" t="str">
        <f t="shared" ca="1" si="13"/>
        <v/>
      </c>
      <c r="Y786" s="93" t="str">
        <f ca="1">IF(X786&lt;&gt;"",SUM(X$2:X786),"")</f>
        <v/>
      </c>
      <c r="Z786" s="102" t="str">
        <f ca="1">IFERROR(INDEX('Trade Journal'!O:O,MATCH(T786,'Trade Journal'!A:A,0)),"")</f>
        <v/>
      </c>
      <c r="AA786" s="102" t="str">
        <f t="array" aca="1" ref="AA786" ca="1">IF(Z786&lt;&gt;"",PRODUCT(Z$2:Z786+1)-1,"")</f>
        <v/>
      </c>
      <c r="AB786" s="102" t="str">
        <f ca="1">IF(AA786&lt;&gt;"",IF(MAX(AA$2:AA786)=AA786,1/(1+AC785)-1,(1+AA786)/(1+AA785)-1),"")</f>
        <v/>
      </c>
      <c r="AC786" s="102" t="str">
        <f t="array" aca="1" ref="AC786" ca="1">IF(AA786&lt;&gt;"",PRODUCT(AB$3:AB786+1)-1,"")</f>
        <v/>
      </c>
      <c r="AD786" s="104" t="str">
        <f ca="1">IF(AA786&lt;&gt;"",POWER((AA786-MAX(AA$2:AA786))/(1+MAX(AA$2:AA786))*100,2),"")</f>
        <v/>
      </c>
    </row>
    <row r="787" spans="20:30" x14ac:dyDescent="0.25">
      <c r="T787" t="str">
        <f t="array" aca="1" ref="T787" ca="1">IF(ROWS($2:787)&lt;=COUNT('Trade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ROWS(U$2:$U787))),"")</f>
        <v/>
      </c>
      <c r="U787" s="93" t="str">
        <f ca="1">IFERROR(INDEX('Trade Journal'!P:P,MATCH(T787,'Trade Journal'!A:A,0)),"")</f>
        <v/>
      </c>
      <c r="V787" s="93" t="str">
        <f ca="1">IFERROR(INDEX('Trade Journal'!Q:Q,MATCH(T787,'Trade Journal'!A:A,0)),"")</f>
        <v/>
      </c>
      <c r="W787" s="93" t="str">
        <f ca="1">IFERROR(INDEX('Trade Journal'!R:R,MATCH(T787,'Trade Journal'!A:A,0)),"")</f>
        <v/>
      </c>
      <c r="X787" s="93" t="str">
        <f t="shared" ca="1" si="13"/>
        <v/>
      </c>
      <c r="Y787" s="93" t="str">
        <f ca="1">IF(X787&lt;&gt;"",SUM(X$2:X787),"")</f>
        <v/>
      </c>
      <c r="Z787" s="102" t="str">
        <f ca="1">IFERROR(INDEX('Trade Journal'!O:O,MATCH(T787,'Trade Journal'!A:A,0)),"")</f>
        <v/>
      </c>
      <c r="AA787" s="102" t="str">
        <f t="array" aca="1" ref="AA787" ca="1">IF(Z787&lt;&gt;"",PRODUCT(Z$2:Z787+1)-1,"")</f>
        <v/>
      </c>
      <c r="AB787" s="102" t="str">
        <f ca="1">IF(AA787&lt;&gt;"",IF(MAX(AA$2:AA787)=AA787,1/(1+AC786)-1,(1+AA787)/(1+AA786)-1),"")</f>
        <v/>
      </c>
      <c r="AC787" s="102" t="str">
        <f t="array" aca="1" ref="AC787" ca="1">IF(AA787&lt;&gt;"",PRODUCT(AB$3:AB787+1)-1,"")</f>
        <v/>
      </c>
      <c r="AD787" s="104" t="str">
        <f ca="1">IF(AA787&lt;&gt;"",POWER((AA787-MAX(AA$2:AA787))/(1+MAX(AA$2:AA787))*100,2),"")</f>
        <v/>
      </c>
    </row>
    <row r="788" spans="20:30" x14ac:dyDescent="0.25">
      <c r="T788" t="str">
        <f t="array" aca="1" ref="T788" ca="1">IF(ROWS($2:788)&lt;=COUNT('Trade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ROWS(U$2:$U788))),"")</f>
        <v/>
      </c>
      <c r="U788" s="93" t="str">
        <f ca="1">IFERROR(INDEX('Trade Journal'!P:P,MATCH(T788,'Trade Journal'!A:A,0)),"")</f>
        <v/>
      </c>
      <c r="V788" s="93" t="str">
        <f ca="1">IFERROR(INDEX('Trade Journal'!Q:Q,MATCH(T788,'Trade Journal'!A:A,0)),"")</f>
        <v/>
      </c>
      <c r="W788" s="93" t="str">
        <f ca="1">IFERROR(INDEX('Trade Journal'!R:R,MATCH(T788,'Trade Journal'!A:A,0)),"")</f>
        <v/>
      </c>
      <c r="X788" s="93" t="str">
        <f t="shared" ca="1" si="13"/>
        <v/>
      </c>
      <c r="Y788" s="93" t="str">
        <f ca="1">IF(X788&lt;&gt;"",SUM(X$2:X788),"")</f>
        <v/>
      </c>
      <c r="Z788" s="102" t="str">
        <f ca="1">IFERROR(INDEX('Trade Journal'!O:O,MATCH(T788,'Trade Journal'!A:A,0)),"")</f>
        <v/>
      </c>
      <c r="AA788" s="102" t="str">
        <f t="array" aca="1" ref="AA788" ca="1">IF(Z788&lt;&gt;"",PRODUCT(Z$2:Z788+1)-1,"")</f>
        <v/>
      </c>
      <c r="AB788" s="102" t="str">
        <f ca="1">IF(AA788&lt;&gt;"",IF(MAX(AA$2:AA788)=AA788,1/(1+AC787)-1,(1+AA788)/(1+AA787)-1),"")</f>
        <v/>
      </c>
      <c r="AC788" s="102" t="str">
        <f t="array" aca="1" ref="AC788" ca="1">IF(AA788&lt;&gt;"",PRODUCT(AB$3:AB788+1)-1,"")</f>
        <v/>
      </c>
      <c r="AD788" s="104" t="str">
        <f ca="1">IF(AA788&lt;&gt;"",POWER((AA788-MAX(AA$2:AA788))/(1+MAX(AA$2:AA788))*100,2),"")</f>
        <v/>
      </c>
    </row>
    <row r="789" spans="20:30" x14ac:dyDescent="0.25">
      <c r="T789" t="str">
        <f t="array" aca="1" ref="T789" ca="1">IF(ROWS($2:789)&lt;=COUNT('Trade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ROWS(U$2:$U789))),"")</f>
        <v/>
      </c>
      <c r="U789" s="93" t="str">
        <f ca="1">IFERROR(INDEX('Trade Journal'!P:P,MATCH(T789,'Trade Journal'!A:A,0)),"")</f>
        <v/>
      </c>
      <c r="V789" s="93" t="str">
        <f ca="1">IFERROR(INDEX('Trade Journal'!Q:Q,MATCH(T789,'Trade Journal'!A:A,0)),"")</f>
        <v/>
      </c>
      <c r="W789" s="93" t="str">
        <f ca="1">IFERROR(INDEX('Trade Journal'!R:R,MATCH(T789,'Trade Journal'!A:A,0)),"")</f>
        <v/>
      </c>
      <c r="X789" s="93" t="str">
        <f t="shared" ca="1" si="13"/>
        <v/>
      </c>
      <c r="Y789" s="93" t="str">
        <f ca="1">IF(X789&lt;&gt;"",SUM(X$2:X789),"")</f>
        <v/>
      </c>
      <c r="Z789" s="102" t="str">
        <f ca="1">IFERROR(INDEX('Trade Journal'!O:O,MATCH(T789,'Trade Journal'!A:A,0)),"")</f>
        <v/>
      </c>
      <c r="AA789" s="102" t="str">
        <f t="array" aca="1" ref="AA789" ca="1">IF(Z789&lt;&gt;"",PRODUCT(Z$2:Z789+1)-1,"")</f>
        <v/>
      </c>
      <c r="AB789" s="102" t="str">
        <f ca="1">IF(AA789&lt;&gt;"",IF(MAX(AA$2:AA789)=AA789,1/(1+AC788)-1,(1+AA789)/(1+AA788)-1),"")</f>
        <v/>
      </c>
      <c r="AC789" s="102" t="str">
        <f t="array" aca="1" ref="AC789" ca="1">IF(AA789&lt;&gt;"",PRODUCT(AB$3:AB789+1)-1,"")</f>
        <v/>
      </c>
      <c r="AD789" s="104" t="str">
        <f ca="1">IF(AA789&lt;&gt;"",POWER((AA789-MAX(AA$2:AA789))/(1+MAX(AA$2:AA789))*100,2),"")</f>
        <v/>
      </c>
    </row>
    <row r="790" spans="20:30" x14ac:dyDescent="0.25">
      <c r="T790" t="str">
        <f t="array" aca="1" ref="T790" ca="1">IF(ROWS($2:790)&lt;=COUNT('Trade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ROWS(U$2:$U790))),"")</f>
        <v/>
      </c>
      <c r="U790" s="93" t="str">
        <f ca="1">IFERROR(INDEX('Trade Journal'!P:P,MATCH(T790,'Trade Journal'!A:A,0)),"")</f>
        <v/>
      </c>
      <c r="V790" s="93" t="str">
        <f ca="1">IFERROR(INDEX('Trade Journal'!Q:Q,MATCH(T790,'Trade Journal'!A:A,0)),"")</f>
        <v/>
      </c>
      <c r="W790" s="93" t="str">
        <f ca="1">IFERROR(INDEX('Trade Journal'!R:R,MATCH(T790,'Trade Journal'!A:A,0)),"")</f>
        <v/>
      </c>
      <c r="X790" s="93" t="str">
        <f t="shared" ca="1" si="13"/>
        <v/>
      </c>
      <c r="Y790" s="93" t="str">
        <f ca="1">IF(X790&lt;&gt;"",SUM(X$2:X790),"")</f>
        <v/>
      </c>
      <c r="Z790" s="102" t="str">
        <f ca="1">IFERROR(INDEX('Trade Journal'!O:O,MATCH(T790,'Trade Journal'!A:A,0)),"")</f>
        <v/>
      </c>
      <c r="AA790" s="102" t="str">
        <f t="array" aca="1" ref="AA790" ca="1">IF(Z790&lt;&gt;"",PRODUCT(Z$2:Z790+1)-1,"")</f>
        <v/>
      </c>
      <c r="AB790" s="102" t="str">
        <f ca="1">IF(AA790&lt;&gt;"",IF(MAX(AA$2:AA790)=AA790,1/(1+AC789)-1,(1+AA790)/(1+AA789)-1),"")</f>
        <v/>
      </c>
      <c r="AC790" s="102" t="str">
        <f t="array" aca="1" ref="AC790" ca="1">IF(AA790&lt;&gt;"",PRODUCT(AB$3:AB790+1)-1,"")</f>
        <v/>
      </c>
      <c r="AD790" s="104" t="str">
        <f ca="1">IF(AA790&lt;&gt;"",POWER((AA790-MAX(AA$2:AA790))/(1+MAX(AA$2:AA790))*100,2),"")</f>
        <v/>
      </c>
    </row>
    <row r="791" spans="20:30" x14ac:dyDescent="0.25">
      <c r="T791" t="str">
        <f t="array" aca="1" ref="T791" ca="1">IF(ROWS($2:791)&lt;=COUNT('Trade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ROWS(U$2:$U791))),"")</f>
        <v/>
      </c>
      <c r="U791" s="93" t="str">
        <f ca="1">IFERROR(INDEX('Trade Journal'!P:P,MATCH(T791,'Trade Journal'!A:A,0)),"")</f>
        <v/>
      </c>
      <c r="V791" s="93" t="str">
        <f ca="1">IFERROR(INDEX('Trade Journal'!Q:Q,MATCH(T791,'Trade Journal'!A:A,0)),"")</f>
        <v/>
      </c>
      <c r="W791" s="93" t="str">
        <f ca="1">IFERROR(INDEX('Trade Journal'!R:R,MATCH(T791,'Trade Journal'!A:A,0)),"")</f>
        <v/>
      </c>
      <c r="X791" s="93" t="str">
        <f t="shared" ca="1" si="13"/>
        <v/>
      </c>
      <c r="Y791" s="93" t="str">
        <f ca="1">IF(X791&lt;&gt;"",SUM(X$2:X791),"")</f>
        <v/>
      </c>
      <c r="Z791" s="102" t="str">
        <f ca="1">IFERROR(INDEX('Trade Journal'!O:O,MATCH(T791,'Trade Journal'!A:A,0)),"")</f>
        <v/>
      </c>
      <c r="AA791" s="102" t="str">
        <f t="array" aca="1" ref="AA791" ca="1">IF(Z791&lt;&gt;"",PRODUCT(Z$2:Z791+1)-1,"")</f>
        <v/>
      </c>
      <c r="AB791" s="102" t="str">
        <f ca="1">IF(AA791&lt;&gt;"",IF(MAX(AA$2:AA791)=AA791,1/(1+AC790)-1,(1+AA791)/(1+AA790)-1),"")</f>
        <v/>
      </c>
      <c r="AC791" s="102" t="str">
        <f t="array" aca="1" ref="AC791" ca="1">IF(AA791&lt;&gt;"",PRODUCT(AB$3:AB791+1)-1,"")</f>
        <v/>
      </c>
      <c r="AD791" s="104" t="str">
        <f ca="1">IF(AA791&lt;&gt;"",POWER((AA791-MAX(AA$2:AA791))/(1+MAX(AA$2:AA791))*100,2),"")</f>
        <v/>
      </c>
    </row>
    <row r="792" spans="20:30" x14ac:dyDescent="0.25">
      <c r="T792" t="str">
        <f t="array" aca="1" ref="T792" ca="1">IF(ROWS($2:792)&lt;=COUNT('Trade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ROWS(U$2:$U792))),"")</f>
        <v/>
      </c>
      <c r="U792" s="93" t="str">
        <f ca="1">IFERROR(INDEX('Trade Journal'!P:P,MATCH(T792,'Trade Journal'!A:A,0)),"")</f>
        <v/>
      </c>
      <c r="V792" s="93" t="str">
        <f ca="1">IFERROR(INDEX('Trade Journal'!Q:Q,MATCH(T792,'Trade Journal'!A:A,0)),"")</f>
        <v/>
      </c>
      <c r="W792" s="93" t="str">
        <f ca="1">IFERROR(INDEX('Trade Journal'!R:R,MATCH(T792,'Trade Journal'!A:A,0)),"")</f>
        <v/>
      </c>
      <c r="X792" s="93" t="str">
        <f t="shared" ca="1" si="13"/>
        <v/>
      </c>
      <c r="Y792" s="93" t="str">
        <f ca="1">IF(X792&lt;&gt;"",SUM(X$2:X792),"")</f>
        <v/>
      </c>
      <c r="Z792" s="102" t="str">
        <f ca="1">IFERROR(INDEX('Trade Journal'!O:O,MATCH(T792,'Trade Journal'!A:A,0)),"")</f>
        <v/>
      </c>
      <c r="AA792" s="102" t="str">
        <f t="array" aca="1" ref="AA792" ca="1">IF(Z792&lt;&gt;"",PRODUCT(Z$2:Z792+1)-1,"")</f>
        <v/>
      </c>
      <c r="AB792" s="102" t="str">
        <f ca="1">IF(AA792&lt;&gt;"",IF(MAX(AA$2:AA792)=AA792,1/(1+AC791)-1,(1+AA792)/(1+AA791)-1),"")</f>
        <v/>
      </c>
      <c r="AC792" s="102" t="str">
        <f t="array" aca="1" ref="AC792" ca="1">IF(AA792&lt;&gt;"",PRODUCT(AB$3:AB792+1)-1,"")</f>
        <v/>
      </c>
      <c r="AD792" s="104" t="str">
        <f ca="1">IF(AA792&lt;&gt;"",POWER((AA792-MAX(AA$2:AA792))/(1+MAX(AA$2:AA792))*100,2),"")</f>
        <v/>
      </c>
    </row>
    <row r="793" spans="20:30" x14ac:dyDescent="0.25">
      <c r="T793" t="str">
        <f t="array" aca="1" ref="T793" ca="1">IF(ROWS($2:793)&lt;=COUNT('Trade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ROWS(U$2:$U793))),"")</f>
        <v/>
      </c>
      <c r="U793" s="93" t="str">
        <f ca="1">IFERROR(INDEX('Trade Journal'!P:P,MATCH(T793,'Trade Journal'!A:A,0)),"")</f>
        <v/>
      </c>
      <c r="V793" s="93" t="str">
        <f ca="1">IFERROR(INDEX('Trade Journal'!Q:Q,MATCH(T793,'Trade Journal'!A:A,0)),"")</f>
        <v/>
      </c>
      <c r="W793" s="93" t="str">
        <f ca="1">IFERROR(INDEX('Trade Journal'!R:R,MATCH(T793,'Trade Journal'!A:A,0)),"")</f>
        <v/>
      </c>
      <c r="X793" s="93" t="str">
        <f t="shared" ca="1" si="13"/>
        <v/>
      </c>
      <c r="Y793" s="93" t="str">
        <f ca="1">IF(X793&lt;&gt;"",SUM(X$2:X793),"")</f>
        <v/>
      </c>
      <c r="Z793" s="102" t="str">
        <f ca="1">IFERROR(INDEX('Trade Journal'!O:O,MATCH(T793,'Trade Journal'!A:A,0)),"")</f>
        <v/>
      </c>
      <c r="AA793" s="102" t="str">
        <f t="array" aca="1" ref="AA793" ca="1">IF(Z793&lt;&gt;"",PRODUCT(Z$2:Z793+1)-1,"")</f>
        <v/>
      </c>
      <c r="AB793" s="102" t="str">
        <f ca="1">IF(AA793&lt;&gt;"",IF(MAX(AA$2:AA793)=AA793,1/(1+AC792)-1,(1+AA793)/(1+AA792)-1),"")</f>
        <v/>
      </c>
      <c r="AC793" s="102" t="str">
        <f t="array" aca="1" ref="AC793" ca="1">IF(AA793&lt;&gt;"",PRODUCT(AB$3:AB793+1)-1,"")</f>
        <v/>
      </c>
      <c r="AD793" s="104" t="str">
        <f ca="1">IF(AA793&lt;&gt;"",POWER((AA793-MAX(AA$2:AA793))/(1+MAX(AA$2:AA793))*100,2),"")</f>
        <v/>
      </c>
    </row>
    <row r="794" spans="20:30" x14ac:dyDescent="0.25">
      <c r="T794" t="str">
        <f t="array" aca="1" ref="T794" ca="1">IF(ROWS($2:794)&lt;=COUNT('Trade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ROWS(U$2:$U794))),"")</f>
        <v/>
      </c>
      <c r="U794" s="93" t="str">
        <f ca="1">IFERROR(INDEX('Trade Journal'!P:P,MATCH(T794,'Trade Journal'!A:A,0)),"")</f>
        <v/>
      </c>
      <c r="V794" s="93" t="str">
        <f ca="1">IFERROR(INDEX('Trade Journal'!Q:Q,MATCH(T794,'Trade Journal'!A:A,0)),"")</f>
        <v/>
      </c>
      <c r="W794" s="93" t="str">
        <f ca="1">IFERROR(INDEX('Trade Journal'!R:R,MATCH(T794,'Trade Journal'!A:A,0)),"")</f>
        <v/>
      </c>
      <c r="X794" s="93" t="str">
        <f t="shared" ca="1" si="13"/>
        <v/>
      </c>
      <c r="Y794" s="93" t="str">
        <f ca="1">IF(X794&lt;&gt;"",SUM(X$2:X794),"")</f>
        <v/>
      </c>
      <c r="Z794" s="102" t="str">
        <f ca="1">IFERROR(INDEX('Trade Journal'!O:O,MATCH(T794,'Trade Journal'!A:A,0)),"")</f>
        <v/>
      </c>
      <c r="AA794" s="102" t="str">
        <f t="array" aca="1" ref="AA794" ca="1">IF(Z794&lt;&gt;"",PRODUCT(Z$2:Z794+1)-1,"")</f>
        <v/>
      </c>
      <c r="AB794" s="102" t="str">
        <f ca="1">IF(AA794&lt;&gt;"",IF(MAX(AA$2:AA794)=AA794,1/(1+AC793)-1,(1+AA794)/(1+AA793)-1),"")</f>
        <v/>
      </c>
      <c r="AC794" s="102" t="str">
        <f t="array" aca="1" ref="AC794" ca="1">IF(AA794&lt;&gt;"",PRODUCT(AB$3:AB794+1)-1,"")</f>
        <v/>
      </c>
      <c r="AD794" s="104" t="str">
        <f ca="1">IF(AA794&lt;&gt;"",POWER((AA794-MAX(AA$2:AA794))/(1+MAX(AA$2:AA794))*100,2),"")</f>
        <v/>
      </c>
    </row>
    <row r="795" spans="20:30" x14ac:dyDescent="0.25">
      <c r="T795" t="str">
        <f t="array" aca="1" ref="T795" ca="1">IF(ROWS($2:795)&lt;=COUNT('Trade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ROWS(U$2:$U795))),"")</f>
        <v/>
      </c>
      <c r="U795" s="93" t="str">
        <f ca="1">IFERROR(INDEX('Trade Journal'!P:P,MATCH(T795,'Trade Journal'!A:A,0)),"")</f>
        <v/>
      </c>
      <c r="V795" s="93" t="str">
        <f ca="1">IFERROR(INDEX('Trade Journal'!Q:Q,MATCH(T795,'Trade Journal'!A:A,0)),"")</f>
        <v/>
      </c>
      <c r="W795" s="93" t="str">
        <f ca="1">IFERROR(INDEX('Trade Journal'!R:R,MATCH(T795,'Trade Journal'!A:A,0)),"")</f>
        <v/>
      </c>
      <c r="X795" s="93" t="str">
        <f t="shared" ca="1" si="13"/>
        <v/>
      </c>
      <c r="Y795" s="93" t="str">
        <f ca="1">IF(X795&lt;&gt;"",SUM(X$2:X795),"")</f>
        <v/>
      </c>
      <c r="Z795" s="102" t="str">
        <f ca="1">IFERROR(INDEX('Trade Journal'!O:O,MATCH(T795,'Trade Journal'!A:A,0)),"")</f>
        <v/>
      </c>
      <c r="AA795" s="102" t="str">
        <f t="array" aca="1" ref="AA795" ca="1">IF(Z795&lt;&gt;"",PRODUCT(Z$2:Z795+1)-1,"")</f>
        <v/>
      </c>
      <c r="AB795" s="102" t="str">
        <f ca="1">IF(AA795&lt;&gt;"",IF(MAX(AA$2:AA795)=AA795,1/(1+AC794)-1,(1+AA795)/(1+AA794)-1),"")</f>
        <v/>
      </c>
      <c r="AC795" s="102" t="str">
        <f t="array" aca="1" ref="AC795" ca="1">IF(AA795&lt;&gt;"",PRODUCT(AB$3:AB795+1)-1,"")</f>
        <v/>
      </c>
      <c r="AD795" s="104" t="str">
        <f ca="1">IF(AA795&lt;&gt;"",POWER((AA795-MAX(AA$2:AA795))/(1+MAX(AA$2:AA795))*100,2),"")</f>
        <v/>
      </c>
    </row>
    <row r="796" spans="20:30" x14ac:dyDescent="0.25">
      <c r="T796" t="str">
        <f t="array" aca="1" ref="T796" ca="1">IF(ROWS($2:796)&lt;=COUNT('Trade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ROWS(U$2:$U796))),"")</f>
        <v/>
      </c>
      <c r="U796" s="93" t="str">
        <f ca="1">IFERROR(INDEX('Trade Journal'!P:P,MATCH(T796,'Trade Journal'!A:A,0)),"")</f>
        <v/>
      </c>
      <c r="V796" s="93" t="str">
        <f ca="1">IFERROR(INDEX('Trade Journal'!Q:Q,MATCH(T796,'Trade Journal'!A:A,0)),"")</f>
        <v/>
      </c>
      <c r="W796" s="93" t="str">
        <f ca="1">IFERROR(INDEX('Trade Journal'!R:R,MATCH(T796,'Trade Journal'!A:A,0)),"")</f>
        <v/>
      </c>
      <c r="X796" s="93" t="str">
        <f t="shared" ca="1" si="13"/>
        <v/>
      </c>
      <c r="Y796" s="93" t="str">
        <f ca="1">IF(X796&lt;&gt;"",SUM(X$2:X796),"")</f>
        <v/>
      </c>
      <c r="Z796" s="102" t="str">
        <f ca="1">IFERROR(INDEX('Trade Journal'!O:O,MATCH(T796,'Trade Journal'!A:A,0)),"")</f>
        <v/>
      </c>
      <c r="AA796" s="102" t="str">
        <f t="array" aca="1" ref="AA796" ca="1">IF(Z796&lt;&gt;"",PRODUCT(Z$2:Z796+1)-1,"")</f>
        <v/>
      </c>
      <c r="AB796" s="102" t="str">
        <f ca="1">IF(AA796&lt;&gt;"",IF(MAX(AA$2:AA796)=AA796,1/(1+AC795)-1,(1+AA796)/(1+AA795)-1),"")</f>
        <v/>
      </c>
      <c r="AC796" s="102" t="str">
        <f t="array" aca="1" ref="AC796" ca="1">IF(AA796&lt;&gt;"",PRODUCT(AB$3:AB796+1)-1,"")</f>
        <v/>
      </c>
      <c r="AD796" s="104" t="str">
        <f ca="1">IF(AA796&lt;&gt;"",POWER((AA796-MAX(AA$2:AA796))/(1+MAX(AA$2:AA796))*100,2),"")</f>
        <v/>
      </c>
    </row>
    <row r="797" spans="20:30" x14ac:dyDescent="0.25">
      <c r="T797" t="str">
        <f t="array" aca="1" ref="T797" ca="1">IF(ROWS($2:797)&lt;=COUNT('Trade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ROWS(U$2:$U797))),"")</f>
        <v/>
      </c>
      <c r="U797" s="93" t="str">
        <f ca="1">IFERROR(INDEX('Trade Journal'!P:P,MATCH(T797,'Trade Journal'!A:A,0)),"")</f>
        <v/>
      </c>
      <c r="V797" s="93" t="str">
        <f ca="1">IFERROR(INDEX('Trade Journal'!Q:Q,MATCH(T797,'Trade Journal'!A:A,0)),"")</f>
        <v/>
      </c>
      <c r="W797" s="93" t="str">
        <f ca="1">IFERROR(INDEX('Trade Journal'!R:R,MATCH(T797,'Trade Journal'!A:A,0)),"")</f>
        <v/>
      </c>
      <c r="X797" s="93" t="str">
        <f t="shared" ca="1" si="13"/>
        <v/>
      </c>
      <c r="Y797" s="93" t="str">
        <f ca="1">IF(X797&lt;&gt;"",SUM(X$2:X797),"")</f>
        <v/>
      </c>
      <c r="Z797" s="102" t="str">
        <f ca="1">IFERROR(INDEX('Trade Journal'!O:O,MATCH(T797,'Trade Journal'!A:A,0)),"")</f>
        <v/>
      </c>
      <c r="AA797" s="102" t="str">
        <f t="array" aca="1" ref="AA797" ca="1">IF(Z797&lt;&gt;"",PRODUCT(Z$2:Z797+1)-1,"")</f>
        <v/>
      </c>
      <c r="AB797" s="102" t="str">
        <f ca="1">IF(AA797&lt;&gt;"",IF(MAX(AA$2:AA797)=AA797,1/(1+AC796)-1,(1+AA797)/(1+AA796)-1),"")</f>
        <v/>
      </c>
      <c r="AC797" s="102" t="str">
        <f t="array" aca="1" ref="AC797" ca="1">IF(AA797&lt;&gt;"",PRODUCT(AB$3:AB797+1)-1,"")</f>
        <v/>
      </c>
      <c r="AD797" s="104" t="str">
        <f ca="1">IF(AA797&lt;&gt;"",POWER((AA797-MAX(AA$2:AA797))/(1+MAX(AA$2:AA797))*100,2),"")</f>
        <v/>
      </c>
    </row>
    <row r="798" spans="20:30" x14ac:dyDescent="0.25">
      <c r="T798" t="str">
        <f t="array" aca="1" ref="T798" ca="1">IF(ROWS($2:798)&lt;=COUNT('Trade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ROWS(U$2:$U798))),"")</f>
        <v/>
      </c>
      <c r="U798" s="93" t="str">
        <f ca="1">IFERROR(INDEX('Trade Journal'!P:P,MATCH(T798,'Trade Journal'!A:A,0)),"")</f>
        <v/>
      </c>
      <c r="V798" s="93" t="str">
        <f ca="1">IFERROR(INDEX('Trade Journal'!Q:Q,MATCH(T798,'Trade Journal'!A:A,0)),"")</f>
        <v/>
      </c>
      <c r="W798" s="93" t="str">
        <f ca="1">IFERROR(INDEX('Trade Journal'!R:R,MATCH(T798,'Trade Journal'!A:A,0)),"")</f>
        <v/>
      </c>
      <c r="X798" s="93" t="str">
        <f t="shared" ca="1" si="13"/>
        <v/>
      </c>
      <c r="Y798" s="93" t="str">
        <f ca="1">IF(X798&lt;&gt;"",SUM(X$2:X798),"")</f>
        <v/>
      </c>
      <c r="Z798" s="102" t="str">
        <f ca="1">IFERROR(INDEX('Trade Journal'!O:O,MATCH(T798,'Trade Journal'!A:A,0)),"")</f>
        <v/>
      </c>
      <c r="AA798" s="102" t="str">
        <f t="array" aca="1" ref="AA798" ca="1">IF(Z798&lt;&gt;"",PRODUCT(Z$2:Z798+1)-1,"")</f>
        <v/>
      </c>
      <c r="AB798" s="102" t="str">
        <f ca="1">IF(AA798&lt;&gt;"",IF(MAX(AA$2:AA798)=AA798,1/(1+AC797)-1,(1+AA798)/(1+AA797)-1),"")</f>
        <v/>
      </c>
      <c r="AC798" s="102" t="str">
        <f t="array" aca="1" ref="AC798" ca="1">IF(AA798&lt;&gt;"",PRODUCT(AB$3:AB798+1)-1,"")</f>
        <v/>
      </c>
      <c r="AD798" s="104" t="str">
        <f ca="1">IF(AA798&lt;&gt;"",POWER((AA798-MAX(AA$2:AA798))/(1+MAX(AA$2:AA798))*100,2),"")</f>
        <v/>
      </c>
    </row>
    <row r="799" spans="20:30" x14ac:dyDescent="0.25">
      <c r="T799" t="str">
        <f t="array" aca="1" ref="T799" ca="1">IF(ROWS($2:799)&lt;=COUNT('Trade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ROWS(U$2:$U799))),"")</f>
        <v/>
      </c>
      <c r="U799" s="93" t="str">
        <f ca="1">IFERROR(INDEX('Trade Journal'!P:P,MATCH(T799,'Trade Journal'!A:A,0)),"")</f>
        <v/>
      </c>
      <c r="V799" s="93" t="str">
        <f ca="1">IFERROR(INDEX('Trade Journal'!Q:Q,MATCH(T799,'Trade Journal'!A:A,0)),"")</f>
        <v/>
      </c>
      <c r="W799" s="93" t="str">
        <f ca="1">IFERROR(INDEX('Trade Journal'!R:R,MATCH(T799,'Trade Journal'!A:A,0)),"")</f>
        <v/>
      </c>
      <c r="X799" s="93" t="str">
        <f t="shared" ca="1" si="13"/>
        <v/>
      </c>
      <c r="Y799" s="93" t="str">
        <f ca="1">IF(X799&lt;&gt;"",SUM(X$2:X799),"")</f>
        <v/>
      </c>
      <c r="Z799" s="102" t="str">
        <f ca="1">IFERROR(INDEX('Trade Journal'!O:O,MATCH(T799,'Trade Journal'!A:A,0)),"")</f>
        <v/>
      </c>
      <c r="AA799" s="102" t="str">
        <f t="array" aca="1" ref="AA799" ca="1">IF(Z799&lt;&gt;"",PRODUCT(Z$2:Z799+1)-1,"")</f>
        <v/>
      </c>
      <c r="AB799" s="102" t="str">
        <f ca="1">IF(AA799&lt;&gt;"",IF(MAX(AA$2:AA799)=AA799,1/(1+AC798)-1,(1+AA799)/(1+AA798)-1),"")</f>
        <v/>
      </c>
      <c r="AC799" s="102" t="str">
        <f t="array" aca="1" ref="AC799" ca="1">IF(AA799&lt;&gt;"",PRODUCT(AB$3:AB799+1)-1,"")</f>
        <v/>
      </c>
      <c r="AD799" s="104" t="str">
        <f ca="1">IF(AA799&lt;&gt;"",POWER((AA799-MAX(AA$2:AA799))/(1+MAX(AA$2:AA799))*100,2),"")</f>
        <v/>
      </c>
    </row>
    <row r="800" spans="20:30" x14ac:dyDescent="0.25">
      <c r="T800" t="str">
        <f t="array" aca="1" ref="T800" ca="1">IF(ROWS($2:800)&lt;=COUNT('Trade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ROWS(U$2:$U800))),"")</f>
        <v/>
      </c>
      <c r="U800" s="93" t="str">
        <f ca="1">IFERROR(INDEX('Trade Journal'!P:P,MATCH(T800,'Trade Journal'!A:A,0)),"")</f>
        <v/>
      </c>
      <c r="V800" s="93" t="str">
        <f ca="1">IFERROR(INDEX('Trade Journal'!Q:Q,MATCH(T800,'Trade Journal'!A:A,0)),"")</f>
        <v/>
      </c>
      <c r="W800" s="93" t="str">
        <f ca="1">IFERROR(INDEX('Trade Journal'!R:R,MATCH(T800,'Trade Journal'!A:A,0)),"")</f>
        <v/>
      </c>
      <c r="X800" s="93" t="str">
        <f t="shared" ca="1" si="13"/>
        <v/>
      </c>
      <c r="Y800" s="93" t="str">
        <f ca="1">IF(X800&lt;&gt;"",SUM(X$2:X800),"")</f>
        <v/>
      </c>
      <c r="Z800" s="102" t="str">
        <f ca="1">IFERROR(INDEX('Trade Journal'!O:O,MATCH(T800,'Trade Journal'!A:A,0)),"")</f>
        <v/>
      </c>
      <c r="AA800" s="102" t="str">
        <f t="array" aca="1" ref="AA800" ca="1">IF(Z800&lt;&gt;"",PRODUCT(Z$2:Z800+1)-1,"")</f>
        <v/>
      </c>
      <c r="AB800" s="102" t="str">
        <f ca="1">IF(AA800&lt;&gt;"",IF(MAX(AA$2:AA800)=AA800,1/(1+AC799)-1,(1+AA800)/(1+AA799)-1),"")</f>
        <v/>
      </c>
      <c r="AC800" s="102" t="str">
        <f t="array" aca="1" ref="AC800" ca="1">IF(AA800&lt;&gt;"",PRODUCT(AB$3:AB800+1)-1,"")</f>
        <v/>
      </c>
      <c r="AD800" s="104" t="str">
        <f ca="1">IF(AA800&lt;&gt;"",POWER((AA800-MAX(AA$2:AA800))/(1+MAX(AA$2:AA800))*100,2),"")</f>
        <v/>
      </c>
    </row>
    <row r="801" spans="20:30" x14ac:dyDescent="0.25">
      <c r="T801" t="str">
        <f t="array" aca="1" ref="T801" ca="1">IF(ROWS($2:801)&lt;=COUNT('Trade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ROWS(U$2:$U801))),"")</f>
        <v/>
      </c>
      <c r="U801" s="93" t="str">
        <f ca="1">IFERROR(INDEX('Trade Journal'!P:P,MATCH(T801,'Trade Journal'!A:A,0)),"")</f>
        <v/>
      </c>
      <c r="V801" s="93" t="str">
        <f ca="1">IFERROR(INDEX('Trade Journal'!Q:Q,MATCH(T801,'Trade Journal'!A:A,0)),"")</f>
        <v/>
      </c>
      <c r="W801" s="93" t="str">
        <f ca="1">IFERROR(INDEX('Trade Journal'!R:R,MATCH(T801,'Trade Journal'!A:A,0)),"")</f>
        <v/>
      </c>
      <c r="X801" s="93" t="str">
        <f t="shared" ca="1" si="13"/>
        <v/>
      </c>
      <c r="Y801" s="93" t="str">
        <f ca="1">IF(X801&lt;&gt;"",SUM(X$2:X801),"")</f>
        <v/>
      </c>
      <c r="Z801" s="102" t="str">
        <f ca="1">IFERROR(INDEX('Trade Journal'!O:O,MATCH(T801,'Trade Journal'!A:A,0)),"")</f>
        <v/>
      </c>
      <c r="AA801" s="102" t="str">
        <f t="array" aca="1" ref="AA801" ca="1">IF(Z801&lt;&gt;"",PRODUCT(Z$2:Z801+1)-1,"")</f>
        <v/>
      </c>
      <c r="AB801" s="102" t="str">
        <f ca="1">IF(AA801&lt;&gt;"",IF(MAX(AA$2:AA801)=AA801,1/(1+AC800)-1,(1+AA801)/(1+AA800)-1),"")</f>
        <v/>
      </c>
      <c r="AC801" s="102" t="str">
        <f t="array" aca="1" ref="AC801" ca="1">IF(AA801&lt;&gt;"",PRODUCT(AB$3:AB801+1)-1,"")</f>
        <v/>
      </c>
      <c r="AD801" s="104" t="str">
        <f ca="1">IF(AA801&lt;&gt;"",POWER((AA801-MAX(AA$2:AA801))/(1+MAX(AA$2:AA801))*100,2),"")</f>
        <v/>
      </c>
    </row>
    <row r="802" spans="20:30" x14ac:dyDescent="0.25">
      <c r="T802" t="str">
        <f t="array" aca="1" ref="T802" ca="1">IF(ROWS($2:802)&lt;=COUNT('Trade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ROWS(U$2:$U802))),"")</f>
        <v/>
      </c>
      <c r="U802" s="93" t="str">
        <f ca="1">IFERROR(INDEX('Trade Journal'!P:P,MATCH(T802,'Trade Journal'!A:A,0)),"")</f>
        <v/>
      </c>
      <c r="V802" s="93" t="str">
        <f ca="1">IFERROR(INDEX('Trade Journal'!Q:Q,MATCH(T802,'Trade Journal'!A:A,0)),"")</f>
        <v/>
      </c>
      <c r="W802" s="93" t="str">
        <f ca="1">IFERROR(INDEX('Trade Journal'!R:R,MATCH(T802,'Trade Journal'!A:A,0)),"")</f>
        <v/>
      </c>
      <c r="X802" s="93" t="str">
        <f t="shared" ca="1" si="13"/>
        <v/>
      </c>
      <c r="Y802" s="93" t="str">
        <f ca="1">IF(X802&lt;&gt;"",SUM(X$2:X802),"")</f>
        <v/>
      </c>
      <c r="Z802" s="102" t="str">
        <f ca="1">IFERROR(INDEX('Trade Journal'!O:O,MATCH(T802,'Trade Journal'!A:A,0)),"")</f>
        <v/>
      </c>
      <c r="AA802" s="102" t="str">
        <f t="array" aca="1" ref="AA802" ca="1">IF(Z802&lt;&gt;"",PRODUCT(Z$2:Z802+1)-1,"")</f>
        <v/>
      </c>
      <c r="AB802" s="102" t="str">
        <f ca="1">IF(AA802&lt;&gt;"",IF(MAX(AA$2:AA802)=AA802,1/(1+AC801)-1,(1+AA802)/(1+AA801)-1),"")</f>
        <v/>
      </c>
      <c r="AC802" s="102" t="str">
        <f t="array" aca="1" ref="AC802" ca="1">IF(AA802&lt;&gt;"",PRODUCT(AB$3:AB802+1)-1,"")</f>
        <v/>
      </c>
      <c r="AD802" s="104" t="str">
        <f ca="1">IF(AA802&lt;&gt;"",POWER((AA802-MAX(AA$2:AA802))/(1+MAX(AA$2:AA802))*100,2),"")</f>
        <v/>
      </c>
    </row>
    <row r="803" spans="20:30" x14ac:dyDescent="0.25">
      <c r="T803" t="str">
        <f t="array" aca="1" ref="T803" ca="1">IF(ROWS($2:803)&lt;=COUNT('Trade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ROWS(U$2:$U803))),"")</f>
        <v/>
      </c>
      <c r="U803" s="93" t="str">
        <f ca="1">IFERROR(INDEX('Trade Journal'!P:P,MATCH(T803,'Trade Journal'!A:A,0)),"")</f>
        <v/>
      </c>
      <c r="V803" s="93" t="str">
        <f ca="1">IFERROR(INDEX('Trade Journal'!Q:Q,MATCH(T803,'Trade Journal'!A:A,0)),"")</f>
        <v/>
      </c>
      <c r="W803" s="93" t="str">
        <f ca="1">IFERROR(INDEX('Trade Journal'!R:R,MATCH(T803,'Trade Journal'!A:A,0)),"")</f>
        <v/>
      </c>
      <c r="X803" s="93" t="str">
        <f t="shared" ca="1" si="13"/>
        <v/>
      </c>
      <c r="Y803" s="93" t="str">
        <f ca="1">IF(X803&lt;&gt;"",SUM(X$2:X803),"")</f>
        <v/>
      </c>
      <c r="Z803" s="102" t="str">
        <f ca="1">IFERROR(INDEX('Trade Journal'!O:O,MATCH(T803,'Trade Journal'!A:A,0)),"")</f>
        <v/>
      </c>
      <c r="AA803" s="102" t="str">
        <f t="array" aca="1" ref="AA803" ca="1">IF(Z803&lt;&gt;"",PRODUCT(Z$2:Z803+1)-1,"")</f>
        <v/>
      </c>
      <c r="AB803" s="102" t="str">
        <f ca="1">IF(AA803&lt;&gt;"",IF(MAX(AA$2:AA803)=AA803,1/(1+AC802)-1,(1+AA803)/(1+AA802)-1),"")</f>
        <v/>
      </c>
      <c r="AC803" s="102" t="str">
        <f t="array" aca="1" ref="AC803" ca="1">IF(AA803&lt;&gt;"",PRODUCT(AB$3:AB803+1)-1,"")</f>
        <v/>
      </c>
      <c r="AD803" s="104" t="str">
        <f ca="1">IF(AA803&lt;&gt;"",POWER((AA803-MAX(AA$2:AA803))/(1+MAX(AA$2:AA803))*100,2),"")</f>
        <v/>
      </c>
    </row>
    <row r="804" spans="20:30" x14ac:dyDescent="0.25">
      <c r="T804" t="str">
        <f t="array" aca="1" ref="T804" ca="1">IF(ROWS($2:804)&lt;=COUNT('Trade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ROWS(U$2:$U804))),"")</f>
        <v/>
      </c>
      <c r="U804" s="93" t="str">
        <f ca="1">IFERROR(INDEX('Trade Journal'!P:P,MATCH(T804,'Trade Journal'!A:A,0)),"")</f>
        <v/>
      </c>
      <c r="V804" s="93" t="str">
        <f ca="1">IFERROR(INDEX('Trade Journal'!Q:Q,MATCH(T804,'Trade Journal'!A:A,0)),"")</f>
        <v/>
      </c>
      <c r="W804" s="93" t="str">
        <f ca="1">IFERROR(INDEX('Trade Journal'!R:R,MATCH(T804,'Trade Journal'!A:A,0)),"")</f>
        <v/>
      </c>
      <c r="X804" s="93" t="str">
        <f t="shared" ca="1" si="13"/>
        <v/>
      </c>
      <c r="Y804" s="93" t="str">
        <f ca="1">IF(X804&lt;&gt;"",SUM(X$2:X804),"")</f>
        <v/>
      </c>
      <c r="Z804" s="102" t="str">
        <f ca="1">IFERROR(INDEX('Trade Journal'!O:O,MATCH(T804,'Trade Journal'!A:A,0)),"")</f>
        <v/>
      </c>
      <c r="AA804" s="102" t="str">
        <f t="array" aca="1" ref="AA804" ca="1">IF(Z804&lt;&gt;"",PRODUCT(Z$2:Z804+1)-1,"")</f>
        <v/>
      </c>
      <c r="AB804" s="102" t="str">
        <f ca="1">IF(AA804&lt;&gt;"",IF(MAX(AA$2:AA804)=AA804,1/(1+AC803)-1,(1+AA804)/(1+AA803)-1),"")</f>
        <v/>
      </c>
      <c r="AC804" s="102" t="str">
        <f t="array" aca="1" ref="AC804" ca="1">IF(AA804&lt;&gt;"",PRODUCT(AB$3:AB804+1)-1,"")</f>
        <v/>
      </c>
      <c r="AD804" s="104" t="str">
        <f ca="1">IF(AA804&lt;&gt;"",POWER((AA804-MAX(AA$2:AA804))/(1+MAX(AA$2:AA804))*100,2),"")</f>
        <v/>
      </c>
    </row>
    <row r="805" spans="20:30" x14ac:dyDescent="0.25">
      <c r="T805" t="str">
        <f t="array" aca="1" ref="T805" ca="1">IF(ROWS($2:805)&lt;=COUNT('Trade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ROWS(U$2:$U805))),"")</f>
        <v/>
      </c>
      <c r="U805" s="93" t="str">
        <f ca="1">IFERROR(INDEX('Trade Journal'!P:P,MATCH(T805,'Trade Journal'!A:A,0)),"")</f>
        <v/>
      </c>
      <c r="V805" s="93" t="str">
        <f ca="1">IFERROR(INDEX('Trade Journal'!Q:Q,MATCH(T805,'Trade Journal'!A:A,0)),"")</f>
        <v/>
      </c>
      <c r="W805" s="93" t="str">
        <f ca="1">IFERROR(INDEX('Trade Journal'!R:R,MATCH(T805,'Trade Journal'!A:A,0)),"")</f>
        <v/>
      </c>
      <c r="X805" s="93" t="str">
        <f t="shared" ca="1" si="13"/>
        <v/>
      </c>
      <c r="Y805" s="93" t="str">
        <f ca="1">IF(X805&lt;&gt;"",SUM(X$2:X805),"")</f>
        <v/>
      </c>
      <c r="Z805" s="102" t="str">
        <f ca="1">IFERROR(INDEX('Trade Journal'!O:O,MATCH(T805,'Trade Journal'!A:A,0)),"")</f>
        <v/>
      </c>
      <c r="AA805" s="102" t="str">
        <f t="array" aca="1" ref="AA805" ca="1">IF(Z805&lt;&gt;"",PRODUCT(Z$2:Z805+1)-1,"")</f>
        <v/>
      </c>
      <c r="AB805" s="102" t="str">
        <f ca="1">IF(AA805&lt;&gt;"",IF(MAX(AA$2:AA805)=AA805,1/(1+AC804)-1,(1+AA805)/(1+AA804)-1),"")</f>
        <v/>
      </c>
      <c r="AC805" s="102" t="str">
        <f t="array" aca="1" ref="AC805" ca="1">IF(AA805&lt;&gt;"",PRODUCT(AB$3:AB805+1)-1,"")</f>
        <v/>
      </c>
      <c r="AD805" s="104" t="str">
        <f ca="1">IF(AA805&lt;&gt;"",POWER((AA805-MAX(AA$2:AA805))/(1+MAX(AA$2:AA805))*100,2),"")</f>
        <v/>
      </c>
    </row>
    <row r="806" spans="20:30" x14ac:dyDescent="0.25">
      <c r="T806" t="str">
        <f t="array" aca="1" ref="T806" ca="1">IF(ROWS($2:806)&lt;=COUNT('Trade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ROWS(U$2:$U806))),"")</f>
        <v/>
      </c>
      <c r="U806" s="93" t="str">
        <f ca="1">IFERROR(INDEX('Trade Journal'!P:P,MATCH(T806,'Trade Journal'!A:A,0)),"")</f>
        <v/>
      </c>
      <c r="V806" s="93" t="str">
        <f ca="1">IFERROR(INDEX('Trade Journal'!Q:Q,MATCH(T806,'Trade Journal'!A:A,0)),"")</f>
        <v/>
      </c>
      <c r="W806" s="93" t="str">
        <f ca="1">IFERROR(INDEX('Trade Journal'!R:R,MATCH(T806,'Trade Journal'!A:A,0)),"")</f>
        <v/>
      </c>
      <c r="X806" s="93" t="str">
        <f t="shared" ca="1" si="13"/>
        <v/>
      </c>
      <c r="Y806" s="93" t="str">
        <f ca="1">IF(X806&lt;&gt;"",SUM(X$2:X806),"")</f>
        <v/>
      </c>
      <c r="Z806" s="102" t="str">
        <f ca="1">IFERROR(INDEX('Trade Journal'!O:O,MATCH(T806,'Trade Journal'!A:A,0)),"")</f>
        <v/>
      </c>
      <c r="AA806" s="102" t="str">
        <f t="array" aca="1" ref="AA806" ca="1">IF(Z806&lt;&gt;"",PRODUCT(Z$2:Z806+1)-1,"")</f>
        <v/>
      </c>
      <c r="AB806" s="102" t="str">
        <f ca="1">IF(AA806&lt;&gt;"",IF(MAX(AA$2:AA806)=AA806,1/(1+AC805)-1,(1+AA806)/(1+AA805)-1),"")</f>
        <v/>
      </c>
      <c r="AC806" s="102" t="str">
        <f t="array" aca="1" ref="AC806" ca="1">IF(AA806&lt;&gt;"",PRODUCT(AB$3:AB806+1)-1,"")</f>
        <v/>
      </c>
      <c r="AD806" s="104" t="str">
        <f ca="1">IF(AA806&lt;&gt;"",POWER((AA806-MAX(AA$2:AA806))/(1+MAX(AA$2:AA806))*100,2),"")</f>
        <v/>
      </c>
    </row>
    <row r="807" spans="20:30" x14ac:dyDescent="0.25">
      <c r="T807" t="str">
        <f t="array" aca="1" ref="T807" ca="1">IF(ROWS($2:807)&lt;=COUNT('Trade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ROWS(U$2:$U807))),"")</f>
        <v/>
      </c>
      <c r="U807" s="93" t="str">
        <f ca="1">IFERROR(INDEX('Trade Journal'!P:P,MATCH(T807,'Trade Journal'!A:A,0)),"")</f>
        <v/>
      </c>
      <c r="V807" s="93" t="str">
        <f ca="1">IFERROR(INDEX('Trade Journal'!Q:Q,MATCH(T807,'Trade Journal'!A:A,0)),"")</f>
        <v/>
      </c>
      <c r="W807" s="93" t="str">
        <f ca="1">IFERROR(INDEX('Trade Journal'!R:R,MATCH(T807,'Trade Journal'!A:A,0)),"")</f>
        <v/>
      </c>
      <c r="X807" s="93" t="str">
        <f t="shared" ca="1" si="13"/>
        <v/>
      </c>
      <c r="Y807" s="93" t="str">
        <f ca="1">IF(X807&lt;&gt;"",SUM(X$2:X807),"")</f>
        <v/>
      </c>
      <c r="Z807" s="102" t="str">
        <f ca="1">IFERROR(INDEX('Trade Journal'!O:O,MATCH(T807,'Trade Journal'!A:A,0)),"")</f>
        <v/>
      </c>
      <c r="AA807" s="102" t="str">
        <f t="array" aca="1" ref="AA807" ca="1">IF(Z807&lt;&gt;"",PRODUCT(Z$2:Z807+1)-1,"")</f>
        <v/>
      </c>
      <c r="AB807" s="102" t="str">
        <f ca="1">IF(AA807&lt;&gt;"",IF(MAX(AA$2:AA807)=AA807,1/(1+AC806)-1,(1+AA807)/(1+AA806)-1),"")</f>
        <v/>
      </c>
      <c r="AC807" s="102" t="str">
        <f t="array" aca="1" ref="AC807" ca="1">IF(AA807&lt;&gt;"",PRODUCT(AB$3:AB807+1)-1,"")</f>
        <v/>
      </c>
      <c r="AD807" s="104" t="str">
        <f ca="1">IF(AA807&lt;&gt;"",POWER((AA807-MAX(AA$2:AA807))/(1+MAX(AA$2:AA807))*100,2),"")</f>
        <v/>
      </c>
    </row>
    <row r="808" spans="20:30" x14ac:dyDescent="0.25">
      <c r="T808" t="str">
        <f t="array" aca="1" ref="T808" ca="1">IF(ROWS($2:808)&lt;=COUNT('Trade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ROWS(U$2:$U808))),"")</f>
        <v/>
      </c>
      <c r="U808" s="93" t="str">
        <f ca="1">IFERROR(INDEX('Trade Journal'!P:P,MATCH(T808,'Trade Journal'!A:A,0)),"")</f>
        <v/>
      </c>
      <c r="V808" s="93" t="str">
        <f ca="1">IFERROR(INDEX('Trade Journal'!Q:Q,MATCH(T808,'Trade Journal'!A:A,0)),"")</f>
        <v/>
      </c>
      <c r="W808" s="93" t="str">
        <f ca="1">IFERROR(INDEX('Trade Journal'!R:R,MATCH(T808,'Trade Journal'!A:A,0)),"")</f>
        <v/>
      </c>
      <c r="X808" s="93" t="str">
        <f t="shared" ca="1" si="13"/>
        <v/>
      </c>
      <c r="Y808" s="93" t="str">
        <f ca="1">IF(X808&lt;&gt;"",SUM(X$2:X808),"")</f>
        <v/>
      </c>
      <c r="Z808" s="102" t="str">
        <f ca="1">IFERROR(INDEX('Trade Journal'!O:O,MATCH(T808,'Trade Journal'!A:A,0)),"")</f>
        <v/>
      </c>
      <c r="AA808" s="102" t="str">
        <f t="array" aca="1" ref="AA808" ca="1">IF(Z808&lt;&gt;"",PRODUCT(Z$2:Z808+1)-1,"")</f>
        <v/>
      </c>
      <c r="AB808" s="102" t="str">
        <f ca="1">IF(AA808&lt;&gt;"",IF(MAX(AA$2:AA808)=AA808,1/(1+AC807)-1,(1+AA808)/(1+AA807)-1),"")</f>
        <v/>
      </c>
      <c r="AC808" s="102" t="str">
        <f t="array" aca="1" ref="AC808" ca="1">IF(AA808&lt;&gt;"",PRODUCT(AB$3:AB808+1)-1,"")</f>
        <v/>
      </c>
      <c r="AD808" s="104" t="str">
        <f ca="1">IF(AA808&lt;&gt;"",POWER((AA808-MAX(AA$2:AA808))/(1+MAX(AA$2:AA808))*100,2),"")</f>
        <v/>
      </c>
    </row>
    <row r="809" spans="20:30" x14ac:dyDescent="0.25">
      <c r="T809" t="str">
        <f t="array" aca="1" ref="T809" ca="1">IF(ROWS($2:809)&lt;=COUNT('Trade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ROWS(U$2:$U809))),"")</f>
        <v/>
      </c>
      <c r="U809" s="93" t="str">
        <f ca="1">IFERROR(INDEX('Trade Journal'!P:P,MATCH(T809,'Trade Journal'!A:A,0)),"")</f>
        <v/>
      </c>
      <c r="V809" s="93" t="str">
        <f ca="1">IFERROR(INDEX('Trade Journal'!Q:Q,MATCH(T809,'Trade Journal'!A:A,0)),"")</f>
        <v/>
      </c>
      <c r="W809" s="93" t="str">
        <f ca="1">IFERROR(INDEX('Trade Journal'!R:R,MATCH(T809,'Trade Journal'!A:A,0)),"")</f>
        <v/>
      </c>
      <c r="X809" s="93" t="str">
        <f t="shared" ca="1" si="13"/>
        <v/>
      </c>
      <c r="Y809" s="93" t="str">
        <f ca="1">IF(X809&lt;&gt;"",SUM(X$2:X809),"")</f>
        <v/>
      </c>
      <c r="Z809" s="102" t="str">
        <f ca="1">IFERROR(INDEX('Trade Journal'!O:O,MATCH(T809,'Trade Journal'!A:A,0)),"")</f>
        <v/>
      </c>
      <c r="AA809" s="102" t="str">
        <f t="array" aca="1" ref="AA809" ca="1">IF(Z809&lt;&gt;"",PRODUCT(Z$2:Z809+1)-1,"")</f>
        <v/>
      </c>
      <c r="AB809" s="102" t="str">
        <f ca="1">IF(AA809&lt;&gt;"",IF(MAX(AA$2:AA809)=AA809,1/(1+AC808)-1,(1+AA809)/(1+AA808)-1),"")</f>
        <v/>
      </c>
      <c r="AC809" s="102" t="str">
        <f t="array" aca="1" ref="AC809" ca="1">IF(AA809&lt;&gt;"",PRODUCT(AB$3:AB809+1)-1,"")</f>
        <v/>
      </c>
      <c r="AD809" s="104" t="str">
        <f ca="1">IF(AA809&lt;&gt;"",POWER((AA809-MAX(AA$2:AA809))/(1+MAX(AA$2:AA809))*100,2),"")</f>
        <v/>
      </c>
    </row>
    <row r="810" spans="20:30" x14ac:dyDescent="0.25">
      <c r="T810" t="str">
        <f t="array" aca="1" ref="T810" ca="1">IF(ROWS($2:810)&lt;=COUNT('Trade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ROWS(U$2:$U810))),"")</f>
        <v/>
      </c>
      <c r="U810" s="93" t="str">
        <f ca="1">IFERROR(INDEX('Trade Journal'!P:P,MATCH(T810,'Trade Journal'!A:A,0)),"")</f>
        <v/>
      </c>
      <c r="V810" s="93" t="str">
        <f ca="1">IFERROR(INDEX('Trade Journal'!Q:Q,MATCH(T810,'Trade Journal'!A:A,0)),"")</f>
        <v/>
      </c>
      <c r="W810" s="93" t="str">
        <f ca="1">IFERROR(INDEX('Trade Journal'!R:R,MATCH(T810,'Trade Journal'!A:A,0)),"")</f>
        <v/>
      </c>
      <c r="X810" s="93" t="str">
        <f t="shared" ca="1" si="13"/>
        <v/>
      </c>
      <c r="Y810" s="93" t="str">
        <f ca="1">IF(X810&lt;&gt;"",SUM(X$2:X810),"")</f>
        <v/>
      </c>
      <c r="Z810" s="102" t="str">
        <f ca="1">IFERROR(INDEX('Trade Journal'!O:O,MATCH(T810,'Trade Journal'!A:A,0)),"")</f>
        <v/>
      </c>
      <c r="AA810" s="102" t="str">
        <f t="array" aca="1" ref="AA810" ca="1">IF(Z810&lt;&gt;"",PRODUCT(Z$2:Z810+1)-1,"")</f>
        <v/>
      </c>
      <c r="AB810" s="102" t="str">
        <f ca="1">IF(AA810&lt;&gt;"",IF(MAX(AA$2:AA810)=AA810,1/(1+AC809)-1,(1+AA810)/(1+AA809)-1),"")</f>
        <v/>
      </c>
      <c r="AC810" s="102" t="str">
        <f t="array" aca="1" ref="AC810" ca="1">IF(AA810&lt;&gt;"",PRODUCT(AB$3:AB810+1)-1,"")</f>
        <v/>
      </c>
      <c r="AD810" s="104" t="str">
        <f ca="1">IF(AA810&lt;&gt;"",POWER((AA810-MAX(AA$2:AA810))/(1+MAX(AA$2:AA810))*100,2),"")</f>
        <v/>
      </c>
    </row>
    <row r="811" spans="20:30" x14ac:dyDescent="0.25">
      <c r="T811" t="str">
        <f t="array" aca="1" ref="T811" ca="1">IF(ROWS($2:811)&lt;=COUNT('Trade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ROWS(U$2:$U811))),"")</f>
        <v/>
      </c>
      <c r="U811" s="93" t="str">
        <f ca="1">IFERROR(INDEX('Trade Journal'!P:P,MATCH(T811,'Trade Journal'!A:A,0)),"")</f>
        <v/>
      </c>
      <c r="V811" s="93" t="str">
        <f ca="1">IFERROR(INDEX('Trade Journal'!Q:Q,MATCH(T811,'Trade Journal'!A:A,0)),"")</f>
        <v/>
      </c>
      <c r="W811" s="93" t="str">
        <f ca="1">IFERROR(INDEX('Trade Journal'!R:R,MATCH(T811,'Trade Journal'!A:A,0)),"")</f>
        <v/>
      </c>
      <c r="X811" s="93" t="str">
        <f t="shared" ca="1" si="13"/>
        <v/>
      </c>
      <c r="Y811" s="93" t="str">
        <f ca="1">IF(X811&lt;&gt;"",SUM(X$2:X811),"")</f>
        <v/>
      </c>
      <c r="Z811" s="102" t="str">
        <f ca="1">IFERROR(INDEX('Trade Journal'!O:O,MATCH(T811,'Trade Journal'!A:A,0)),"")</f>
        <v/>
      </c>
      <c r="AA811" s="102" t="str">
        <f t="array" aca="1" ref="AA811" ca="1">IF(Z811&lt;&gt;"",PRODUCT(Z$2:Z811+1)-1,"")</f>
        <v/>
      </c>
      <c r="AB811" s="102" t="str">
        <f ca="1">IF(AA811&lt;&gt;"",IF(MAX(AA$2:AA811)=AA811,1/(1+AC810)-1,(1+AA811)/(1+AA810)-1),"")</f>
        <v/>
      </c>
      <c r="AC811" s="102" t="str">
        <f t="array" aca="1" ref="AC811" ca="1">IF(AA811&lt;&gt;"",PRODUCT(AB$3:AB811+1)-1,"")</f>
        <v/>
      </c>
      <c r="AD811" s="104" t="str">
        <f ca="1">IF(AA811&lt;&gt;"",POWER((AA811-MAX(AA$2:AA811))/(1+MAX(AA$2:AA811))*100,2),"")</f>
        <v/>
      </c>
    </row>
    <row r="812" spans="20:30" x14ac:dyDescent="0.25">
      <c r="T812" t="str">
        <f t="array" aca="1" ref="T812" ca="1">IF(ROWS($2:812)&lt;=COUNT('Trade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ROWS(U$2:$U812))),"")</f>
        <v/>
      </c>
      <c r="U812" s="93" t="str">
        <f ca="1">IFERROR(INDEX('Trade Journal'!P:P,MATCH(T812,'Trade Journal'!A:A,0)),"")</f>
        <v/>
      </c>
      <c r="V812" s="93" t="str">
        <f ca="1">IFERROR(INDEX('Trade Journal'!Q:Q,MATCH(T812,'Trade Journal'!A:A,0)),"")</f>
        <v/>
      </c>
      <c r="W812" s="93" t="str">
        <f ca="1">IFERROR(INDEX('Trade Journal'!R:R,MATCH(T812,'Trade Journal'!A:A,0)),"")</f>
        <v/>
      </c>
      <c r="X812" s="93" t="str">
        <f t="shared" ca="1" si="13"/>
        <v/>
      </c>
      <c r="Y812" s="93" t="str">
        <f ca="1">IF(X812&lt;&gt;"",SUM(X$2:X812),"")</f>
        <v/>
      </c>
      <c r="Z812" s="102" t="str">
        <f ca="1">IFERROR(INDEX('Trade Journal'!O:O,MATCH(T812,'Trade Journal'!A:A,0)),"")</f>
        <v/>
      </c>
      <c r="AA812" s="102" t="str">
        <f t="array" aca="1" ref="AA812" ca="1">IF(Z812&lt;&gt;"",PRODUCT(Z$2:Z812+1)-1,"")</f>
        <v/>
      </c>
      <c r="AB812" s="102" t="str">
        <f ca="1">IF(AA812&lt;&gt;"",IF(MAX(AA$2:AA812)=AA812,1/(1+AC811)-1,(1+AA812)/(1+AA811)-1),"")</f>
        <v/>
      </c>
      <c r="AC812" s="102" t="str">
        <f t="array" aca="1" ref="AC812" ca="1">IF(AA812&lt;&gt;"",PRODUCT(AB$3:AB812+1)-1,"")</f>
        <v/>
      </c>
      <c r="AD812" s="104" t="str">
        <f ca="1">IF(AA812&lt;&gt;"",POWER((AA812-MAX(AA$2:AA812))/(1+MAX(AA$2:AA812))*100,2),"")</f>
        <v/>
      </c>
    </row>
    <row r="813" spans="20:30" x14ac:dyDescent="0.25">
      <c r="T813" t="str">
        <f t="array" aca="1" ref="T813" ca="1">IF(ROWS($2:813)&lt;=COUNT('Trade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ROWS(U$2:$U813))),"")</f>
        <v/>
      </c>
      <c r="U813" s="93" t="str">
        <f ca="1">IFERROR(INDEX('Trade Journal'!P:P,MATCH(T813,'Trade Journal'!A:A,0)),"")</f>
        <v/>
      </c>
      <c r="V813" s="93" t="str">
        <f ca="1">IFERROR(INDEX('Trade Journal'!Q:Q,MATCH(T813,'Trade Journal'!A:A,0)),"")</f>
        <v/>
      </c>
      <c r="W813" s="93" t="str">
        <f ca="1">IFERROR(INDEX('Trade Journal'!R:R,MATCH(T813,'Trade Journal'!A:A,0)),"")</f>
        <v/>
      </c>
      <c r="X813" s="93" t="str">
        <f t="shared" ca="1" si="13"/>
        <v/>
      </c>
      <c r="Y813" s="93" t="str">
        <f ca="1">IF(X813&lt;&gt;"",SUM(X$2:X813),"")</f>
        <v/>
      </c>
      <c r="Z813" s="102" t="str">
        <f ca="1">IFERROR(INDEX('Trade Journal'!O:O,MATCH(T813,'Trade Journal'!A:A,0)),"")</f>
        <v/>
      </c>
      <c r="AA813" s="102" t="str">
        <f t="array" aca="1" ref="AA813" ca="1">IF(Z813&lt;&gt;"",PRODUCT(Z$2:Z813+1)-1,"")</f>
        <v/>
      </c>
      <c r="AB813" s="102" t="str">
        <f ca="1">IF(AA813&lt;&gt;"",IF(MAX(AA$2:AA813)=AA813,1/(1+AC812)-1,(1+AA813)/(1+AA812)-1),"")</f>
        <v/>
      </c>
      <c r="AC813" s="102" t="str">
        <f t="array" aca="1" ref="AC813" ca="1">IF(AA813&lt;&gt;"",PRODUCT(AB$3:AB813+1)-1,"")</f>
        <v/>
      </c>
      <c r="AD813" s="104" t="str">
        <f ca="1">IF(AA813&lt;&gt;"",POWER((AA813-MAX(AA$2:AA813))/(1+MAX(AA$2:AA813))*100,2),"")</f>
        <v/>
      </c>
    </row>
    <row r="814" spans="20:30" x14ac:dyDescent="0.25">
      <c r="T814" t="str">
        <f t="array" aca="1" ref="T814" ca="1">IF(ROWS($2:814)&lt;=COUNT('Trade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ROWS(U$2:$U814))),"")</f>
        <v/>
      </c>
      <c r="U814" s="93" t="str">
        <f ca="1">IFERROR(INDEX('Trade Journal'!P:P,MATCH(T814,'Trade Journal'!A:A,0)),"")</f>
        <v/>
      </c>
      <c r="V814" s="93" t="str">
        <f ca="1">IFERROR(INDEX('Trade Journal'!Q:Q,MATCH(T814,'Trade Journal'!A:A,0)),"")</f>
        <v/>
      </c>
      <c r="W814" s="93" t="str">
        <f ca="1">IFERROR(INDEX('Trade Journal'!R:R,MATCH(T814,'Trade Journal'!A:A,0)),"")</f>
        <v/>
      </c>
      <c r="X814" s="93" t="str">
        <f t="shared" ca="1" si="13"/>
        <v/>
      </c>
      <c r="Y814" s="93" t="str">
        <f ca="1">IF(X814&lt;&gt;"",SUM(X$2:X814),"")</f>
        <v/>
      </c>
      <c r="Z814" s="102" t="str">
        <f ca="1">IFERROR(INDEX('Trade Journal'!O:O,MATCH(T814,'Trade Journal'!A:A,0)),"")</f>
        <v/>
      </c>
      <c r="AA814" s="102" t="str">
        <f t="array" aca="1" ref="AA814" ca="1">IF(Z814&lt;&gt;"",PRODUCT(Z$2:Z814+1)-1,"")</f>
        <v/>
      </c>
      <c r="AB814" s="102" t="str">
        <f ca="1">IF(AA814&lt;&gt;"",IF(MAX(AA$2:AA814)=AA814,1/(1+AC813)-1,(1+AA814)/(1+AA813)-1),"")</f>
        <v/>
      </c>
      <c r="AC814" s="102" t="str">
        <f t="array" aca="1" ref="AC814" ca="1">IF(AA814&lt;&gt;"",PRODUCT(AB$3:AB814+1)-1,"")</f>
        <v/>
      </c>
      <c r="AD814" s="104" t="str">
        <f ca="1">IF(AA814&lt;&gt;"",POWER((AA814-MAX(AA$2:AA814))/(1+MAX(AA$2:AA814))*100,2),"")</f>
        <v/>
      </c>
    </row>
    <row r="815" spans="20:30" x14ac:dyDescent="0.25">
      <c r="T815" t="str">
        <f t="array" aca="1" ref="T815" ca="1">IF(ROWS($2:815)&lt;=COUNT('Trade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ROWS(U$2:$U815))),"")</f>
        <v/>
      </c>
      <c r="U815" s="93" t="str">
        <f ca="1">IFERROR(INDEX('Trade Journal'!P:P,MATCH(T815,'Trade Journal'!A:A,0)),"")</f>
        <v/>
      </c>
      <c r="V815" s="93" t="str">
        <f ca="1">IFERROR(INDEX('Trade Journal'!Q:Q,MATCH(T815,'Trade Journal'!A:A,0)),"")</f>
        <v/>
      </c>
      <c r="W815" s="93" t="str">
        <f ca="1">IFERROR(INDEX('Trade Journal'!R:R,MATCH(T815,'Trade Journal'!A:A,0)),"")</f>
        <v/>
      </c>
      <c r="X815" s="93" t="str">
        <f t="shared" ca="1" si="13"/>
        <v/>
      </c>
      <c r="Y815" s="93" t="str">
        <f ca="1">IF(X815&lt;&gt;"",SUM(X$2:X815),"")</f>
        <v/>
      </c>
      <c r="Z815" s="102" t="str">
        <f ca="1">IFERROR(INDEX('Trade Journal'!O:O,MATCH(T815,'Trade Journal'!A:A,0)),"")</f>
        <v/>
      </c>
      <c r="AA815" s="102" t="str">
        <f t="array" aca="1" ref="AA815" ca="1">IF(Z815&lt;&gt;"",PRODUCT(Z$2:Z815+1)-1,"")</f>
        <v/>
      </c>
      <c r="AB815" s="102" t="str">
        <f ca="1">IF(AA815&lt;&gt;"",IF(MAX(AA$2:AA815)=AA815,1/(1+AC814)-1,(1+AA815)/(1+AA814)-1),"")</f>
        <v/>
      </c>
      <c r="AC815" s="102" t="str">
        <f t="array" aca="1" ref="AC815" ca="1">IF(AA815&lt;&gt;"",PRODUCT(AB$3:AB815+1)-1,"")</f>
        <v/>
      </c>
      <c r="AD815" s="104" t="str">
        <f ca="1">IF(AA815&lt;&gt;"",POWER((AA815-MAX(AA$2:AA815))/(1+MAX(AA$2:AA815))*100,2),"")</f>
        <v/>
      </c>
    </row>
    <row r="816" spans="20:30" x14ac:dyDescent="0.25">
      <c r="T816" t="str">
        <f t="array" aca="1" ref="T816" ca="1">IF(ROWS($2:816)&lt;=COUNT('Trade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ROWS(U$2:$U816))),"")</f>
        <v/>
      </c>
      <c r="U816" s="93" t="str">
        <f ca="1">IFERROR(INDEX('Trade Journal'!P:P,MATCH(T816,'Trade Journal'!A:A,0)),"")</f>
        <v/>
      </c>
      <c r="V816" s="93" t="str">
        <f ca="1">IFERROR(INDEX('Trade Journal'!Q:Q,MATCH(T816,'Trade Journal'!A:A,0)),"")</f>
        <v/>
      </c>
      <c r="W816" s="93" t="str">
        <f ca="1">IFERROR(INDEX('Trade Journal'!R:R,MATCH(T816,'Trade Journal'!A:A,0)),"")</f>
        <v/>
      </c>
      <c r="X816" s="93" t="str">
        <f t="shared" ca="1" si="13"/>
        <v/>
      </c>
      <c r="Y816" s="93" t="str">
        <f ca="1">IF(X816&lt;&gt;"",SUM(X$2:X816),"")</f>
        <v/>
      </c>
      <c r="Z816" s="102" t="str">
        <f ca="1">IFERROR(INDEX('Trade Journal'!O:O,MATCH(T816,'Trade Journal'!A:A,0)),"")</f>
        <v/>
      </c>
      <c r="AA816" s="102" t="str">
        <f t="array" aca="1" ref="AA816" ca="1">IF(Z816&lt;&gt;"",PRODUCT(Z$2:Z816+1)-1,"")</f>
        <v/>
      </c>
      <c r="AB816" s="102" t="str">
        <f ca="1">IF(AA816&lt;&gt;"",IF(MAX(AA$2:AA816)=AA816,1/(1+AC815)-1,(1+AA816)/(1+AA815)-1),"")</f>
        <v/>
      </c>
      <c r="AC816" s="102" t="str">
        <f t="array" aca="1" ref="AC816" ca="1">IF(AA816&lt;&gt;"",PRODUCT(AB$3:AB816+1)-1,"")</f>
        <v/>
      </c>
      <c r="AD816" s="104" t="str">
        <f ca="1">IF(AA816&lt;&gt;"",POWER((AA816-MAX(AA$2:AA816))/(1+MAX(AA$2:AA816))*100,2),"")</f>
        <v/>
      </c>
    </row>
    <row r="817" spans="20:30" x14ac:dyDescent="0.25">
      <c r="T817" t="str">
        <f t="array" aca="1" ref="T817" ca="1">IF(ROWS($2:817)&lt;=COUNT('Trade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ROWS(U$2:$U817))),"")</f>
        <v/>
      </c>
      <c r="U817" s="93" t="str">
        <f ca="1">IFERROR(INDEX('Trade Journal'!P:P,MATCH(T817,'Trade Journal'!A:A,0)),"")</f>
        <v/>
      </c>
      <c r="V817" s="93" t="str">
        <f ca="1">IFERROR(INDEX('Trade Journal'!Q:Q,MATCH(T817,'Trade Journal'!A:A,0)),"")</f>
        <v/>
      </c>
      <c r="W817" s="93" t="str">
        <f ca="1">IFERROR(INDEX('Trade Journal'!R:R,MATCH(T817,'Trade Journal'!A:A,0)),"")</f>
        <v/>
      </c>
      <c r="X817" s="93" t="str">
        <f t="shared" ca="1" si="13"/>
        <v/>
      </c>
      <c r="Y817" s="93" t="str">
        <f ca="1">IF(X817&lt;&gt;"",SUM(X$2:X817),"")</f>
        <v/>
      </c>
      <c r="Z817" s="102" t="str">
        <f ca="1">IFERROR(INDEX('Trade Journal'!O:O,MATCH(T817,'Trade Journal'!A:A,0)),"")</f>
        <v/>
      </c>
      <c r="AA817" s="102" t="str">
        <f t="array" aca="1" ref="AA817" ca="1">IF(Z817&lt;&gt;"",PRODUCT(Z$2:Z817+1)-1,"")</f>
        <v/>
      </c>
      <c r="AB817" s="102" t="str">
        <f ca="1">IF(AA817&lt;&gt;"",IF(MAX(AA$2:AA817)=AA817,1/(1+AC816)-1,(1+AA817)/(1+AA816)-1),"")</f>
        <v/>
      </c>
      <c r="AC817" s="102" t="str">
        <f t="array" aca="1" ref="AC817" ca="1">IF(AA817&lt;&gt;"",PRODUCT(AB$3:AB817+1)-1,"")</f>
        <v/>
      </c>
      <c r="AD817" s="104" t="str">
        <f ca="1">IF(AA817&lt;&gt;"",POWER((AA817-MAX(AA$2:AA817))/(1+MAX(AA$2:AA817))*100,2),"")</f>
        <v/>
      </c>
    </row>
    <row r="818" spans="20:30" x14ac:dyDescent="0.25">
      <c r="T818" t="str">
        <f t="array" aca="1" ref="T818" ca="1">IF(ROWS($2:818)&lt;=COUNT('Trade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ROWS(U$2:$U818))),"")</f>
        <v/>
      </c>
      <c r="U818" s="93" t="str">
        <f ca="1">IFERROR(INDEX('Trade Journal'!P:P,MATCH(T818,'Trade Journal'!A:A,0)),"")</f>
        <v/>
      </c>
      <c r="V818" s="93" t="str">
        <f ca="1">IFERROR(INDEX('Trade Journal'!Q:Q,MATCH(T818,'Trade Journal'!A:A,0)),"")</f>
        <v/>
      </c>
      <c r="W818" s="93" t="str">
        <f ca="1">IFERROR(INDEX('Trade Journal'!R:R,MATCH(T818,'Trade Journal'!A:A,0)),"")</f>
        <v/>
      </c>
      <c r="X818" s="93" t="str">
        <f t="shared" ca="1" si="13"/>
        <v/>
      </c>
      <c r="Y818" s="93" t="str">
        <f ca="1">IF(X818&lt;&gt;"",SUM(X$2:X818),"")</f>
        <v/>
      </c>
      <c r="Z818" s="102" t="str">
        <f ca="1">IFERROR(INDEX('Trade Journal'!O:O,MATCH(T818,'Trade Journal'!A:A,0)),"")</f>
        <v/>
      </c>
      <c r="AA818" s="102" t="str">
        <f t="array" aca="1" ref="AA818" ca="1">IF(Z818&lt;&gt;"",PRODUCT(Z$2:Z818+1)-1,"")</f>
        <v/>
      </c>
      <c r="AB818" s="102" t="str">
        <f ca="1">IF(AA818&lt;&gt;"",IF(MAX(AA$2:AA818)=AA818,1/(1+AC817)-1,(1+AA818)/(1+AA817)-1),"")</f>
        <v/>
      </c>
      <c r="AC818" s="102" t="str">
        <f t="array" aca="1" ref="AC818" ca="1">IF(AA818&lt;&gt;"",PRODUCT(AB$3:AB818+1)-1,"")</f>
        <v/>
      </c>
      <c r="AD818" s="104" t="str">
        <f ca="1">IF(AA818&lt;&gt;"",POWER((AA818-MAX(AA$2:AA818))/(1+MAX(AA$2:AA818))*100,2),"")</f>
        <v/>
      </c>
    </row>
    <row r="819" spans="20:30" x14ac:dyDescent="0.25">
      <c r="T819" t="str">
        <f t="array" aca="1" ref="T819" ca="1">IF(ROWS($2:819)&lt;=COUNT('Trade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ROWS(U$2:$U819))),"")</f>
        <v/>
      </c>
      <c r="U819" s="93" t="str">
        <f ca="1">IFERROR(INDEX('Trade Journal'!P:P,MATCH(T819,'Trade Journal'!A:A,0)),"")</f>
        <v/>
      </c>
      <c r="V819" s="93" t="str">
        <f ca="1">IFERROR(INDEX('Trade Journal'!Q:Q,MATCH(T819,'Trade Journal'!A:A,0)),"")</f>
        <v/>
      </c>
      <c r="W819" s="93" t="str">
        <f ca="1">IFERROR(INDEX('Trade Journal'!R:R,MATCH(T819,'Trade Journal'!A:A,0)),"")</f>
        <v/>
      </c>
      <c r="X819" s="93" t="str">
        <f t="shared" ca="1" si="13"/>
        <v/>
      </c>
      <c r="Y819" s="93" t="str">
        <f ca="1">IF(X819&lt;&gt;"",SUM(X$2:X819),"")</f>
        <v/>
      </c>
      <c r="Z819" s="102" t="str">
        <f ca="1">IFERROR(INDEX('Trade Journal'!O:O,MATCH(T819,'Trade Journal'!A:A,0)),"")</f>
        <v/>
      </c>
      <c r="AA819" s="102" t="str">
        <f t="array" aca="1" ref="AA819" ca="1">IF(Z819&lt;&gt;"",PRODUCT(Z$2:Z819+1)-1,"")</f>
        <v/>
      </c>
      <c r="AB819" s="102" t="str">
        <f ca="1">IF(AA819&lt;&gt;"",IF(MAX(AA$2:AA819)=AA819,1/(1+AC818)-1,(1+AA819)/(1+AA818)-1),"")</f>
        <v/>
      </c>
      <c r="AC819" s="102" t="str">
        <f t="array" aca="1" ref="AC819" ca="1">IF(AA819&lt;&gt;"",PRODUCT(AB$3:AB819+1)-1,"")</f>
        <v/>
      </c>
      <c r="AD819" s="104" t="str">
        <f ca="1">IF(AA819&lt;&gt;"",POWER((AA819-MAX(AA$2:AA819))/(1+MAX(AA$2:AA819))*100,2),"")</f>
        <v/>
      </c>
    </row>
    <row r="820" spans="20:30" x14ac:dyDescent="0.25">
      <c r="T820" t="str">
        <f t="array" aca="1" ref="T820" ca="1">IF(ROWS($2:820)&lt;=COUNT('Trade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ROWS(U$2:$U820))),"")</f>
        <v/>
      </c>
      <c r="U820" s="93" t="str">
        <f ca="1">IFERROR(INDEX('Trade Journal'!P:P,MATCH(T820,'Trade Journal'!A:A,0)),"")</f>
        <v/>
      </c>
      <c r="V820" s="93" t="str">
        <f ca="1">IFERROR(INDEX('Trade Journal'!Q:Q,MATCH(T820,'Trade Journal'!A:A,0)),"")</f>
        <v/>
      </c>
      <c r="W820" s="93" t="str">
        <f ca="1">IFERROR(INDEX('Trade Journal'!R:R,MATCH(T820,'Trade Journal'!A:A,0)),"")</f>
        <v/>
      </c>
      <c r="X820" s="93" t="str">
        <f t="shared" ca="1" si="13"/>
        <v/>
      </c>
      <c r="Y820" s="93" t="str">
        <f ca="1">IF(X820&lt;&gt;"",SUM(X$2:X820),"")</f>
        <v/>
      </c>
      <c r="Z820" s="102" t="str">
        <f ca="1">IFERROR(INDEX('Trade Journal'!O:O,MATCH(T820,'Trade Journal'!A:A,0)),"")</f>
        <v/>
      </c>
      <c r="AA820" s="102" t="str">
        <f t="array" aca="1" ref="AA820" ca="1">IF(Z820&lt;&gt;"",PRODUCT(Z$2:Z820+1)-1,"")</f>
        <v/>
      </c>
      <c r="AB820" s="102" t="str">
        <f ca="1">IF(AA820&lt;&gt;"",IF(MAX(AA$2:AA820)=AA820,1/(1+AC819)-1,(1+AA820)/(1+AA819)-1),"")</f>
        <v/>
      </c>
      <c r="AC820" s="102" t="str">
        <f t="array" aca="1" ref="AC820" ca="1">IF(AA820&lt;&gt;"",PRODUCT(AB$3:AB820+1)-1,"")</f>
        <v/>
      </c>
      <c r="AD820" s="104" t="str">
        <f ca="1">IF(AA820&lt;&gt;"",POWER((AA820-MAX(AA$2:AA820))/(1+MAX(AA$2:AA820))*100,2),"")</f>
        <v/>
      </c>
    </row>
    <row r="821" spans="20:30" x14ac:dyDescent="0.25">
      <c r="T821" t="str">
        <f t="array" aca="1" ref="T821" ca="1">IF(ROWS($2:821)&lt;=COUNT('Trade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ROWS(U$2:$U821))),"")</f>
        <v/>
      </c>
      <c r="U821" s="93" t="str">
        <f ca="1">IFERROR(INDEX('Trade Journal'!P:P,MATCH(T821,'Trade Journal'!A:A,0)),"")</f>
        <v/>
      </c>
      <c r="V821" s="93" t="str">
        <f ca="1">IFERROR(INDEX('Trade Journal'!Q:Q,MATCH(T821,'Trade Journal'!A:A,0)),"")</f>
        <v/>
      </c>
      <c r="W821" s="93" t="str">
        <f ca="1">IFERROR(INDEX('Trade Journal'!R:R,MATCH(T821,'Trade Journal'!A:A,0)),"")</f>
        <v/>
      </c>
      <c r="X821" s="93" t="str">
        <f t="shared" ca="1" si="13"/>
        <v/>
      </c>
      <c r="Y821" s="93" t="str">
        <f ca="1">IF(X821&lt;&gt;"",SUM(X$2:X821),"")</f>
        <v/>
      </c>
      <c r="Z821" s="102" t="str">
        <f ca="1">IFERROR(INDEX('Trade Journal'!O:O,MATCH(T821,'Trade Journal'!A:A,0)),"")</f>
        <v/>
      </c>
      <c r="AA821" s="102" t="str">
        <f t="array" aca="1" ref="AA821" ca="1">IF(Z821&lt;&gt;"",PRODUCT(Z$2:Z821+1)-1,"")</f>
        <v/>
      </c>
      <c r="AB821" s="102" t="str">
        <f ca="1">IF(AA821&lt;&gt;"",IF(MAX(AA$2:AA821)=AA821,1/(1+AC820)-1,(1+AA821)/(1+AA820)-1),"")</f>
        <v/>
      </c>
      <c r="AC821" s="102" t="str">
        <f t="array" aca="1" ref="AC821" ca="1">IF(AA821&lt;&gt;"",PRODUCT(AB$3:AB821+1)-1,"")</f>
        <v/>
      </c>
      <c r="AD821" s="104" t="str">
        <f ca="1">IF(AA821&lt;&gt;"",POWER((AA821-MAX(AA$2:AA821))/(1+MAX(AA$2:AA821))*100,2),"")</f>
        <v/>
      </c>
    </row>
    <row r="822" spans="20:30" x14ac:dyDescent="0.25">
      <c r="T822" t="str">
        <f t="array" aca="1" ref="T822" ca="1">IF(ROWS($2:822)&lt;=COUNT('Trade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ROWS(U$2:$U822))),"")</f>
        <v/>
      </c>
      <c r="U822" s="93" t="str">
        <f ca="1">IFERROR(INDEX('Trade Journal'!P:P,MATCH(T822,'Trade Journal'!A:A,0)),"")</f>
        <v/>
      </c>
      <c r="V822" s="93" t="str">
        <f ca="1">IFERROR(INDEX('Trade Journal'!Q:Q,MATCH(T822,'Trade Journal'!A:A,0)),"")</f>
        <v/>
      </c>
      <c r="W822" s="93" t="str">
        <f ca="1">IFERROR(INDEX('Trade Journal'!R:R,MATCH(T822,'Trade Journal'!A:A,0)),"")</f>
        <v/>
      </c>
      <c r="X822" s="93" t="str">
        <f t="shared" ca="1" si="13"/>
        <v/>
      </c>
      <c r="Y822" s="93" t="str">
        <f ca="1">IF(X822&lt;&gt;"",SUM(X$2:X822),"")</f>
        <v/>
      </c>
      <c r="Z822" s="102" t="str">
        <f ca="1">IFERROR(INDEX('Trade Journal'!O:O,MATCH(T822,'Trade Journal'!A:A,0)),"")</f>
        <v/>
      </c>
      <c r="AA822" s="102" t="str">
        <f t="array" aca="1" ref="AA822" ca="1">IF(Z822&lt;&gt;"",PRODUCT(Z$2:Z822+1)-1,"")</f>
        <v/>
      </c>
      <c r="AB822" s="102" t="str">
        <f ca="1">IF(AA822&lt;&gt;"",IF(MAX(AA$2:AA822)=AA822,1/(1+AC821)-1,(1+AA822)/(1+AA821)-1),"")</f>
        <v/>
      </c>
      <c r="AC822" s="102" t="str">
        <f t="array" aca="1" ref="AC822" ca="1">IF(AA822&lt;&gt;"",PRODUCT(AB$3:AB822+1)-1,"")</f>
        <v/>
      </c>
      <c r="AD822" s="104" t="str">
        <f ca="1">IF(AA822&lt;&gt;"",POWER((AA822-MAX(AA$2:AA822))/(1+MAX(AA$2:AA822))*100,2),"")</f>
        <v/>
      </c>
    </row>
    <row r="823" spans="20:30" x14ac:dyDescent="0.25">
      <c r="T823" t="str">
        <f t="array" aca="1" ref="T823" ca="1">IF(ROWS($2:823)&lt;=COUNT('Trade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ROWS(U$2:$U823))),"")</f>
        <v/>
      </c>
      <c r="U823" s="93" t="str">
        <f ca="1">IFERROR(INDEX('Trade Journal'!P:P,MATCH(T823,'Trade Journal'!A:A,0)),"")</f>
        <v/>
      </c>
      <c r="V823" s="93" t="str">
        <f ca="1">IFERROR(INDEX('Trade Journal'!Q:Q,MATCH(T823,'Trade Journal'!A:A,0)),"")</f>
        <v/>
      </c>
      <c r="W823" s="93" t="str">
        <f ca="1">IFERROR(INDEX('Trade Journal'!R:R,MATCH(T823,'Trade Journal'!A:A,0)),"")</f>
        <v/>
      </c>
      <c r="X823" s="93" t="str">
        <f t="shared" ca="1" si="13"/>
        <v/>
      </c>
      <c r="Y823" s="93" t="str">
        <f ca="1">IF(X823&lt;&gt;"",SUM(X$2:X823),"")</f>
        <v/>
      </c>
      <c r="Z823" s="102" t="str">
        <f ca="1">IFERROR(INDEX('Trade Journal'!O:O,MATCH(T823,'Trade Journal'!A:A,0)),"")</f>
        <v/>
      </c>
      <c r="AA823" s="102" t="str">
        <f t="array" aca="1" ref="AA823" ca="1">IF(Z823&lt;&gt;"",PRODUCT(Z$2:Z823+1)-1,"")</f>
        <v/>
      </c>
      <c r="AB823" s="102" t="str">
        <f ca="1">IF(AA823&lt;&gt;"",IF(MAX(AA$2:AA823)=AA823,1/(1+AC822)-1,(1+AA823)/(1+AA822)-1),"")</f>
        <v/>
      </c>
      <c r="AC823" s="102" t="str">
        <f t="array" aca="1" ref="AC823" ca="1">IF(AA823&lt;&gt;"",PRODUCT(AB$3:AB823+1)-1,"")</f>
        <v/>
      </c>
      <c r="AD823" s="104" t="str">
        <f ca="1">IF(AA823&lt;&gt;"",POWER((AA823-MAX(AA$2:AA823))/(1+MAX(AA$2:AA823))*100,2),"")</f>
        <v/>
      </c>
    </row>
    <row r="824" spans="20:30" x14ac:dyDescent="0.25">
      <c r="T824" t="str">
        <f t="array" aca="1" ref="T824" ca="1">IF(ROWS($2:824)&lt;=COUNT('Trade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ROWS(U$2:$U824))),"")</f>
        <v/>
      </c>
      <c r="U824" s="93" t="str">
        <f ca="1">IFERROR(INDEX('Trade Journal'!P:P,MATCH(T824,'Trade Journal'!A:A,0)),"")</f>
        <v/>
      </c>
      <c r="V824" s="93" t="str">
        <f ca="1">IFERROR(INDEX('Trade Journal'!Q:Q,MATCH(T824,'Trade Journal'!A:A,0)),"")</f>
        <v/>
      </c>
      <c r="W824" s="93" t="str">
        <f ca="1">IFERROR(INDEX('Trade Journal'!R:R,MATCH(T824,'Trade Journal'!A:A,0)),"")</f>
        <v/>
      </c>
      <c r="X824" s="93" t="str">
        <f t="shared" ca="1" si="13"/>
        <v/>
      </c>
      <c r="Y824" s="93" t="str">
        <f ca="1">IF(X824&lt;&gt;"",SUM(X$2:X824),"")</f>
        <v/>
      </c>
      <c r="Z824" s="102" t="str">
        <f ca="1">IFERROR(INDEX('Trade Journal'!O:O,MATCH(T824,'Trade Journal'!A:A,0)),"")</f>
        <v/>
      </c>
      <c r="AA824" s="102" t="str">
        <f t="array" aca="1" ref="AA824" ca="1">IF(Z824&lt;&gt;"",PRODUCT(Z$2:Z824+1)-1,"")</f>
        <v/>
      </c>
      <c r="AB824" s="102" t="str">
        <f ca="1">IF(AA824&lt;&gt;"",IF(MAX(AA$2:AA824)=AA824,1/(1+AC823)-1,(1+AA824)/(1+AA823)-1),"")</f>
        <v/>
      </c>
      <c r="AC824" s="102" t="str">
        <f t="array" aca="1" ref="AC824" ca="1">IF(AA824&lt;&gt;"",PRODUCT(AB$3:AB824+1)-1,"")</f>
        <v/>
      </c>
      <c r="AD824" s="104" t="str">
        <f ca="1">IF(AA824&lt;&gt;"",POWER((AA824-MAX(AA$2:AA824))/(1+MAX(AA$2:AA824))*100,2),"")</f>
        <v/>
      </c>
    </row>
    <row r="825" spans="20:30" x14ac:dyDescent="0.25">
      <c r="T825" t="str">
        <f t="array" aca="1" ref="T825" ca="1">IF(ROWS($2:825)&lt;=COUNT('Trade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ROWS(U$2:$U825))),"")</f>
        <v/>
      </c>
      <c r="U825" s="93" t="str">
        <f ca="1">IFERROR(INDEX('Trade Journal'!P:P,MATCH(T825,'Trade Journal'!A:A,0)),"")</f>
        <v/>
      </c>
      <c r="V825" s="93" t="str">
        <f ca="1">IFERROR(INDEX('Trade Journal'!Q:Q,MATCH(T825,'Trade Journal'!A:A,0)),"")</f>
        <v/>
      </c>
      <c r="W825" s="93" t="str">
        <f ca="1">IFERROR(INDEX('Trade Journal'!R:R,MATCH(T825,'Trade Journal'!A:A,0)),"")</f>
        <v/>
      </c>
      <c r="X825" s="93" t="str">
        <f t="shared" ca="1" si="13"/>
        <v/>
      </c>
      <c r="Y825" s="93" t="str">
        <f ca="1">IF(X825&lt;&gt;"",SUM(X$2:X825),"")</f>
        <v/>
      </c>
      <c r="Z825" s="102" t="str">
        <f ca="1">IFERROR(INDEX('Trade Journal'!O:O,MATCH(T825,'Trade Journal'!A:A,0)),"")</f>
        <v/>
      </c>
      <c r="AA825" s="102" t="str">
        <f t="array" aca="1" ref="AA825" ca="1">IF(Z825&lt;&gt;"",PRODUCT(Z$2:Z825+1)-1,"")</f>
        <v/>
      </c>
      <c r="AB825" s="102" t="str">
        <f ca="1">IF(AA825&lt;&gt;"",IF(MAX(AA$2:AA825)=AA825,1/(1+AC824)-1,(1+AA825)/(1+AA824)-1),"")</f>
        <v/>
      </c>
      <c r="AC825" s="102" t="str">
        <f t="array" aca="1" ref="AC825" ca="1">IF(AA825&lt;&gt;"",PRODUCT(AB$3:AB825+1)-1,"")</f>
        <v/>
      </c>
      <c r="AD825" s="104" t="str">
        <f ca="1">IF(AA825&lt;&gt;"",POWER((AA825-MAX(AA$2:AA825))/(1+MAX(AA$2:AA825))*100,2),"")</f>
        <v/>
      </c>
    </row>
    <row r="826" spans="20:30" x14ac:dyDescent="0.25">
      <c r="T826" t="str">
        <f t="array" aca="1" ref="T826" ca="1">IF(ROWS($2:826)&lt;=COUNT('Trade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ROWS(U$2:$U826))),"")</f>
        <v/>
      </c>
      <c r="U826" s="93" t="str">
        <f ca="1">IFERROR(INDEX('Trade Journal'!P:P,MATCH(T826,'Trade Journal'!A:A,0)),"")</f>
        <v/>
      </c>
      <c r="V826" s="93" t="str">
        <f ca="1">IFERROR(INDEX('Trade Journal'!Q:Q,MATCH(T826,'Trade Journal'!A:A,0)),"")</f>
        <v/>
      </c>
      <c r="W826" s="93" t="str">
        <f ca="1">IFERROR(INDEX('Trade Journal'!R:R,MATCH(T826,'Trade Journal'!A:A,0)),"")</f>
        <v/>
      </c>
      <c r="X826" s="93" t="str">
        <f t="shared" ca="1" si="13"/>
        <v/>
      </c>
      <c r="Y826" s="93" t="str">
        <f ca="1">IF(X826&lt;&gt;"",SUM(X$2:X826),"")</f>
        <v/>
      </c>
      <c r="Z826" s="102" t="str">
        <f ca="1">IFERROR(INDEX('Trade Journal'!O:O,MATCH(T826,'Trade Journal'!A:A,0)),"")</f>
        <v/>
      </c>
      <c r="AA826" s="102" t="str">
        <f t="array" aca="1" ref="AA826" ca="1">IF(Z826&lt;&gt;"",PRODUCT(Z$2:Z826+1)-1,"")</f>
        <v/>
      </c>
      <c r="AB826" s="102" t="str">
        <f ca="1">IF(AA826&lt;&gt;"",IF(MAX(AA$2:AA826)=AA826,1/(1+AC825)-1,(1+AA826)/(1+AA825)-1),"")</f>
        <v/>
      </c>
      <c r="AC826" s="102" t="str">
        <f t="array" aca="1" ref="AC826" ca="1">IF(AA826&lt;&gt;"",PRODUCT(AB$3:AB826+1)-1,"")</f>
        <v/>
      </c>
      <c r="AD826" s="104" t="str">
        <f ca="1">IF(AA826&lt;&gt;"",POWER((AA826-MAX(AA$2:AA826))/(1+MAX(AA$2:AA826))*100,2),"")</f>
        <v/>
      </c>
    </row>
    <row r="827" spans="20:30" x14ac:dyDescent="0.25">
      <c r="T827" t="str">
        <f t="array" aca="1" ref="T827" ca="1">IF(ROWS($2:827)&lt;=COUNT('Trade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ROWS(U$2:$U827))),"")</f>
        <v/>
      </c>
      <c r="U827" s="93" t="str">
        <f ca="1">IFERROR(INDEX('Trade Journal'!P:P,MATCH(T827,'Trade Journal'!A:A,0)),"")</f>
        <v/>
      </c>
      <c r="V827" s="93" t="str">
        <f ca="1">IFERROR(INDEX('Trade Journal'!Q:Q,MATCH(T827,'Trade Journal'!A:A,0)),"")</f>
        <v/>
      </c>
      <c r="W827" s="93" t="str">
        <f ca="1">IFERROR(INDEX('Trade Journal'!R:R,MATCH(T827,'Trade Journal'!A:A,0)),"")</f>
        <v/>
      </c>
      <c r="X827" s="93" t="str">
        <f t="shared" ca="1" si="13"/>
        <v/>
      </c>
      <c r="Y827" s="93" t="str">
        <f ca="1">IF(X827&lt;&gt;"",SUM(X$2:X827),"")</f>
        <v/>
      </c>
      <c r="Z827" s="102" t="str">
        <f ca="1">IFERROR(INDEX('Trade Journal'!O:O,MATCH(T827,'Trade Journal'!A:A,0)),"")</f>
        <v/>
      </c>
      <c r="AA827" s="102" t="str">
        <f t="array" aca="1" ref="AA827" ca="1">IF(Z827&lt;&gt;"",PRODUCT(Z$2:Z827+1)-1,"")</f>
        <v/>
      </c>
      <c r="AB827" s="102" t="str">
        <f ca="1">IF(AA827&lt;&gt;"",IF(MAX(AA$2:AA827)=AA827,1/(1+AC826)-1,(1+AA827)/(1+AA826)-1),"")</f>
        <v/>
      </c>
      <c r="AC827" s="102" t="str">
        <f t="array" aca="1" ref="AC827" ca="1">IF(AA827&lt;&gt;"",PRODUCT(AB$3:AB827+1)-1,"")</f>
        <v/>
      </c>
      <c r="AD827" s="104" t="str">
        <f ca="1">IF(AA827&lt;&gt;"",POWER((AA827-MAX(AA$2:AA827))/(1+MAX(AA$2:AA827))*100,2),"")</f>
        <v/>
      </c>
    </row>
    <row r="828" spans="20:30" x14ac:dyDescent="0.25">
      <c r="T828" t="str">
        <f t="array" aca="1" ref="T828" ca="1">IF(ROWS($2:828)&lt;=COUNT('Trade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ROWS(U$2:$U828))),"")</f>
        <v/>
      </c>
      <c r="U828" s="93" t="str">
        <f ca="1">IFERROR(INDEX('Trade Journal'!P:P,MATCH(T828,'Trade Journal'!A:A,0)),"")</f>
        <v/>
      </c>
      <c r="V828" s="93" t="str">
        <f ca="1">IFERROR(INDEX('Trade Journal'!Q:Q,MATCH(T828,'Trade Journal'!A:A,0)),"")</f>
        <v/>
      </c>
      <c r="W828" s="93" t="str">
        <f ca="1">IFERROR(INDEX('Trade Journal'!R:R,MATCH(T828,'Trade Journal'!A:A,0)),"")</f>
        <v/>
      </c>
      <c r="X828" s="93" t="str">
        <f t="shared" ca="1" si="13"/>
        <v/>
      </c>
      <c r="Y828" s="93" t="str">
        <f ca="1">IF(X828&lt;&gt;"",SUM(X$2:X828),"")</f>
        <v/>
      </c>
      <c r="Z828" s="102" t="str">
        <f ca="1">IFERROR(INDEX('Trade Journal'!O:O,MATCH(T828,'Trade Journal'!A:A,0)),"")</f>
        <v/>
      </c>
      <c r="AA828" s="102" t="str">
        <f t="array" aca="1" ref="AA828" ca="1">IF(Z828&lt;&gt;"",PRODUCT(Z$2:Z828+1)-1,"")</f>
        <v/>
      </c>
      <c r="AB828" s="102" t="str">
        <f ca="1">IF(AA828&lt;&gt;"",IF(MAX(AA$2:AA828)=AA828,1/(1+AC827)-1,(1+AA828)/(1+AA827)-1),"")</f>
        <v/>
      </c>
      <c r="AC828" s="102" t="str">
        <f t="array" aca="1" ref="AC828" ca="1">IF(AA828&lt;&gt;"",PRODUCT(AB$3:AB828+1)-1,"")</f>
        <v/>
      </c>
      <c r="AD828" s="104" t="str">
        <f ca="1">IF(AA828&lt;&gt;"",POWER((AA828-MAX(AA$2:AA828))/(1+MAX(AA$2:AA828))*100,2),"")</f>
        <v/>
      </c>
    </row>
    <row r="829" spans="20:30" x14ac:dyDescent="0.25">
      <c r="T829" t="str">
        <f t="array" aca="1" ref="T829" ca="1">IF(ROWS($2:829)&lt;=COUNT('Trade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ROWS(U$2:$U829))),"")</f>
        <v/>
      </c>
      <c r="U829" s="93" t="str">
        <f ca="1">IFERROR(INDEX('Trade Journal'!P:P,MATCH(T829,'Trade Journal'!A:A,0)),"")</f>
        <v/>
      </c>
      <c r="V829" s="93" t="str">
        <f ca="1">IFERROR(INDEX('Trade Journal'!Q:Q,MATCH(T829,'Trade Journal'!A:A,0)),"")</f>
        <v/>
      </c>
      <c r="W829" s="93" t="str">
        <f ca="1">IFERROR(INDEX('Trade Journal'!R:R,MATCH(T829,'Trade Journal'!A:A,0)),"")</f>
        <v/>
      </c>
      <c r="X829" s="93" t="str">
        <f t="shared" ca="1" si="13"/>
        <v/>
      </c>
      <c r="Y829" s="93" t="str">
        <f ca="1">IF(X829&lt;&gt;"",SUM(X$2:X829),"")</f>
        <v/>
      </c>
      <c r="Z829" s="102" t="str">
        <f ca="1">IFERROR(INDEX('Trade Journal'!O:O,MATCH(T829,'Trade Journal'!A:A,0)),"")</f>
        <v/>
      </c>
      <c r="AA829" s="102" t="str">
        <f t="array" aca="1" ref="AA829" ca="1">IF(Z829&lt;&gt;"",PRODUCT(Z$2:Z829+1)-1,"")</f>
        <v/>
      </c>
      <c r="AB829" s="102" t="str">
        <f ca="1">IF(AA829&lt;&gt;"",IF(MAX(AA$2:AA829)=AA829,1/(1+AC828)-1,(1+AA829)/(1+AA828)-1),"")</f>
        <v/>
      </c>
      <c r="AC829" s="102" t="str">
        <f t="array" aca="1" ref="AC829" ca="1">IF(AA829&lt;&gt;"",PRODUCT(AB$3:AB829+1)-1,"")</f>
        <v/>
      </c>
      <c r="AD829" s="104" t="str">
        <f ca="1">IF(AA829&lt;&gt;"",POWER((AA829-MAX(AA$2:AA829))/(1+MAX(AA$2:AA829))*100,2),"")</f>
        <v/>
      </c>
    </row>
    <row r="830" spans="20:30" x14ac:dyDescent="0.25">
      <c r="T830" t="str">
        <f t="array" aca="1" ref="T830" ca="1">IF(ROWS($2:830)&lt;=COUNT('Trade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ROWS(U$2:$U830))),"")</f>
        <v/>
      </c>
      <c r="U830" s="93" t="str">
        <f ca="1">IFERROR(INDEX('Trade Journal'!P:P,MATCH(T830,'Trade Journal'!A:A,0)),"")</f>
        <v/>
      </c>
      <c r="V830" s="93" t="str">
        <f ca="1">IFERROR(INDEX('Trade Journal'!Q:Q,MATCH(T830,'Trade Journal'!A:A,0)),"")</f>
        <v/>
      </c>
      <c r="W830" s="93" t="str">
        <f ca="1">IFERROR(INDEX('Trade Journal'!R:R,MATCH(T830,'Trade Journal'!A:A,0)),"")</f>
        <v/>
      </c>
      <c r="X830" s="93" t="str">
        <f t="shared" ca="1" si="13"/>
        <v/>
      </c>
      <c r="Y830" s="93" t="str">
        <f ca="1">IF(X830&lt;&gt;"",SUM(X$2:X830),"")</f>
        <v/>
      </c>
      <c r="Z830" s="102" t="str">
        <f ca="1">IFERROR(INDEX('Trade Journal'!O:O,MATCH(T830,'Trade Journal'!A:A,0)),"")</f>
        <v/>
      </c>
      <c r="AA830" s="102" t="str">
        <f t="array" aca="1" ref="AA830" ca="1">IF(Z830&lt;&gt;"",PRODUCT(Z$2:Z830+1)-1,"")</f>
        <v/>
      </c>
      <c r="AB830" s="102" t="str">
        <f ca="1">IF(AA830&lt;&gt;"",IF(MAX(AA$2:AA830)=AA830,1/(1+AC829)-1,(1+AA830)/(1+AA829)-1),"")</f>
        <v/>
      </c>
      <c r="AC830" s="102" t="str">
        <f t="array" aca="1" ref="AC830" ca="1">IF(AA830&lt;&gt;"",PRODUCT(AB$3:AB830+1)-1,"")</f>
        <v/>
      </c>
      <c r="AD830" s="104" t="str">
        <f ca="1">IF(AA830&lt;&gt;"",POWER((AA830-MAX(AA$2:AA830))/(1+MAX(AA$2:AA830))*100,2),"")</f>
        <v/>
      </c>
    </row>
    <row r="831" spans="20:30" x14ac:dyDescent="0.25">
      <c r="T831" t="str">
        <f t="array" aca="1" ref="T831" ca="1">IF(ROWS($2:831)&lt;=COUNT('Trade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ROWS(U$2:$U831))),"")</f>
        <v/>
      </c>
      <c r="U831" s="93" t="str">
        <f ca="1">IFERROR(INDEX('Trade Journal'!P:P,MATCH(T831,'Trade Journal'!A:A,0)),"")</f>
        <v/>
      </c>
      <c r="V831" s="93" t="str">
        <f ca="1">IFERROR(INDEX('Trade Journal'!Q:Q,MATCH(T831,'Trade Journal'!A:A,0)),"")</f>
        <v/>
      </c>
      <c r="W831" s="93" t="str">
        <f ca="1">IFERROR(INDEX('Trade Journal'!R:R,MATCH(T831,'Trade Journal'!A:A,0)),"")</f>
        <v/>
      </c>
      <c r="X831" s="93" t="str">
        <f t="shared" ca="1" si="13"/>
        <v/>
      </c>
      <c r="Y831" s="93" t="str">
        <f ca="1">IF(X831&lt;&gt;"",SUM(X$2:X831),"")</f>
        <v/>
      </c>
      <c r="Z831" s="102" t="str">
        <f ca="1">IFERROR(INDEX('Trade Journal'!O:O,MATCH(T831,'Trade Journal'!A:A,0)),"")</f>
        <v/>
      </c>
      <c r="AA831" s="102" t="str">
        <f t="array" aca="1" ref="AA831" ca="1">IF(Z831&lt;&gt;"",PRODUCT(Z$2:Z831+1)-1,"")</f>
        <v/>
      </c>
      <c r="AB831" s="102" t="str">
        <f ca="1">IF(AA831&lt;&gt;"",IF(MAX(AA$2:AA831)=AA831,1/(1+AC830)-1,(1+AA831)/(1+AA830)-1),"")</f>
        <v/>
      </c>
      <c r="AC831" s="102" t="str">
        <f t="array" aca="1" ref="AC831" ca="1">IF(AA831&lt;&gt;"",PRODUCT(AB$3:AB831+1)-1,"")</f>
        <v/>
      </c>
      <c r="AD831" s="104" t="str">
        <f ca="1">IF(AA831&lt;&gt;"",POWER((AA831-MAX(AA$2:AA831))/(1+MAX(AA$2:AA831))*100,2),"")</f>
        <v/>
      </c>
    </row>
    <row r="832" spans="20:30" x14ac:dyDescent="0.25">
      <c r="T832" t="str">
        <f t="array" aca="1" ref="T832" ca="1">IF(ROWS($2:832)&lt;=COUNT('Trade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ROWS(U$2:$U832))),"")</f>
        <v/>
      </c>
      <c r="U832" s="93" t="str">
        <f ca="1">IFERROR(INDEX('Trade Journal'!P:P,MATCH(T832,'Trade Journal'!A:A,0)),"")</f>
        <v/>
      </c>
      <c r="V832" s="93" t="str">
        <f ca="1">IFERROR(INDEX('Trade Journal'!Q:Q,MATCH(T832,'Trade Journal'!A:A,0)),"")</f>
        <v/>
      </c>
      <c r="W832" s="93" t="str">
        <f ca="1">IFERROR(INDEX('Trade Journal'!R:R,MATCH(T832,'Trade Journal'!A:A,0)),"")</f>
        <v/>
      </c>
      <c r="X832" s="93" t="str">
        <f t="shared" ca="1" si="13"/>
        <v/>
      </c>
      <c r="Y832" s="93" t="str">
        <f ca="1">IF(X832&lt;&gt;"",SUM(X$2:X832),"")</f>
        <v/>
      </c>
      <c r="Z832" s="102" t="str">
        <f ca="1">IFERROR(INDEX('Trade Journal'!O:O,MATCH(T832,'Trade Journal'!A:A,0)),"")</f>
        <v/>
      </c>
      <c r="AA832" s="102" t="str">
        <f t="array" aca="1" ref="AA832" ca="1">IF(Z832&lt;&gt;"",PRODUCT(Z$2:Z832+1)-1,"")</f>
        <v/>
      </c>
      <c r="AB832" s="102" t="str">
        <f ca="1">IF(AA832&lt;&gt;"",IF(MAX(AA$2:AA832)=AA832,1/(1+AC831)-1,(1+AA832)/(1+AA831)-1),"")</f>
        <v/>
      </c>
      <c r="AC832" s="102" t="str">
        <f t="array" aca="1" ref="AC832" ca="1">IF(AA832&lt;&gt;"",PRODUCT(AB$3:AB832+1)-1,"")</f>
        <v/>
      </c>
      <c r="AD832" s="104" t="str">
        <f ca="1">IF(AA832&lt;&gt;"",POWER((AA832-MAX(AA$2:AA832))/(1+MAX(AA$2:AA832))*100,2),"")</f>
        <v/>
      </c>
    </row>
    <row r="833" spans="20:30" x14ac:dyDescent="0.25">
      <c r="T833" t="str">
        <f t="array" aca="1" ref="T833" ca="1">IF(ROWS($2:833)&lt;=COUNT('Trade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ROWS(U$2:$U833))),"")</f>
        <v/>
      </c>
      <c r="U833" s="93" t="str">
        <f ca="1">IFERROR(INDEX('Trade Journal'!P:P,MATCH(T833,'Trade Journal'!A:A,0)),"")</f>
        <v/>
      </c>
      <c r="V833" s="93" t="str">
        <f ca="1">IFERROR(INDEX('Trade Journal'!Q:Q,MATCH(T833,'Trade Journal'!A:A,0)),"")</f>
        <v/>
      </c>
      <c r="W833" s="93" t="str">
        <f ca="1">IFERROR(INDEX('Trade Journal'!R:R,MATCH(T833,'Trade Journal'!A:A,0)),"")</f>
        <v/>
      </c>
      <c r="X833" s="93" t="str">
        <f t="shared" ca="1" si="13"/>
        <v/>
      </c>
      <c r="Y833" s="93" t="str">
        <f ca="1">IF(X833&lt;&gt;"",SUM(X$2:X833),"")</f>
        <v/>
      </c>
      <c r="Z833" s="102" t="str">
        <f ca="1">IFERROR(INDEX('Trade Journal'!O:O,MATCH(T833,'Trade Journal'!A:A,0)),"")</f>
        <v/>
      </c>
      <c r="AA833" s="102" t="str">
        <f t="array" aca="1" ref="AA833" ca="1">IF(Z833&lt;&gt;"",PRODUCT(Z$2:Z833+1)-1,"")</f>
        <v/>
      </c>
      <c r="AB833" s="102" t="str">
        <f ca="1">IF(AA833&lt;&gt;"",IF(MAX(AA$2:AA833)=AA833,1/(1+AC832)-1,(1+AA833)/(1+AA832)-1),"")</f>
        <v/>
      </c>
      <c r="AC833" s="102" t="str">
        <f t="array" aca="1" ref="AC833" ca="1">IF(AA833&lt;&gt;"",PRODUCT(AB$3:AB833+1)-1,"")</f>
        <v/>
      </c>
      <c r="AD833" s="104" t="str">
        <f ca="1">IF(AA833&lt;&gt;"",POWER((AA833-MAX(AA$2:AA833))/(1+MAX(AA$2:AA833))*100,2),"")</f>
        <v/>
      </c>
    </row>
    <row r="834" spans="20:30" x14ac:dyDescent="0.25">
      <c r="T834" t="str">
        <f t="array" aca="1" ref="T834" ca="1">IF(ROWS($2:834)&lt;=COUNT('Trade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ROWS(U$2:$U834))),"")</f>
        <v/>
      </c>
      <c r="U834" s="93" t="str">
        <f ca="1">IFERROR(INDEX('Trade Journal'!P:P,MATCH(T834,'Trade Journal'!A:A,0)),"")</f>
        <v/>
      </c>
      <c r="V834" s="93" t="str">
        <f ca="1">IFERROR(INDEX('Trade Journal'!Q:Q,MATCH(T834,'Trade Journal'!A:A,0)),"")</f>
        <v/>
      </c>
      <c r="W834" s="93" t="str">
        <f ca="1">IFERROR(INDEX('Trade Journal'!R:R,MATCH(T834,'Trade Journal'!A:A,0)),"")</f>
        <v/>
      </c>
      <c r="X834" s="93" t="str">
        <f t="shared" ca="1" si="13"/>
        <v/>
      </c>
      <c r="Y834" s="93" t="str">
        <f ca="1">IF(X834&lt;&gt;"",SUM(X$2:X834),"")</f>
        <v/>
      </c>
      <c r="Z834" s="102" t="str">
        <f ca="1">IFERROR(INDEX('Trade Journal'!O:O,MATCH(T834,'Trade Journal'!A:A,0)),"")</f>
        <v/>
      </c>
      <c r="AA834" s="102" t="str">
        <f t="array" aca="1" ref="AA834" ca="1">IF(Z834&lt;&gt;"",PRODUCT(Z$2:Z834+1)-1,"")</f>
        <v/>
      </c>
      <c r="AB834" s="102" t="str">
        <f ca="1">IF(AA834&lt;&gt;"",IF(MAX(AA$2:AA834)=AA834,1/(1+AC833)-1,(1+AA834)/(1+AA833)-1),"")</f>
        <v/>
      </c>
      <c r="AC834" s="102" t="str">
        <f t="array" aca="1" ref="AC834" ca="1">IF(AA834&lt;&gt;"",PRODUCT(AB$3:AB834+1)-1,"")</f>
        <v/>
      </c>
      <c r="AD834" s="104" t="str">
        <f ca="1">IF(AA834&lt;&gt;"",POWER((AA834-MAX(AA$2:AA834))/(1+MAX(AA$2:AA834))*100,2),"")</f>
        <v/>
      </c>
    </row>
    <row r="835" spans="20:30" x14ac:dyDescent="0.25">
      <c r="T835" t="str">
        <f t="array" aca="1" ref="T835" ca="1">IF(ROWS($2:835)&lt;=COUNT('Trade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ROWS(U$2:$U835))),"")</f>
        <v/>
      </c>
      <c r="U835" s="93" t="str">
        <f ca="1">IFERROR(INDEX('Trade Journal'!P:P,MATCH(T835,'Trade Journal'!A:A,0)),"")</f>
        <v/>
      </c>
      <c r="V835" s="93" t="str">
        <f ca="1">IFERROR(INDEX('Trade Journal'!Q:Q,MATCH(T835,'Trade Journal'!A:A,0)),"")</f>
        <v/>
      </c>
      <c r="W835" s="93" t="str">
        <f ca="1">IFERROR(INDEX('Trade Journal'!R:R,MATCH(T835,'Trade Journal'!A:A,0)),"")</f>
        <v/>
      </c>
      <c r="X835" s="93" t="str">
        <f t="shared" ca="1" si="13"/>
        <v/>
      </c>
      <c r="Y835" s="93" t="str">
        <f ca="1">IF(X835&lt;&gt;"",SUM(X$2:X835),"")</f>
        <v/>
      </c>
      <c r="Z835" s="102" t="str">
        <f ca="1">IFERROR(INDEX('Trade Journal'!O:O,MATCH(T835,'Trade Journal'!A:A,0)),"")</f>
        <v/>
      </c>
      <c r="AA835" s="102" t="str">
        <f t="array" aca="1" ref="AA835" ca="1">IF(Z835&lt;&gt;"",PRODUCT(Z$2:Z835+1)-1,"")</f>
        <v/>
      </c>
      <c r="AB835" s="102" t="str">
        <f ca="1">IF(AA835&lt;&gt;"",IF(MAX(AA$2:AA835)=AA835,1/(1+AC834)-1,(1+AA835)/(1+AA834)-1),"")</f>
        <v/>
      </c>
      <c r="AC835" s="102" t="str">
        <f t="array" aca="1" ref="AC835" ca="1">IF(AA835&lt;&gt;"",PRODUCT(AB$3:AB835+1)-1,"")</f>
        <v/>
      </c>
      <c r="AD835" s="104" t="str">
        <f ca="1">IF(AA835&lt;&gt;"",POWER((AA835-MAX(AA$2:AA835))/(1+MAX(AA$2:AA835))*100,2),"")</f>
        <v/>
      </c>
    </row>
    <row r="836" spans="20:30" x14ac:dyDescent="0.25">
      <c r="T836" t="str">
        <f t="array" aca="1" ref="T836" ca="1">IF(ROWS($2:836)&lt;=COUNT('Trade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ROWS(U$2:$U836))),"")</f>
        <v/>
      </c>
      <c r="U836" s="93" t="str">
        <f ca="1">IFERROR(INDEX('Trade Journal'!P:P,MATCH(T836,'Trade Journal'!A:A,0)),"")</f>
        <v/>
      </c>
      <c r="V836" s="93" t="str">
        <f ca="1">IFERROR(INDEX('Trade Journal'!Q:Q,MATCH(T836,'Trade Journal'!A:A,0)),"")</f>
        <v/>
      </c>
      <c r="W836" s="93" t="str">
        <f ca="1">IFERROR(INDEX('Trade Journal'!R:R,MATCH(T836,'Trade Journal'!A:A,0)),"")</f>
        <v/>
      </c>
      <c r="X836" s="93" t="str">
        <f t="shared" ca="1" si="13"/>
        <v/>
      </c>
      <c r="Y836" s="93" t="str">
        <f ca="1">IF(X836&lt;&gt;"",SUM(X$2:X836),"")</f>
        <v/>
      </c>
      <c r="Z836" s="102" t="str">
        <f ca="1">IFERROR(INDEX('Trade Journal'!O:O,MATCH(T836,'Trade Journal'!A:A,0)),"")</f>
        <v/>
      </c>
      <c r="AA836" s="102" t="str">
        <f t="array" aca="1" ref="AA836" ca="1">IF(Z836&lt;&gt;"",PRODUCT(Z$2:Z836+1)-1,"")</f>
        <v/>
      </c>
      <c r="AB836" s="102" t="str">
        <f ca="1">IF(AA836&lt;&gt;"",IF(MAX(AA$2:AA836)=AA836,1/(1+AC835)-1,(1+AA836)/(1+AA835)-1),"")</f>
        <v/>
      </c>
      <c r="AC836" s="102" t="str">
        <f t="array" aca="1" ref="AC836" ca="1">IF(AA836&lt;&gt;"",PRODUCT(AB$3:AB836+1)-1,"")</f>
        <v/>
      </c>
      <c r="AD836" s="104" t="str">
        <f ca="1">IF(AA836&lt;&gt;"",POWER((AA836-MAX(AA$2:AA836))/(1+MAX(AA$2:AA836))*100,2),"")</f>
        <v/>
      </c>
    </row>
    <row r="837" spans="20:30" x14ac:dyDescent="0.25">
      <c r="T837" t="str">
        <f t="array" aca="1" ref="T837" ca="1">IF(ROWS($2:837)&lt;=COUNT('Trade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ROWS(U$2:$U837))),"")</f>
        <v/>
      </c>
      <c r="U837" s="93" t="str">
        <f ca="1">IFERROR(INDEX('Trade Journal'!P:P,MATCH(T837,'Trade Journal'!A:A,0)),"")</f>
        <v/>
      </c>
      <c r="V837" s="93" t="str">
        <f ca="1">IFERROR(INDEX('Trade Journal'!Q:Q,MATCH(T837,'Trade Journal'!A:A,0)),"")</f>
        <v/>
      </c>
      <c r="W837" s="93" t="str">
        <f ca="1">IFERROR(INDEX('Trade Journal'!R:R,MATCH(T837,'Trade Journal'!A:A,0)),"")</f>
        <v/>
      </c>
      <c r="X837" s="93" t="str">
        <f t="shared" ca="1" si="13"/>
        <v/>
      </c>
      <c r="Y837" s="93" t="str">
        <f ca="1">IF(X837&lt;&gt;"",SUM(X$2:X837),"")</f>
        <v/>
      </c>
      <c r="Z837" s="102" t="str">
        <f ca="1">IFERROR(INDEX('Trade Journal'!O:O,MATCH(T837,'Trade Journal'!A:A,0)),"")</f>
        <v/>
      </c>
      <c r="AA837" s="102" t="str">
        <f t="array" aca="1" ref="AA837" ca="1">IF(Z837&lt;&gt;"",PRODUCT(Z$2:Z837+1)-1,"")</f>
        <v/>
      </c>
      <c r="AB837" s="102" t="str">
        <f ca="1">IF(AA837&lt;&gt;"",IF(MAX(AA$2:AA837)=AA837,1/(1+AC836)-1,(1+AA837)/(1+AA836)-1),"")</f>
        <v/>
      </c>
      <c r="AC837" s="102" t="str">
        <f t="array" aca="1" ref="AC837" ca="1">IF(AA837&lt;&gt;"",PRODUCT(AB$3:AB837+1)-1,"")</f>
        <v/>
      </c>
      <c r="AD837" s="104" t="str">
        <f ca="1">IF(AA837&lt;&gt;"",POWER((AA837-MAX(AA$2:AA837))/(1+MAX(AA$2:AA837))*100,2),"")</f>
        <v/>
      </c>
    </row>
    <row r="838" spans="20:30" x14ac:dyDescent="0.25">
      <c r="T838" t="str">
        <f t="array" aca="1" ref="T838" ca="1">IF(ROWS($2:838)&lt;=COUNT('Trade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ROWS(U$2:$U838))),"")</f>
        <v/>
      </c>
      <c r="U838" s="93" t="str">
        <f ca="1">IFERROR(INDEX('Trade Journal'!P:P,MATCH(T838,'Trade Journal'!A:A,0)),"")</f>
        <v/>
      </c>
      <c r="V838" s="93" t="str">
        <f ca="1">IFERROR(INDEX('Trade Journal'!Q:Q,MATCH(T838,'Trade Journal'!A:A,0)),"")</f>
        <v/>
      </c>
      <c r="W838" s="93" t="str">
        <f ca="1">IFERROR(INDEX('Trade Journal'!R:R,MATCH(T838,'Trade Journal'!A:A,0)),"")</f>
        <v/>
      </c>
      <c r="X838" s="93" t="str">
        <f t="shared" ca="1" si="13"/>
        <v/>
      </c>
      <c r="Y838" s="93" t="str">
        <f ca="1">IF(X838&lt;&gt;"",SUM(X$2:X838),"")</f>
        <v/>
      </c>
      <c r="Z838" s="102" t="str">
        <f ca="1">IFERROR(INDEX('Trade Journal'!O:O,MATCH(T838,'Trade Journal'!A:A,0)),"")</f>
        <v/>
      </c>
      <c r="AA838" s="102" t="str">
        <f t="array" aca="1" ref="AA838" ca="1">IF(Z838&lt;&gt;"",PRODUCT(Z$2:Z838+1)-1,"")</f>
        <v/>
      </c>
      <c r="AB838" s="102" t="str">
        <f ca="1">IF(AA838&lt;&gt;"",IF(MAX(AA$2:AA838)=AA838,1/(1+AC837)-1,(1+AA838)/(1+AA837)-1),"")</f>
        <v/>
      </c>
      <c r="AC838" s="102" t="str">
        <f t="array" aca="1" ref="AC838" ca="1">IF(AA838&lt;&gt;"",PRODUCT(AB$3:AB838+1)-1,"")</f>
        <v/>
      </c>
      <c r="AD838" s="104" t="str">
        <f ca="1">IF(AA838&lt;&gt;"",POWER((AA838-MAX(AA$2:AA838))/(1+MAX(AA$2:AA838))*100,2),"")</f>
        <v/>
      </c>
    </row>
    <row r="839" spans="20:30" x14ac:dyDescent="0.25">
      <c r="T839" t="str">
        <f t="array" aca="1" ref="T839" ca="1">IF(ROWS($2:839)&lt;=COUNT('Trade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ROWS(U$2:$U839))),"")</f>
        <v/>
      </c>
      <c r="U839" s="93" t="str">
        <f ca="1">IFERROR(INDEX('Trade Journal'!P:P,MATCH(T839,'Trade Journal'!A:A,0)),"")</f>
        <v/>
      </c>
      <c r="V839" s="93" t="str">
        <f ca="1">IFERROR(INDEX('Trade Journal'!Q:Q,MATCH(T839,'Trade Journal'!A:A,0)),"")</f>
        <v/>
      </c>
      <c r="W839" s="93" t="str">
        <f ca="1">IFERROR(INDEX('Trade Journal'!R:R,MATCH(T839,'Trade Journal'!A:A,0)),"")</f>
        <v/>
      </c>
      <c r="X839" s="93" t="str">
        <f t="shared" ca="1" si="13"/>
        <v/>
      </c>
      <c r="Y839" s="93" t="str">
        <f ca="1">IF(X839&lt;&gt;"",SUM(X$2:X839),"")</f>
        <v/>
      </c>
      <c r="Z839" s="102" t="str">
        <f ca="1">IFERROR(INDEX('Trade Journal'!O:O,MATCH(T839,'Trade Journal'!A:A,0)),"")</f>
        <v/>
      </c>
      <c r="AA839" s="102" t="str">
        <f t="array" aca="1" ref="AA839" ca="1">IF(Z839&lt;&gt;"",PRODUCT(Z$2:Z839+1)-1,"")</f>
        <v/>
      </c>
      <c r="AB839" s="102" t="str">
        <f ca="1">IF(AA839&lt;&gt;"",IF(MAX(AA$2:AA839)=AA839,1/(1+AC838)-1,(1+AA839)/(1+AA838)-1),"")</f>
        <v/>
      </c>
      <c r="AC839" s="102" t="str">
        <f t="array" aca="1" ref="AC839" ca="1">IF(AA839&lt;&gt;"",PRODUCT(AB$3:AB839+1)-1,"")</f>
        <v/>
      </c>
      <c r="AD839" s="104" t="str">
        <f ca="1">IF(AA839&lt;&gt;"",POWER((AA839-MAX(AA$2:AA839))/(1+MAX(AA$2:AA839))*100,2),"")</f>
        <v/>
      </c>
    </row>
    <row r="840" spans="20:30" x14ac:dyDescent="0.25">
      <c r="T840" t="str">
        <f t="array" aca="1" ref="T840" ca="1">IF(ROWS($2:840)&lt;=COUNT('Trade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ROWS(U$2:$U840))),"")</f>
        <v/>
      </c>
      <c r="U840" s="93" t="str">
        <f ca="1">IFERROR(INDEX('Trade Journal'!P:P,MATCH(T840,'Trade Journal'!A:A,0)),"")</f>
        <v/>
      </c>
      <c r="V840" s="93" t="str">
        <f ca="1">IFERROR(INDEX('Trade Journal'!Q:Q,MATCH(T840,'Trade Journal'!A:A,0)),"")</f>
        <v/>
      </c>
      <c r="W840" s="93" t="str">
        <f ca="1">IFERROR(INDEX('Trade Journal'!R:R,MATCH(T840,'Trade Journal'!A:A,0)),"")</f>
        <v/>
      </c>
      <c r="X840" s="93" t="str">
        <f t="shared" ca="1" si="13"/>
        <v/>
      </c>
      <c r="Y840" s="93" t="str">
        <f ca="1">IF(X840&lt;&gt;"",SUM(X$2:X840),"")</f>
        <v/>
      </c>
      <c r="Z840" s="102" t="str">
        <f ca="1">IFERROR(INDEX('Trade Journal'!O:O,MATCH(T840,'Trade Journal'!A:A,0)),"")</f>
        <v/>
      </c>
      <c r="AA840" s="102" t="str">
        <f t="array" aca="1" ref="AA840" ca="1">IF(Z840&lt;&gt;"",PRODUCT(Z$2:Z840+1)-1,"")</f>
        <v/>
      </c>
      <c r="AB840" s="102" t="str">
        <f ca="1">IF(AA840&lt;&gt;"",IF(MAX(AA$2:AA840)=AA840,1/(1+AC839)-1,(1+AA840)/(1+AA839)-1),"")</f>
        <v/>
      </c>
      <c r="AC840" s="102" t="str">
        <f t="array" aca="1" ref="AC840" ca="1">IF(AA840&lt;&gt;"",PRODUCT(AB$3:AB840+1)-1,"")</f>
        <v/>
      </c>
      <c r="AD840" s="104" t="str">
        <f ca="1">IF(AA840&lt;&gt;"",POWER((AA840-MAX(AA$2:AA840))/(1+MAX(AA$2:AA840))*100,2),"")</f>
        <v/>
      </c>
    </row>
    <row r="841" spans="20:30" x14ac:dyDescent="0.25">
      <c r="T841" t="str">
        <f t="array" aca="1" ref="T841" ca="1">IF(ROWS($2:841)&lt;=COUNT('Trade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ROWS(U$2:$U841))),"")</f>
        <v/>
      </c>
      <c r="U841" s="93" t="str">
        <f ca="1">IFERROR(INDEX('Trade Journal'!P:P,MATCH(T841,'Trade Journal'!A:A,0)),"")</f>
        <v/>
      </c>
      <c r="V841" s="93" t="str">
        <f ca="1">IFERROR(INDEX('Trade Journal'!Q:Q,MATCH(T841,'Trade Journal'!A:A,0)),"")</f>
        <v/>
      </c>
      <c r="W841" s="93" t="str">
        <f ca="1">IFERROR(INDEX('Trade Journal'!R:R,MATCH(T841,'Trade Journal'!A:A,0)),"")</f>
        <v/>
      </c>
      <c r="X841" s="93" t="str">
        <f t="shared" ca="1" si="13"/>
        <v/>
      </c>
      <c r="Y841" s="93" t="str">
        <f ca="1">IF(X841&lt;&gt;"",SUM(X$2:X841),"")</f>
        <v/>
      </c>
      <c r="Z841" s="102" t="str">
        <f ca="1">IFERROR(INDEX('Trade Journal'!O:O,MATCH(T841,'Trade Journal'!A:A,0)),"")</f>
        <v/>
      </c>
      <c r="AA841" s="102" t="str">
        <f t="array" aca="1" ref="AA841" ca="1">IF(Z841&lt;&gt;"",PRODUCT(Z$2:Z841+1)-1,"")</f>
        <v/>
      </c>
      <c r="AB841" s="102" t="str">
        <f ca="1">IF(AA841&lt;&gt;"",IF(MAX(AA$2:AA841)=AA841,1/(1+AC840)-1,(1+AA841)/(1+AA840)-1),"")</f>
        <v/>
      </c>
      <c r="AC841" s="102" t="str">
        <f t="array" aca="1" ref="AC841" ca="1">IF(AA841&lt;&gt;"",PRODUCT(AB$3:AB841+1)-1,"")</f>
        <v/>
      </c>
      <c r="AD841" s="104" t="str">
        <f ca="1">IF(AA841&lt;&gt;"",POWER((AA841-MAX(AA$2:AA841))/(1+MAX(AA$2:AA841))*100,2),"")</f>
        <v/>
      </c>
    </row>
    <row r="842" spans="20:30" x14ac:dyDescent="0.25">
      <c r="T842" t="str">
        <f t="array" aca="1" ref="T842" ca="1">IF(ROWS($2:842)&lt;=COUNT('Trade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ROWS(U$2:$U842))),"")</f>
        <v/>
      </c>
      <c r="U842" s="93" t="str">
        <f ca="1">IFERROR(INDEX('Trade Journal'!P:P,MATCH(T842,'Trade Journal'!A:A,0)),"")</f>
        <v/>
      </c>
      <c r="V842" s="93" t="str">
        <f ca="1">IFERROR(INDEX('Trade Journal'!Q:Q,MATCH(T842,'Trade Journal'!A:A,0)),"")</f>
        <v/>
      </c>
      <c r="W842" s="93" t="str">
        <f ca="1">IFERROR(INDEX('Trade Journal'!R:R,MATCH(T842,'Trade Journal'!A:A,0)),"")</f>
        <v/>
      </c>
      <c r="X842" s="93" t="str">
        <f t="shared" ca="1" si="13"/>
        <v/>
      </c>
      <c r="Y842" s="93" t="str">
        <f ca="1">IF(X842&lt;&gt;"",SUM(X$2:X842),"")</f>
        <v/>
      </c>
      <c r="Z842" s="102" t="str">
        <f ca="1">IFERROR(INDEX('Trade Journal'!O:O,MATCH(T842,'Trade Journal'!A:A,0)),"")</f>
        <v/>
      </c>
      <c r="AA842" s="102" t="str">
        <f t="array" aca="1" ref="AA842" ca="1">IF(Z842&lt;&gt;"",PRODUCT(Z$2:Z842+1)-1,"")</f>
        <v/>
      </c>
      <c r="AB842" s="102" t="str">
        <f ca="1">IF(AA842&lt;&gt;"",IF(MAX(AA$2:AA842)=AA842,1/(1+AC841)-1,(1+AA842)/(1+AA841)-1),"")</f>
        <v/>
      </c>
      <c r="AC842" s="102" t="str">
        <f t="array" aca="1" ref="AC842" ca="1">IF(AA842&lt;&gt;"",PRODUCT(AB$3:AB842+1)-1,"")</f>
        <v/>
      </c>
      <c r="AD842" s="104" t="str">
        <f ca="1">IF(AA842&lt;&gt;"",POWER((AA842-MAX(AA$2:AA842))/(1+MAX(AA$2:AA842))*100,2),"")</f>
        <v/>
      </c>
    </row>
    <row r="843" spans="20:30" x14ac:dyDescent="0.25">
      <c r="T843" t="str">
        <f t="array" aca="1" ref="T843" ca="1">IF(ROWS($2:843)&lt;=COUNT('Trade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ROWS(U$2:$U843))),"")</f>
        <v/>
      </c>
      <c r="U843" s="93" t="str">
        <f ca="1">IFERROR(INDEX('Trade Journal'!P:P,MATCH(T843,'Trade Journal'!A:A,0)),"")</f>
        <v/>
      </c>
      <c r="V843" s="93" t="str">
        <f ca="1">IFERROR(INDEX('Trade Journal'!Q:Q,MATCH(T843,'Trade Journal'!A:A,0)),"")</f>
        <v/>
      </c>
      <c r="W843" s="93" t="str">
        <f ca="1">IFERROR(INDEX('Trade Journal'!R:R,MATCH(T843,'Trade Journal'!A:A,0)),"")</f>
        <v/>
      </c>
      <c r="X843" s="93" t="str">
        <f t="shared" ca="1" si="13"/>
        <v/>
      </c>
      <c r="Y843" s="93" t="str">
        <f ca="1">IF(X843&lt;&gt;"",SUM(X$2:X843),"")</f>
        <v/>
      </c>
      <c r="Z843" s="102" t="str">
        <f ca="1">IFERROR(INDEX('Trade Journal'!O:O,MATCH(T843,'Trade Journal'!A:A,0)),"")</f>
        <v/>
      </c>
      <c r="AA843" s="102" t="str">
        <f t="array" aca="1" ref="AA843" ca="1">IF(Z843&lt;&gt;"",PRODUCT(Z$2:Z843+1)-1,"")</f>
        <v/>
      </c>
      <c r="AB843" s="102" t="str">
        <f ca="1">IF(AA843&lt;&gt;"",IF(MAX(AA$2:AA843)=AA843,1/(1+AC842)-1,(1+AA843)/(1+AA842)-1),"")</f>
        <v/>
      </c>
      <c r="AC843" s="102" t="str">
        <f t="array" aca="1" ref="AC843" ca="1">IF(AA843&lt;&gt;"",PRODUCT(AB$3:AB843+1)-1,"")</f>
        <v/>
      </c>
      <c r="AD843" s="104" t="str">
        <f ca="1">IF(AA843&lt;&gt;"",POWER((AA843-MAX(AA$2:AA843))/(1+MAX(AA$2:AA843))*100,2),"")</f>
        <v/>
      </c>
    </row>
    <row r="844" spans="20:30" x14ac:dyDescent="0.25">
      <c r="T844" t="str">
        <f t="array" aca="1" ref="T844" ca="1">IF(ROWS($2:844)&lt;=COUNT('Trade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ROWS(U$2:$U844))),"")</f>
        <v/>
      </c>
      <c r="U844" s="93" t="str">
        <f ca="1">IFERROR(INDEX('Trade Journal'!P:P,MATCH(T844,'Trade Journal'!A:A,0)),"")</f>
        <v/>
      </c>
      <c r="V844" s="93" t="str">
        <f ca="1">IFERROR(INDEX('Trade Journal'!Q:Q,MATCH(T844,'Trade Journal'!A:A,0)),"")</f>
        <v/>
      </c>
      <c r="W844" s="93" t="str">
        <f ca="1">IFERROR(INDEX('Trade Journal'!R:R,MATCH(T844,'Trade Journal'!A:A,0)),"")</f>
        <v/>
      </c>
      <c r="X844" s="93" t="str">
        <f t="shared" ca="1" si="13"/>
        <v/>
      </c>
      <c r="Y844" s="93" t="str">
        <f ca="1">IF(X844&lt;&gt;"",SUM(X$2:X844),"")</f>
        <v/>
      </c>
      <c r="Z844" s="102" t="str">
        <f ca="1">IFERROR(INDEX('Trade Journal'!O:O,MATCH(T844,'Trade Journal'!A:A,0)),"")</f>
        <v/>
      </c>
      <c r="AA844" s="102" t="str">
        <f t="array" aca="1" ref="AA844" ca="1">IF(Z844&lt;&gt;"",PRODUCT(Z$2:Z844+1)-1,"")</f>
        <v/>
      </c>
      <c r="AB844" s="102" t="str">
        <f ca="1">IF(AA844&lt;&gt;"",IF(MAX(AA$2:AA844)=AA844,1/(1+AC843)-1,(1+AA844)/(1+AA843)-1),"")</f>
        <v/>
      </c>
      <c r="AC844" s="102" t="str">
        <f t="array" aca="1" ref="AC844" ca="1">IF(AA844&lt;&gt;"",PRODUCT(AB$3:AB844+1)-1,"")</f>
        <v/>
      </c>
      <c r="AD844" s="104" t="str">
        <f ca="1">IF(AA844&lt;&gt;"",POWER((AA844-MAX(AA$2:AA844))/(1+MAX(AA$2:AA844))*100,2),"")</f>
        <v/>
      </c>
    </row>
    <row r="845" spans="20:30" x14ac:dyDescent="0.25">
      <c r="T845" t="str">
        <f t="array" aca="1" ref="T845" ca="1">IF(ROWS($2:845)&lt;=COUNT('Trade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ROWS(U$2:$U845))),"")</f>
        <v/>
      </c>
      <c r="U845" s="93" t="str">
        <f ca="1">IFERROR(INDEX('Trade Journal'!P:P,MATCH(T845,'Trade Journal'!A:A,0)),"")</f>
        <v/>
      </c>
      <c r="V845" s="93" t="str">
        <f ca="1">IFERROR(INDEX('Trade Journal'!Q:Q,MATCH(T845,'Trade Journal'!A:A,0)),"")</f>
        <v/>
      </c>
      <c r="W845" s="93" t="str">
        <f ca="1">IFERROR(INDEX('Trade Journal'!R:R,MATCH(T845,'Trade Journal'!A:A,0)),"")</f>
        <v/>
      </c>
      <c r="X845" s="93" t="str">
        <f t="shared" ca="1" si="13"/>
        <v/>
      </c>
      <c r="Y845" s="93" t="str">
        <f ca="1">IF(X845&lt;&gt;"",SUM(X$2:X845),"")</f>
        <v/>
      </c>
      <c r="Z845" s="102" t="str">
        <f ca="1">IFERROR(INDEX('Trade Journal'!O:O,MATCH(T845,'Trade Journal'!A:A,0)),"")</f>
        <v/>
      </c>
      <c r="AA845" s="102" t="str">
        <f t="array" aca="1" ref="AA845" ca="1">IF(Z845&lt;&gt;"",PRODUCT(Z$2:Z845+1)-1,"")</f>
        <v/>
      </c>
      <c r="AB845" s="102" t="str">
        <f ca="1">IF(AA845&lt;&gt;"",IF(MAX(AA$2:AA845)=AA845,1/(1+AC844)-1,(1+AA845)/(1+AA844)-1),"")</f>
        <v/>
      </c>
      <c r="AC845" s="102" t="str">
        <f t="array" aca="1" ref="AC845" ca="1">IF(AA845&lt;&gt;"",PRODUCT(AB$3:AB845+1)-1,"")</f>
        <v/>
      </c>
      <c r="AD845" s="104" t="str">
        <f ca="1">IF(AA845&lt;&gt;"",POWER((AA845-MAX(AA$2:AA845))/(1+MAX(AA$2:AA845))*100,2),"")</f>
        <v/>
      </c>
    </row>
    <row r="846" spans="20:30" x14ac:dyDescent="0.25">
      <c r="T846" t="str">
        <f t="array" aca="1" ref="T846" ca="1">IF(ROWS($2:846)&lt;=COUNT('Trade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ROWS(U$2:$U846))),"")</f>
        <v/>
      </c>
      <c r="U846" s="93" t="str">
        <f ca="1">IFERROR(INDEX('Trade Journal'!P:P,MATCH(T846,'Trade Journal'!A:A,0)),"")</f>
        <v/>
      </c>
      <c r="V846" s="93" t="str">
        <f ca="1">IFERROR(INDEX('Trade Journal'!Q:Q,MATCH(T846,'Trade Journal'!A:A,0)),"")</f>
        <v/>
      </c>
      <c r="W846" s="93" t="str">
        <f ca="1">IFERROR(INDEX('Trade Journal'!R:R,MATCH(T846,'Trade Journal'!A:A,0)),"")</f>
        <v/>
      </c>
      <c r="X846" s="93" t="str">
        <f t="shared" ca="1" si="13"/>
        <v/>
      </c>
      <c r="Y846" s="93" t="str">
        <f ca="1">IF(X846&lt;&gt;"",SUM(X$2:X846),"")</f>
        <v/>
      </c>
      <c r="Z846" s="102" t="str">
        <f ca="1">IFERROR(INDEX('Trade Journal'!O:O,MATCH(T846,'Trade Journal'!A:A,0)),"")</f>
        <v/>
      </c>
      <c r="AA846" s="102" t="str">
        <f t="array" aca="1" ref="AA846" ca="1">IF(Z846&lt;&gt;"",PRODUCT(Z$2:Z846+1)-1,"")</f>
        <v/>
      </c>
      <c r="AB846" s="102" t="str">
        <f ca="1">IF(AA846&lt;&gt;"",IF(MAX(AA$2:AA846)=AA846,1/(1+AC845)-1,(1+AA846)/(1+AA845)-1),"")</f>
        <v/>
      </c>
      <c r="AC846" s="102" t="str">
        <f t="array" aca="1" ref="AC846" ca="1">IF(AA846&lt;&gt;"",PRODUCT(AB$3:AB846+1)-1,"")</f>
        <v/>
      </c>
      <c r="AD846" s="104" t="str">
        <f ca="1">IF(AA846&lt;&gt;"",POWER((AA846-MAX(AA$2:AA846))/(1+MAX(AA$2:AA846))*100,2),"")</f>
        <v/>
      </c>
    </row>
    <row r="847" spans="20:30" x14ac:dyDescent="0.25">
      <c r="T847" t="str">
        <f t="array" aca="1" ref="T847" ca="1">IF(ROWS($2:847)&lt;=COUNT('Trade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ROWS(U$2:$U847))),"")</f>
        <v/>
      </c>
      <c r="U847" s="93" t="str">
        <f ca="1">IFERROR(INDEX('Trade Journal'!P:P,MATCH(T847,'Trade Journal'!A:A,0)),"")</f>
        <v/>
      </c>
      <c r="V847" s="93" t="str">
        <f ca="1">IFERROR(INDEX('Trade Journal'!Q:Q,MATCH(T847,'Trade Journal'!A:A,0)),"")</f>
        <v/>
      </c>
      <c r="W847" s="93" t="str">
        <f ca="1">IFERROR(INDEX('Trade Journal'!R:R,MATCH(T847,'Trade Journal'!A:A,0)),"")</f>
        <v/>
      </c>
      <c r="X847" s="93" t="str">
        <f t="shared" ca="1" si="13"/>
        <v/>
      </c>
      <c r="Y847" s="93" t="str">
        <f ca="1">IF(X847&lt;&gt;"",SUM(X$2:X847),"")</f>
        <v/>
      </c>
      <c r="Z847" s="102" t="str">
        <f ca="1">IFERROR(INDEX('Trade Journal'!O:O,MATCH(T847,'Trade Journal'!A:A,0)),"")</f>
        <v/>
      </c>
      <c r="AA847" s="102" t="str">
        <f t="array" aca="1" ref="AA847" ca="1">IF(Z847&lt;&gt;"",PRODUCT(Z$2:Z847+1)-1,"")</f>
        <v/>
      </c>
      <c r="AB847" s="102" t="str">
        <f ca="1">IF(AA847&lt;&gt;"",IF(MAX(AA$2:AA847)=AA847,1/(1+AC846)-1,(1+AA847)/(1+AA846)-1),"")</f>
        <v/>
      </c>
      <c r="AC847" s="102" t="str">
        <f t="array" aca="1" ref="AC847" ca="1">IF(AA847&lt;&gt;"",PRODUCT(AB$3:AB847+1)-1,"")</f>
        <v/>
      </c>
      <c r="AD847" s="104" t="str">
        <f ca="1">IF(AA847&lt;&gt;"",POWER((AA847-MAX(AA$2:AA847))/(1+MAX(AA$2:AA847))*100,2),"")</f>
        <v/>
      </c>
    </row>
    <row r="848" spans="20:30" x14ac:dyDescent="0.25">
      <c r="T848" t="str">
        <f t="array" aca="1" ref="T848" ca="1">IF(ROWS($2:848)&lt;=COUNT('Trade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ROWS(U$2:$U848))),"")</f>
        <v/>
      </c>
      <c r="U848" s="93" t="str">
        <f ca="1">IFERROR(INDEX('Trade Journal'!P:P,MATCH(T848,'Trade Journal'!A:A,0)),"")</f>
        <v/>
      </c>
      <c r="V848" s="93" t="str">
        <f ca="1">IFERROR(INDEX('Trade Journal'!Q:Q,MATCH(T848,'Trade Journal'!A:A,0)),"")</f>
        <v/>
      </c>
      <c r="W848" s="93" t="str">
        <f ca="1">IFERROR(INDEX('Trade Journal'!R:R,MATCH(T848,'Trade Journal'!A:A,0)),"")</f>
        <v/>
      </c>
      <c r="X848" s="93" t="str">
        <f t="shared" ref="X848:X911" ca="1" si="14">IF(OR(U848&lt;&gt;"",V848&lt;&gt;"",W848&lt;&gt;""),SUM(U848:W848),"")</f>
        <v/>
      </c>
      <c r="Y848" s="93" t="str">
        <f ca="1">IF(X848&lt;&gt;"",SUM(X$2:X848),"")</f>
        <v/>
      </c>
      <c r="Z848" s="102" t="str">
        <f ca="1">IFERROR(INDEX('Trade Journal'!O:O,MATCH(T848,'Trade Journal'!A:A,0)),"")</f>
        <v/>
      </c>
      <c r="AA848" s="102" t="str">
        <f t="array" aca="1" ref="AA848" ca="1">IF(Z848&lt;&gt;"",PRODUCT(Z$2:Z848+1)-1,"")</f>
        <v/>
      </c>
      <c r="AB848" s="102" t="str">
        <f ca="1">IF(AA848&lt;&gt;"",IF(MAX(AA$2:AA848)=AA848,1/(1+AC847)-1,(1+AA848)/(1+AA847)-1),"")</f>
        <v/>
      </c>
      <c r="AC848" s="102" t="str">
        <f t="array" aca="1" ref="AC848" ca="1">IF(AA848&lt;&gt;"",PRODUCT(AB$3:AB848+1)-1,"")</f>
        <v/>
      </c>
      <c r="AD848" s="104" t="str">
        <f ca="1">IF(AA848&lt;&gt;"",POWER((AA848-MAX(AA$2:AA848))/(1+MAX(AA$2:AA848))*100,2),"")</f>
        <v/>
      </c>
    </row>
    <row r="849" spans="20:30" x14ac:dyDescent="0.25">
      <c r="T849" t="str">
        <f t="array" aca="1" ref="T849" ca="1">IF(ROWS($2:849)&lt;=COUNT('Trade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ROWS(U$2:$U849))),"")</f>
        <v/>
      </c>
      <c r="U849" s="93" t="str">
        <f ca="1">IFERROR(INDEX('Trade Journal'!P:P,MATCH(T849,'Trade Journal'!A:A,0)),"")</f>
        <v/>
      </c>
      <c r="V849" s="93" t="str">
        <f ca="1">IFERROR(INDEX('Trade Journal'!Q:Q,MATCH(T849,'Trade Journal'!A:A,0)),"")</f>
        <v/>
      </c>
      <c r="W849" s="93" t="str">
        <f ca="1">IFERROR(INDEX('Trade Journal'!R:R,MATCH(T849,'Trade Journal'!A:A,0)),"")</f>
        <v/>
      </c>
      <c r="X849" s="93" t="str">
        <f t="shared" ca="1" si="14"/>
        <v/>
      </c>
      <c r="Y849" s="93" t="str">
        <f ca="1">IF(X849&lt;&gt;"",SUM(X$2:X849),"")</f>
        <v/>
      </c>
      <c r="Z849" s="102" t="str">
        <f ca="1">IFERROR(INDEX('Trade Journal'!O:O,MATCH(T849,'Trade Journal'!A:A,0)),"")</f>
        <v/>
      </c>
      <c r="AA849" s="102" t="str">
        <f t="array" aca="1" ref="AA849" ca="1">IF(Z849&lt;&gt;"",PRODUCT(Z$2:Z849+1)-1,"")</f>
        <v/>
      </c>
      <c r="AB849" s="102" t="str">
        <f ca="1">IF(AA849&lt;&gt;"",IF(MAX(AA$2:AA849)=AA849,1/(1+AC848)-1,(1+AA849)/(1+AA848)-1),"")</f>
        <v/>
      </c>
      <c r="AC849" s="102" t="str">
        <f t="array" aca="1" ref="AC849" ca="1">IF(AA849&lt;&gt;"",PRODUCT(AB$3:AB849+1)-1,"")</f>
        <v/>
      </c>
      <c r="AD849" s="104" t="str">
        <f ca="1">IF(AA849&lt;&gt;"",POWER((AA849-MAX(AA$2:AA849))/(1+MAX(AA$2:AA849))*100,2),"")</f>
        <v/>
      </c>
    </row>
    <row r="850" spans="20:30" x14ac:dyDescent="0.25">
      <c r="T850" t="str">
        <f t="array" aca="1" ref="T850" ca="1">IF(ROWS($2:850)&lt;=COUNT('Trade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ROWS(U$2:$U850))),"")</f>
        <v/>
      </c>
      <c r="U850" s="93" t="str">
        <f ca="1">IFERROR(INDEX('Trade Journal'!P:P,MATCH(T850,'Trade Journal'!A:A,0)),"")</f>
        <v/>
      </c>
      <c r="V850" s="93" t="str">
        <f ca="1">IFERROR(INDEX('Trade Journal'!Q:Q,MATCH(T850,'Trade Journal'!A:A,0)),"")</f>
        <v/>
      </c>
      <c r="W850" s="93" t="str">
        <f ca="1">IFERROR(INDEX('Trade Journal'!R:R,MATCH(T850,'Trade Journal'!A:A,0)),"")</f>
        <v/>
      </c>
      <c r="X850" s="93" t="str">
        <f t="shared" ca="1" si="14"/>
        <v/>
      </c>
      <c r="Y850" s="93" t="str">
        <f ca="1">IF(X850&lt;&gt;"",SUM(X$2:X850),"")</f>
        <v/>
      </c>
      <c r="Z850" s="102" t="str">
        <f ca="1">IFERROR(INDEX('Trade Journal'!O:O,MATCH(T850,'Trade Journal'!A:A,0)),"")</f>
        <v/>
      </c>
      <c r="AA850" s="102" t="str">
        <f t="array" aca="1" ref="AA850" ca="1">IF(Z850&lt;&gt;"",PRODUCT(Z$2:Z850+1)-1,"")</f>
        <v/>
      </c>
      <c r="AB850" s="102" t="str">
        <f ca="1">IF(AA850&lt;&gt;"",IF(MAX(AA$2:AA850)=AA850,1/(1+AC849)-1,(1+AA850)/(1+AA849)-1),"")</f>
        <v/>
      </c>
      <c r="AC850" s="102" t="str">
        <f t="array" aca="1" ref="AC850" ca="1">IF(AA850&lt;&gt;"",PRODUCT(AB$3:AB850+1)-1,"")</f>
        <v/>
      </c>
      <c r="AD850" s="104" t="str">
        <f ca="1">IF(AA850&lt;&gt;"",POWER((AA850-MAX(AA$2:AA850))/(1+MAX(AA$2:AA850))*100,2),"")</f>
        <v/>
      </c>
    </row>
    <row r="851" spans="20:30" x14ac:dyDescent="0.25">
      <c r="T851" t="str">
        <f t="array" aca="1" ref="T851" ca="1">IF(ROWS($2:851)&lt;=COUNT('Trade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ROWS(U$2:$U851))),"")</f>
        <v/>
      </c>
      <c r="U851" s="93" t="str">
        <f ca="1">IFERROR(INDEX('Trade Journal'!P:P,MATCH(T851,'Trade Journal'!A:A,0)),"")</f>
        <v/>
      </c>
      <c r="V851" s="93" t="str">
        <f ca="1">IFERROR(INDEX('Trade Journal'!Q:Q,MATCH(T851,'Trade Journal'!A:A,0)),"")</f>
        <v/>
      </c>
      <c r="W851" s="93" t="str">
        <f ca="1">IFERROR(INDEX('Trade Journal'!R:R,MATCH(T851,'Trade Journal'!A:A,0)),"")</f>
        <v/>
      </c>
      <c r="X851" s="93" t="str">
        <f t="shared" ca="1" si="14"/>
        <v/>
      </c>
      <c r="Y851" s="93" t="str">
        <f ca="1">IF(X851&lt;&gt;"",SUM(X$2:X851),"")</f>
        <v/>
      </c>
      <c r="Z851" s="102" t="str">
        <f ca="1">IFERROR(INDEX('Trade Journal'!O:O,MATCH(T851,'Trade Journal'!A:A,0)),"")</f>
        <v/>
      </c>
      <c r="AA851" s="102" t="str">
        <f t="array" aca="1" ref="AA851" ca="1">IF(Z851&lt;&gt;"",PRODUCT(Z$2:Z851+1)-1,"")</f>
        <v/>
      </c>
      <c r="AB851" s="102" t="str">
        <f ca="1">IF(AA851&lt;&gt;"",IF(MAX(AA$2:AA851)=AA851,1/(1+AC850)-1,(1+AA851)/(1+AA850)-1),"")</f>
        <v/>
      </c>
      <c r="AC851" s="102" t="str">
        <f t="array" aca="1" ref="AC851" ca="1">IF(AA851&lt;&gt;"",PRODUCT(AB$3:AB851+1)-1,"")</f>
        <v/>
      </c>
      <c r="AD851" s="104" t="str">
        <f ca="1">IF(AA851&lt;&gt;"",POWER((AA851-MAX(AA$2:AA851))/(1+MAX(AA$2:AA851))*100,2),"")</f>
        <v/>
      </c>
    </row>
    <row r="852" spans="20:30" x14ac:dyDescent="0.25">
      <c r="T852" t="str">
        <f t="array" aca="1" ref="T852" ca="1">IF(ROWS($2:852)&lt;=COUNT('Trade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ROWS(U$2:$U852))),"")</f>
        <v/>
      </c>
      <c r="U852" s="93" t="str">
        <f ca="1">IFERROR(INDEX('Trade Journal'!P:P,MATCH(T852,'Trade Journal'!A:A,0)),"")</f>
        <v/>
      </c>
      <c r="V852" s="93" t="str">
        <f ca="1">IFERROR(INDEX('Trade Journal'!Q:Q,MATCH(T852,'Trade Journal'!A:A,0)),"")</f>
        <v/>
      </c>
      <c r="W852" s="93" t="str">
        <f ca="1">IFERROR(INDEX('Trade Journal'!R:R,MATCH(T852,'Trade Journal'!A:A,0)),"")</f>
        <v/>
      </c>
      <c r="X852" s="93" t="str">
        <f t="shared" ca="1" si="14"/>
        <v/>
      </c>
      <c r="Y852" s="93" t="str">
        <f ca="1">IF(X852&lt;&gt;"",SUM(X$2:X852),"")</f>
        <v/>
      </c>
      <c r="Z852" s="102" t="str">
        <f ca="1">IFERROR(INDEX('Trade Journal'!O:O,MATCH(T852,'Trade Journal'!A:A,0)),"")</f>
        <v/>
      </c>
      <c r="AA852" s="102" t="str">
        <f t="array" aca="1" ref="AA852" ca="1">IF(Z852&lt;&gt;"",PRODUCT(Z$2:Z852+1)-1,"")</f>
        <v/>
      </c>
      <c r="AB852" s="102" t="str">
        <f ca="1">IF(AA852&lt;&gt;"",IF(MAX(AA$2:AA852)=AA852,1/(1+AC851)-1,(1+AA852)/(1+AA851)-1),"")</f>
        <v/>
      </c>
      <c r="AC852" s="102" t="str">
        <f t="array" aca="1" ref="AC852" ca="1">IF(AA852&lt;&gt;"",PRODUCT(AB$3:AB852+1)-1,"")</f>
        <v/>
      </c>
      <c r="AD852" s="104" t="str">
        <f ca="1">IF(AA852&lt;&gt;"",POWER((AA852-MAX(AA$2:AA852))/(1+MAX(AA$2:AA852))*100,2),"")</f>
        <v/>
      </c>
    </row>
    <row r="853" spans="20:30" x14ac:dyDescent="0.25">
      <c r="T853" t="str">
        <f t="array" aca="1" ref="T853" ca="1">IF(ROWS($2:853)&lt;=COUNT('Trade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ROWS(U$2:$U853))),"")</f>
        <v/>
      </c>
      <c r="U853" s="93" t="str">
        <f ca="1">IFERROR(INDEX('Trade Journal'!P:P,MATCH(T853,'Trade Journal'!A:A,0)),"")</f>
        <v/>
      </c>
      <c r="V853" s="93" t="str">
        <f ca="1">IFERROR(INDEX('Trade Journal'!Q:Q,MATCH(T853,'Trade Journal'!A:A,0)),"")</f>
        <v/>
      </c>
      <c r="W853" s="93" t="str">
        <f ca="1">IFERROR(INDEX('Trade Journal'!R:R,MATCH(T853,'Trade Journal'!A:A,0)),"")</f>
        <v/>
      </c>
      <c r="X853" s="93" t="str">
        <f t="shared" ca="1" si="14"/>
        <v/>
      </c>
      <c r="Y853" s="93" t="str">
        <f ca="1">IF(X853&lt;&gt;"",SUM(X$2:X853),"")</f>
        <v/>
      </c>
      <c r="Z853" s="102" t="str">
        <f ca="1">IFERROR(INDEX('Trade Journal'!O:O,MATCH(T853,'Trade Journal'!A:A,0)),"")</f>
        <v/>
      </c>
      <c r="AA853" s="102" t="str">
        <f t="array" aca="1" ref="AA853" ca="1">IF(Z853&lt;&gt;"",PRODUCT(Z$2:Z853+1)-1,"")</f>
        <v/>
      </c>
      <c r="AB853" s="102" t="str">
        <f ca="1">IF(AA853&lt;&gt;"",IF(MAX(AA$2:AA853)=AA853,1/(1+AC852)-1,(1+AA853)/(1+AA852)-1),"")</f>
        <v/>
      </c>
      <c r="AC853" s="102" t="str">
        <f t="array" aca="1" ref="AC853" ca="1">IF(AA853&lt;&gt;"",PRODUCT(AB$3:AB853+1)-1,"")</f>
        <v/>
      </c>
      <c r="AD853" s="104" t="str">
        <f ca="1">IF(AA853&lt;&gt;"",POWER((AA853-MAX(AA$2:AA853))/(1+MAX(AA$2:AA853))*100,2),"")</f>
        <v/>
      </c>
    </row>
    <row r="854" spans="20:30" x14ac:dyDescent="0.25">
      <c r="T854" t="str">
        <f t="array" aca="1" ref="T854" ca="1">IF(ROWS($2:854)&lt;=COUNT('Trade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ROWS(U$2:$U854))),"")</f>
        <v/>
      </c>
      <c r="U854" s="93" t="str">
        <f ca="1">IFERROR(INDEX('Trade Journal'!P:P,MATCH(T854,'Trade Journal'!A:A,0)),"")</f>
        <v/>
      </c>
      <c r="V854" s="93" t="str">
        <f ca="1">IFERROR(INDEX('Trade Journal'!Q:Q,MATCH(T854,'Trade Journal'!A:A,0)),"")</f>
        <v/>
      </c>
      <c r="W854" s="93" t="str">
        <f ca="1">IFERROR(INDEX('Trade Journal'!R:R,MATCH(T854,'Trade Journal'!A:A,0)),"")</f>
        <v/>
      </c>
      <c r="X854" s="93" t="str">
        <f t="shared" ca="1" si="14"/>
        <v/>
      </c>
      <c r="Y854" s="93" t="str">
        <f ca="1">IF(X854&lt;&gt;"",SUM(X$2:X854),"")</f>
        <v/>
      </c>
      <c r="Z854" s="102" t="str">
        <f ca="1">IFERROR(INDEX('Trade Journal'!O:O,MATCH(T854,'Trade Journal'!A:A,0)),"")</f>
        <v/>
      </c>
      <c r="AA854" s="102" t="str">
        <f t="array" aca="1" ref="AA854" ca="1">IF(Z854&lt;&gt;"",PRODUCT(Z$2:Z854+1)-1,"")</f>
        <v/>
      </c>
      <c r="AB854" s="102" t="str">
        <f ca="1">IF(AA854&lt;&gt;"",IF(MAX(AA$2:AA854)=AA854,1/(1+AC853)-1,(1+AA854)/(1+AA853)-1),"")</f>
        <v/>
      </c>
      <c r="AC854" s="102" t="str">
        <f t="array" aca="1" ref="AC854" ca="1">IF(AA854&lt;&gt;"",PRODUCT(AB$3:AB854+1)-1,"")</f>
        <v/>
      </c>
      <c r="AD854" s="104" t="str">
        <f ca="1">IF(AA854&lt;&gt;"",POWER((AA854-MAX(AA$2:AA854))/(1+MAX(AA$2:AA854))*100,2),"")</f>
        <v/>
      </c>
    </row>
    <row r="855" spans="20:30" x14ac:dyDescent="0.25">
      <c r="T855" t="str">
        <f t="array" aca="1" ref="T855" ca="1">IF(ROWS($2:855)&lt;=COUNT('Trade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ROWS(U$2:$U855))),"")</f>
        <v/>
      </c>
      <c r="U855" s="93" t="str">
        <f ca="1">IFERROR(INDEX('Trade Journal'!P:P,MATCH(T855,'Trade Journal'!A:A,0)),"")</f>
        <v/>
      </c>
      <c r="V855" s="93" t="str">
        <f ca="1">IFERROR(INDEX('Trade Journal'!Q:Q,MATCH(T855,'Trade Journal'!A:A,0)),"")</f>
        <v/>
      </c>
      <c r="W855" s="93" t="str">
        <f ca="1">IFERROR(INDEX('Trade Journal'!R:R,MATCH(T855,'Trade Journal'!A:A,0)),"")</f>
        <v/>
      </c>
      <c r="X855" s="93" t="str">
        <f t="shared" ca="1" si="14"/>
        <v/>
      </c>
      <c r="Y855" s="93" t="str">
        <f ca="1">IF(X855&lt;&gt;"",SUM(X$2:X855),"")</f>
        <v/>
      </c>
      <c r="Z855" s="102" t="str">
        <f ca="1">IFERROR(INDEX('Trade Journal'!O:O,MATCH(T855,'Trade Journal'!A:A,0)),"")</f>
        <v/>
      </c>
      <c r="AA855" s="102" t="str">
        <f t="array" aca="1" ref="AA855" ca="1">IF(Z855&lt;&gt;"",PRODUCT(Z$2:Z855+1)-1,"")</f>
        <v/>
      </c>
      <c r="AB855" s="102" t="str">
        <f ca="1">IF(AA855&lt;&gt;"",IF(MAX(AA$2:AA855)=AA855,1/(1+AC854)-1,(1+AA855)/(1+AA854)-1),"")</f>
        <v/>
      </c>
      <c r="AC855" s="102" t="str">
        <f t="array" aca="1" ref="AC855" ca="1">IF(AA855&lt;&gt;"",PRODUCT(AB$3:AB855+1)-1,"")</f>
        <v/>
      </c>
      <c r="AD855" s="104" t="str">
        <f ca="1">IF(AA855&lt;&gt;"",POWER((AA855-MAX(AA$2:AA855))/(1+MAX(AA$2:AA855))*100,2),"")</f>
        <v/>
      </c>
    </row>
    <row r="856" spans="20:30" x14ac:dyDescent="0.25">
      <c r="T856" t="str">
        <f t="array" aca="1" ref="T856" ca="1">IF(ROWS($2:856)&lt;=COUNT('Trade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ROWS(U$2:$U856))),"")</f>
        <v/>
      </c>
      <c r="U856" s="93" t="str">
        <f ca="1">IFERROR(INDEX('Trade Journal'!P:P,MATCH(T856,'Trade Journal'!A:A,0)),"")</f>
        <v/>
      </c>
      <c r="V856" s="93" t="str">
        <f ca="1">IFERROR(INDEX('Trade Journal'!Q:Q,MATCH(T856,'Trade Journal'!A:A,0)),"")</f>
        <v/>
      </c>
      <c r="W856" s="93" t="str">
        <f ca="1">IFERROR(INDEX('Trade Journal'!R:R,MATCH(T856,'Trade Journal'!A:A,0)),"")</f>
        <v/>
      </c>
      <c r="X856" s="93" t="str">
        <f t="shared" ca="1" si="14"/>
        <v/>
      </c>
      <c r="Y856" s="93" t="str">
        <f ca="1">IF(X856&lt;&gt;"",SUM(X$2:X856),"")</f>
        <v/>
      </c>
      <c r="Z856" s="102" t="str">
        <f ca="1">IFERROR(INDEX('Trade Journal'!O:O,MATCH(T856,'Trade Journal'!A:A,0)),"")</f>
        <v/>
      </c>
      <c r="AA856" s="102" t="str">
        <f t="array" aca="1" ref="AA856" ca="1">IF(Z856&lt;&gt;"",PRODUCT(Z$2:Z856+1)-1,"")</f>
        <v/>
      </c>
      <c r="AB856" s="102" t="str">
        <f ca="1">IF(AA856&lt;&gt;"",IF(MAX(AA$2:AA856)=AA856,1/(1+AC855)-1,(1+AA856)/(1+AA855)-1),"")</f>
        <v/>
      </c>
      <c r="AC856" s="102" t="str">
        <f t="array" aca="1" ref="AC856" ca="1">IF(AA856&lt;&gt;"",PRODUCT(AB$3:AB856+1)-1,"")</f>
        <v/>
      </c>
      <c r="AD856" s="104" t="str">
        <f ca="1">IF(AA856&lt;&gt;"",POWER((AA856-MAX(AA$2:AA856))/(1+MAX(AA$2:AA856))*100,2),"")</f>
        <v/>
      </c>
    </row>
    <row r="857" spans="20:30" x14ac:dyDescent="0.25">
      <c r="T857" t="str">
        <f t="array" aca="1" ref="T857" ca="1">IF(ROWS($2:857)&lt;=COUNT('Trade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ROWS(U$2:$U857))),"")</f>
        <v/>
      </c>
      <c r="U857" s="93" t="str">
        <f ca="1">IFERROR(INDEX('Trade Journal'!P:P,MATCH(T857,'Trade Journal'!A:A,0)),"")</f>
        <v/>
      </c>
      <c r="V857" s="93" t="str">
        <f ca="1">IFERROR(INDEX('Trade Journal'!Q:Q,MATCH(T857,'Trade Journal'!A:A,0)),"")</f>
        <v/>
      </c>
      <c r="W857" s="93" t="str">
        <f ca="1">IFERROR(INDEX('Trade Journal'!R:R,MATCH(T857,'Trade Journal'!A:A,0)),"")</f>
        <v/>
      </c>
      <c r="X857" s="93" t="str">
        <f t="shared" ca="1" si="14"/>
        <v/>
      </c>
      <c r="Y857" s="93" t="str">
        <f ca="1">IF(X857&lt;&gt;"",SUM(X$2:X857),"")</f>
        <v/>
      </c>
      <c r="Z857" s="102" t="str">
        <f ca="1">IFERROR(INDEX('Trade Journal'!O:O,MATCH(T857,'Trade Journal'!A:A,0)),"")</f>
        <v/>
      </c>
      <c r="AA857" s="102" t="str">
        <f t="array" aca="1" ref="AA857" ca="1">IF(Z857&lt;&gt;"",PRODUCT(Z$2:Z857+1)-1,"")</f>
        <v/>
      </c>
      <c r="AB857" s="102" t="str">
        <f ca="1">IF(AA857&lt;&gt;"",IF(MAX(AA$2:AA857)=AA857,1/(1+AC856)-1,(1+AA857)/(1+AA856)-1),"")</f>
        <v/>
      </c>
      <c r="AC857" s="102" t="str">
        <f t="array" aca="1" ref="AC857" ca="1">IF(AA857&lt;&gt;"",PRODUCT(AB$3:AB857+1)-1,"")</f>
        <v/>
      </c>
      <c r="AD857" s="104" t="str">
        <f ca="1">IF(AA857&lt;&gt;"",POWER((AA857-MAX(AA$2:AA857))/(1+MAX(AA$2:AA857))*100,2),"")</f>
        <v/>
      </c>
    </row>
    <row r="858" spans="20:30" x14ac:dyDescent="0.25">
      <c r="T858" t="str">
        <f t="array" aca="1" ref="T858" ca="1">IF(ROWS($2:858)&lt;=COUNT('Trade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ROWS(U$2:$U858))),"")</f>
        <v/>
      </c>
      <c r="U858" s="93" t="str">
        <f ca="1">IFERROR(INDEX('Trade Journal'!P:P,MATCH(T858,'Trade Journal'!A:A,0)),"")</f>
        <v/>
      </c>
      <c r="V858" s="93" t="str">
        <f ca="1">IFERROR(INDEX('Trade Journal'!Q:Q,MATCH(T858,'Trade Journal'!A:A,0)),"")</f>
        <v/>
      </c>
      <c r="W858" s="93" t="str">
        <f ca="1">IFERROR(INDEX('Trade Journal'!R:R,MATCH(T858,'Trade Journal'!A:A,0)),"")</f>
        <v/>
      </c>
      <c r="X858" s="93" t="str">
        <f t="shared" ca="1" si="14"/>
        <v/>
      </c>
      <c r="Y858" s="93" t="str">
        <f ca="1">IF(X858&lt;&gt;"",SUM(X$2:X858),"")</f>
        <v/>
      </c>
      <c r="Z858" s="102" t="str">
        <f ca="1">IFERROR(INDEX('Trade Journal'!O:O,MATCH(T858,'Trade Journal'!A:A,0)),"")</f>
        <v/>
      </c>
      <c r="AA858" s="102" t="str">
        <f t="array" aca="1" ref="AA858" ca="1">IF(Z858&lt;&gt;"",PRODUCT(Z$2:Z858+1)-1,"")</f>
        <v/>
      </c>
      <c r="AB858" s="102" t="str">
        <f ca="1">IF(AA858&lt;&gt;"",IF(MAX(AA$2:AA858)=AA858,1/(1+AC857)-1,(1+AA858)/(1+AA857)-1),"")</f>
        <v/>
      </c>
      <c r="AC858" s="102" t="str">
        <f t="array" aca="1" ref="AC858" ca="1">IF(AA858&lt;&gt;"",PRODUCT(AB$3:AB858+1)-1,"")</f>
        <v/>
      </c>
      <c r="AD858" s="104" t="str">
        <f ca="1">IF(AA858&lt;&gt;"",POWER((AA858-MAX(AA$2:AA858))/(1+MAX(AA$2:AA858))*100,2),"")</f>
        <v/>
      </c>
    </row>
    <row r="859" spans="20:30" x14ac:dyDescent="0.25">
      <c r="T859" t="str">
        <f t="array" aca="1" ref="T859" ca="1">IF(ROWS($2:859)&lt;=COUNT('Trade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ROWS(U$2:$U859))),"")</f>
        <v/>
      </c>
      <c r="U859" s="93" t="str">
        <f ca="1">IFERROR(INDEX('Trade Journal'!P:P,MATCH(T859,'Trade Journal'!A:A,0)),"")</f>
        <v/>
      </c>
      <c r="V859" s="93" t="str">
        <f ca="1">IFERROR(INDEX('Trade Journal'!Q:Q,MATCH(T859,'Trade Journal'!A:A,0)),"")</f>
        <v/>
      </c>
      <c r="W859" s="93" t="str">
        <f ca="1">IFERROR(INDEX('Trade Journal'!R:R,MATCH(T859,'Trade Journal'!A:A,0)),"")</f>
        <v/>
      </c>
      <c r="X859" s="93" t="str">
        <f t="shared" ca="1" si="14"/>
        <v/>
      </c>
      <c r="Y859" s="93" t="str">
        <f ca="1">IF(X859&lt;&gt;"",SUM(X$2:X859),"")</f>
        <v/>
      </c>
      <c r="Z859" s="102" t="str">
        <f ca="1">IFERROR(INDEX('Trade Journal'!O:O,MATCH(T859,'Trade Journal'!A:A,0)),"")</f>
        <v/>
      </c>
      <c r="AA859" s="102" t="str">
        <f t="array" aca="1" ref="AA859" ca="1">IF(Z859&lt;&gt;"",PRODUCT(Z$2:Z859+1)-1,"")</f>
        <v/>
      </c>
      <c r="AB859" s="102" t="str">
        <f ca="1">IF(AA859&lt;&gt;"",IF(MAX(AA$2:AA859)=AA859,1/(1+AC858)-1,(1+AA859)/(1+AA858)-1),"")</f>
        <v/>
      </c>
      <c r="AC859" s="102" t="str">
        <f t="array" aca="1" ref="AC859" ca="1">IF(AA859&lt;&gt;"",PRODUCT(AB$3:AB859+1)-1,"")</f>
        <v/>
      </c>
      <c r="AD859" s="104" t="str">
        <f ca="1">IF(AA859&lt;&gt;"",POWER((AA859-MAX(AA$2:AA859))/(1+MAX(AA$2:AA859))*100,2),"")</f>
        <v/>
      </c>
    </row>
    <row r="860" spans="20:30" x14ac:dyDescent="0.25">
      <c r="T860" t="str">
        <f t="array" aca="1" ref="T860" ca="1">IF(ROWS($2:860)&lt;=COUNT('Trade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ROWS(U$2:$U860))),"")</f>
        <v/>
      </c>
      <c r="U860" s="93" t="str">
        <f ca="1">IFERROR(INDEX('Trade Journal'!P:P,MATCH(T860,'Trade Journal'!A:A,0)),"")</f>
        <v/>
      </c>
      <c r="V860" s="93" t="str">
        <f ca="1">IFERROR(INDEX('Trade Journal'!Q:Q,MATCH(T860,'Trade Journal'!A:A,0)),"")</f>
        <v/>
      </c>
      <c r="W860" s="93" t="str">
        <f ca="1">IFERROR(INDEX('Trade Journal'!R:R,MATCH(T860,'Trade Journal'!A:A,0)),"")</f>
        <v/>
      </c>
      <c r="X860" s="93" t="str">
        <f t="shared" ca="1" si="14"/>
        <v/>
      </c>
      <c r="Y860" s="93" t="str">
        <f ca="1">IF(X860&lt;&gt;"",SUM(X$2:X860),"")</f>
        <v/>
      </c>
      <c r="Z860" s="102" t="str">
        <f ca="1">IFERROR(INDEX('Trade Journal'!O:O,MATCH(T860,'Trade Journal'!A:A,0)),"")</f>
        <v/>
      </c>
      <c r="AA860" s="102" t="str">
        <f t="array" aca="1" ref="AA860" ca="1">IF(Z860&lt;&gt;"",PRODUCT(Z$2:Z860+1)-1,"")</f>
        <v/>
      </c>
      <c r="AB860" s="102" t="str">
        <f ca="1">IF(AA860&lt;&gt;"",IF(MAX(AA$2:AA860)=AA860,1/(1+AC859)-1,(1+AA860)/(1+AA859)-1),"")</f>
        <v/>
      </c>
      <c r="AC860" s="102" t="str">
        <f t="array" aca="1" ref="AC860" ca="1">IF(AA860&lt;&gt;"",PRODUCT(AB$3:AB860+1)-1,"")</f>
        <v/>
      </c>
      <c r="AD860" s="104" t="str">
        <f ca="1">IF(AA860&lt;&gt;"",POWER((AA860-MAX(AA$2:AA860))/(1+MAX(AA$2:AA860))*100,2),"")</f>
        <v/>
      </c>
    </row>
    <row r="861" spans="20:30" x14ac:dyDescent="0.25">
      <c r="T861" t="str">
        <f t="array" aca="1" ref="T861" ca="1">IF(ROWS($2:861)&lt;=COUNT('Trade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ROWS(U$2:$U861))),"")</f>
        <v/>
      </c>
      <c r="U861" s="93" t="str">
        <f ca="1">IFERROR(INDEX('Trade Journal'!P:P,MATCH(T861,'Trade Journal'!A:A,0)),"")</f>
        <v/>
      </c>
      <c r="V861" s="93" t="str">
        <f ca="1">IFERROR(INDEX('Trade Journal'!Q:Q,MATCH(T861,'Trade Journal'!A:A,0)),"")</f>
        <v/>
      </c>
      <c r="W861" s="93" t="str">
        <f ca="1">IFERROR(INDEX('Trade Journal'!R:R,MATCH(T861,'Trade Journal'!A:A,0)),"")</f>
        <v/>
      </c>
      <c r="X861" s="93" t="str">
        <f t="shared" ca="1" si="14"/>
        <v/>
      </c>
      <c r="Y861" s="93" t="str">
        <f ca="1">IF(X861&lt;&gt;"",SUM(X$2:X861),"")</f>
        <v/>
      </c>
      <c r="Z861" s="102" t="str">
        <f ca="1">IFERROR(INDEX('Trade Journal'!O:O,MATCH(T861,'Trade Journal'!A:A,0)),"")</f>
        <v/>
      </c>
      <c r="AA861" s="102" t="str">
        <f t="array" aca="1" ref="AA861" ca="1">IF(Z861&lt;&gt;"",PRODUCT(Z$2:Z861+1)-1,"")</f>
        <v/>
      </c>
      <c r="AB861" s="102" t="str">
        <f ca="1">IF(AA861&lt;&gt;"",IF(MAX(AA$2:AA861)=AA861,1/(1+AC860)-1,(1+AA861)/(1+AA860)-1),"")</f>
        <v/>
      </c>
      <c r="AC861" s="102" t="str">
        <f t="array" aca="1" ref="AC861" ca="1">IF(AA861&lt;&gt;"",PRODUCT(AB$3:AB861+1)-1,"")</f>
        <v/>
      </c>
      <c r="AD861" s="104" t="str">
        <f ca="1">IF(AA861&lt;&gt;"",POWER((AA861-MAX(AA$2:AA861))/(1+MAX(AA$2:AA861))*100,2),"")</f>
        <v/>
      </c>
    </row>
    <row r="862" spans="20:30" x14ac:dyDescent="0.25">
      <c r="T862" t="str">
        <f t="array" aca="1" ref="T862" ca="1">IF(ROWS($2:862)&lt;=COUNT('Trade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ROWS(U$2:$U862))),"")</f>
        <v/>
      </c>
      <c r="U862" s="93" t="str">
        <f ca="1">IFERROR(INDEX('Trade Journal'!P:P,MATCH(T862,'Trade Journal'!A:A,0)),"")</f>
        <v/>
      </c>
      <c r="V862" s="93" t="str">
        <f ca="1">IFERROR(INDEX('Trade Journal'!Q:Q,MATCH(T862,'Trade Journal'!A:A,0)),"")</f>
        <v/>
      </c>
      <c r="W862" s="93" t="str">
        <f ca="1">IFERROR(INDEX('Trade Journal'!R:R,MATCH(T862,'Trade Journal'!A:A,0)),"")</f>
        <v/>
      </c>
      <c r="X862" s="93" t="str">
        <f t="shared" ca="1" si="14"/>
        <v/>
      </c>
      <c r="Y862" s="93" t="str">
        <f ca="1">IF(X862&lt;&gt;"",SUM(X$2:X862),"")</f>
        <v/>
      </c>
      <c r="Z862" s="102" t="str">
        <f ca="1">IFERROR(INDEX('Trade Journal'!O:O,MATCH(T862,'Trade Journal'!A:A,0)),"")</f>
        <v/>
      </c>
      <c r="AA862" s="102" t="str">
        <f t="array" aca="1" ref="AA862" ca="1">IF(Z862&lt;&gt;"",PRODUCT(Z$2:Z862+1)-1,"")</f>
        <v/>
      </c>
      <c r="AB862" s="102" t="str">
        <f ca="1">IF(AA862&lt;&gt;"",IF(MAX(AA$2:AA862)=AA862,1/(1+AC861)-1,(1+AA862)/(1+AA861)-1),"")</f>
        <v/>
      </c>
      <c r="AC862" s="102" t="str">
        <f t="array" aca="1" ref="AC862" ca="1">IF(AA862&lt;&gt;"",PRODUCT(AB$3:AB862+1)-1,"")</f>
        <v/>
      </c>
      <c r="AD862" s="104" t="str">
        <f ca="1">IF(AA862&lt;&gt;"",POWER((AA862-MAX(AA$2:AA862))/(1+MAX(AA$2:AA862))*100,2),"")</f>
        <v/>
      </c>
    </row>
    <row r="863" spans="20:30" x14ac:dyDescent="0.25">
      <c r="T863" t="str">
        <f t="array" aca="1" ref="T863" ca="1">IF(ROWS($2:863)&lt;=COUNT('Trade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ROWS(U$2:$U863))),"")</f>
        <v/>
      </c>
      <c r="U863" s="93" t="str">
        <f ca="1">IFERROR(INDEX('Trade Journal'!P:P,MATCH(T863,'Trade Journal'!A:A,0)),"")</f>
        <v/>
      </c>
      <c r="V863" s="93" t="str">
        <f ca="1">IFERROR(INDEX('Trade Journal'!Q:Q,MATCH(T863,'Trade Journal'!A:A,0)),"")</f>
        <v/>
      </c>
      <c r="W863" s="93" t="str">
        <f ca="1">IFERROR(INDEX('Trade Journal'!R:R,MATCH(T863,'Trade Journal'!A:A,0)),"")</f>
        <v/>
      </c>
      <c r="X863" s="93" t="str">
        <f t="shared" ca="1" si="14"/>
        <v/>
      </c>
      <c r="Y863" s="93" t="str">
        <f ca="1">IF(X863&lt;&gt;"",SUM(X$2:X863),"")</f>
        <v/>
      </c>
      <c r="Z863" s="102" t="str">
        <f ca="1">IFERROR(INDEX('Trade Journal'!O:O,MATCH(T863,'Trade Journal'!A:A,0)),"")</f>
        <v/>
      </c>
      <c r="AA863" s="102" t="str">
        <f t="array" aca="1" ref="AA863" ca="1">IF(Z863&lt;&gt;"",PRODUCT(Z$2:Z863+1)-1,"")</f>
        <v/>
      </c>
      <c r="AB863" s="102" t="str">
        <f ca="1">IF(AA863&lt;&gt;"",IF(MAX(AA$2:AA863)=AA863,1/(1+AC862)-1,(1+AA863)/(1+AA862)-1),"")</f>
        <v/>
      </c>
      <c r="AC863" s="102" t="str">
        <f t="array" aca="1" ref="AC863" ca="1">IF(AA863&lt;&gt;"",PRODUCT(AB$3:AB863+1)-1,"")</f>
        <v/>
      </c>
      <c r="AD863" s="104" t="str">
        <f ca="1">IF(AA863&lt;&gt;"",POWER((AA863-MAX(AA$2:AA863))/(1+MAX(AA$2:AA863))*100,2),"")</f>
        <v/>
      </c>
    </row>
    <row r="864" spans="20:30" x14ac:dyDescent="0.25">
      <c r="T864" t="str">
        <f t="array" aca="1" ref="T864" ca="1">IF(ROWS($2:864)&lt;=COUNT('Trade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ROWS(U$2:$U864))),"")</f>
        <v/>
      </c>
      <c r="U864" s="93" t="str">
        <f ca="1">IFERROR(INDEX('Trade Journal'!P:P,MATCH(T864,'Trade Journal'!A:A,0)),"")</f>
        <v/>
      </c>
      <c r="V864" s="93" t="str">
        <f ca="1">IFERROR(INDEX('Trade Journal'!Q:Q,MATCH(T864,'Trade Journal'!A:A,0)),"")</f>
        <v/>
      </c>
      <c r="W864" s="93" t="str">
        <f ca="1">IFERROR(INDEX('Trade Journal'!R:R,MATCH(T864,'Trade Journal'!A:A,0)),"")</f>
        <v/>
      </c>
      <c r="X864" s="93" t="str">
        <f t="shared" ca="1" si="14"/>
        <v/>
      </c>
      <c r="Y864" s="93" t="str">
        <f ca="1">IF(X864&lt;&gt;"",SUM(X$2:X864),"")</f>
        <v/>
      </c>
      <c r="Z864" s="102" t="str">
        <f ca="1">IFERROR(INDEX('Trade Journal'!O:O,MATCH(T864,'Trade Journal'!A:A,0)),"")</f>
        <v/>
      </c>
      <c r="AA864" s="102" t="str">
        <f t="array" aca="1" ref="AA864" ca="1">IF(Z864&lt;&gt;"",PRODUCT(Z$2:Z864+1)-1,"")</f>
        <v/>
      </c>
      <c r="AB864" s="102" t="str">
        <f ca="1">IF(AA864&lt;&gt;"",IF(MAX(AA$2:AA864)=AA864,1/(1+AC863)-1,(1+AA864)/(1+AA863)-1),"")</f>
        <v/>
      </c>
      <c r="AC864" s="102" t="str">
        <f t="array" aca="1" ref="AC864" ca="1">IF(AA864&lt;&gt;"",PRODUCT(AB$3:AB864+1)-1,"")</f>
        <v/>
      </c>
      <c r="AD864" s="104" t="str">
        <f ca="1">IF(AA864&lt;&gt;"",POWER((AA864-MAX(AA$2:AA864))/(1+MAX(AA$2:AA864))*100,2),"")</f>
        <v/>
      </c>
    </row>
    <row r="865" spans="20:30" x14ac:dyDescent="0.25">
      <c r="T865" t="str">
        <f t="array" aca="1" ref="T865" ca="1">IF(ROWS($2:865)&lt;=COUNT('Trade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ROWS(U$2:$U865))),"")</f>
        <v/>
      </c>
      <c r="U865" s="93" t="str">
        <f ca="1">IFERROR(INDEX('Trade Journal'!P:P,MATCH(T865,'Trade Journal'!A:A,0)),"")</f>
        <v/>
      </c>
      <c r="V865" s="93" t="str">
        <f ca="1">IFERROR(INDEX('Trade Journal'!Q:Q,MATCH(T865,'Trade Journal'!A:A,0)),"")</f>
        <v/>
      </c>
      <c r="W865" s="93" t="str">
        <f ca="1">IFERROR(INDEX('Trade Journal'!R:R,MATCH(T865,'Trade Journal'!A:A,0)),"")</f>
        <v/>
      </c>
      <c r="X865" s="93" t="str">
        <f t="shared" ca="1" si="14"/>
        <v/>
      </c>
      <c r="Y865" s="93" t="str">
        <f ca="1">IF(X865&lt;&gt;"",SUM(X$2:X865),"")</f>
        <v/>
      </c>
      <c r="Z865" s="102" t="str">
        <f ca="1">IFERROR(INDEX('Trade Journal'!O:O,MATCH(T865,'Trade Journal'!A:A,0)),"")</f>
        <v/>
      </c>
      <c r="AA865" s="102" t="str">
        <f t="array" aca="1" ref="AA865" ca="1">IF(Z865&lt;&gt;"",PRODUCT(Z$2:Z865+1)-1,"")</f>
        <v/>
      </c>
      <c r="AB865" s="102" t="str">
        <f ca="1">IF(AA865&lt;&gt;"",IF(MAX(AA$2:AA865)=AA865,1/(1+AC864)-1,(1+AA865)/(1+AA864)-1),"")</f>
        <v/>
      </c>
      <c r="AC865" s="102" t="str">
        <f t="array" aca="1" ref="AC865" ca="1">IF(AA865&lt;&gt;"",PRODUCT(AB$3:AB865+1)-1,"")</f>
        <v/>
      </c>
      <c r="AD865" s="104" t="str">
        <f ca="1">IF(AA865&lt;&gt;"",POWER((AA865-MAX(AA$2:AA865))/(1+MAX(AA$2:AA865))*100,2),"")</f>
        <v/>
      </c>
    </row>
    <row r="866" spans="20:30" x14ac:dyDescent="0.25">
      <c r="T866" t="str">
        <f t="array" aca="1" ref="T866" ca="1">IF(ROWS($2:866)&lt;=COUNT('Trade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ROWS(U$2:$U866))),"")</f>
        <v/>
      </c>
      <c r="U866" s="93" t="str">
        <f ca="1">IFERROR(INDEX('Trade Journal'!P:P,MATCH(T866,'Trade Journal'!A:A,0)),"")</f>
        <v/>
      </c>
      <c r="V866" s="93" t="str">
        <f ca="1">IFERROR(INDEX('Trade Journal'!Q:Q,MATCH(T866,'Trade Journal'!A:A,0)),"")</f>
        <v/>
      </c>
      <c r="W866" s="93" t="str">
        <f ca="1">IFERROR(INDEX('Trade Journal'!R:R,MATCH(T866,'Trade Journal'!A:A,0)),"")</f>
        <v/>
      </c>
      <c r="X866" s="93" t="str">
        <f t="shared" ca="1" si="14"/>
        <v/>
      </c>
      <c r="Y866" s="93" t="str">
        <f ca="1">IF(X866&lt;&gt;"",SUM(X$2:X866),"")</f>
        <v/>
      </c>
      <c r="Z866" s="102" t="str">
        <f ca="1">IFERROR(INDEX('Trade Journal'!O:O,MATCH(T866,'Trade Journal'!A:A,0)),"")</f>
        <v/>
      </c>
      <c r="AA866" s="102" t="str">
        <f t="array" aca="1" ref="AA866" ca="1">IF(Z866&lt;&gt;"",PRODUCT(Z$2:Z866+1)-1,"")</f>
        <v/>
      </c>
      <c r="AB866" s="102" t="str">
        <f ca="1">IF(AA866&lt;&gt;"",IF(MAX(AA$2:AA866)=AA866,1/(1+AC865)-1,(1+AA866)/(1+AA865)-1),"")</f>
        <v/>
      </c>
      <c r="AC866" s="102" t="str">
        <f t="array" aca="1" ref="AC866" ca="1">IF(AA866&lt;&gt;"",PRODUCT(AB$3:AB866+1)-1,"")</f>
        <v/>
      </c>
      <c r="AD866" s="104" t="str">
        <f ca="1">IF(AA866&lt;&gt;"",POWER((AA866-MAX(AA$2:AA866))/(1+MAX(AA$2:AA866))*100,2),"")</f>
        <v/>
      </c>
    </row>
    <row r="867" spans="20:30" x14ac:dyDescent="0.25">
      <c r="T867" t="str">
        <f t="array" aca="1" ref="T867" ca="1">IF(ROWS($2:867)&lt;=COUNT('Trade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ROWS(U$2:$U867))),"")</f>
        <v/>
      </c>
      <c r="U867" s="93" t="str">
        <f ca="1">IFERROR(INDEX('Trade Journal'!P:P,MATCH(T867,'Trade Journal'!A:A,0)),"")</f>
        <v/>
      </c>
      <c r="V867" s="93" t="str">
        <f ca="1">IFERROR(INDEX('Trade Journal'!Q:Q,MATCH(T867,'Trade Journal'!A:A,0)),"")</f>
        <v/>
      </c>
      <c r="W867" s="93" t="str">
        <f ca="1">IFERROR(INDEX('Trade Journal'!R:R,MATCH(T867,'Trade Journal'!A:A,0)),"")</f>
        <v/>
      </c>
      <c r="X867" s="93" t="str">
        <f t="shared" ca="1" si="14"/>
        <v/>
      </c>
      <c r="Y867" s="93" t="str">
        <f ca="1">IF(X867&lt;&gt;"",SUM(X$2:X867),"")</f>
        <v/>
      </c>
      <c r="Z867" s="102" t="str">
        <f ca="1">IFERROR(INDEX('Trade Journal'!O:O,MATCH(T867,'Trade Journal'!A:A,0)),"")</f>
        <v/>
      </c>
      <c r="AA867" s="102" t="str">
        <f t="array" aca="1" ref="AA867" ca="1">IF(Z867&lt;&gt;"",PRODUCT(Z$2:Z867+1)-1,"")</f>
        <v/>
      </c>
      <c r="AB867" s="102" t="str">
        <f ca="1">IF(AA867&lt;&gt;"",IF(MAX(AA$2:AA867)=AA867,1/(1+AC866)-1,(1+AA867)/(1+AA866)-1),"")</f>
        <v/>
      </c>
      <c r="AC867" s="102" t="str">
        <f t="array" aca="1" ref="AC867" ca="1">IF(AA867&lt;&gt;"",PRODUCT(AB$3:AB867+1)-1,"")</f>
        <v/>
      </c>
      <c r="AD867" s="104" t="str">
        <f ca="1">IF(AA867&lt;&gt;"",POWER((AA867-MAX(AA$2:AA867))/(1+MAX(AA$2:AA867))*100,2),"")</f>
        <v/>
      </c>
    </row>
    <row r="868" spans="20:30" x14ac:dyDescent="0.25">
      <c r="T868" t="str">
        <f t="array" aca="1" ref="T868" ca="1">IF(ROWS($2:868)&lt;=COUNT('Trade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ROWS(U$2:$U868))),"")</f>
        <v/>
      </c>
      <c r="U868" s="93" t="str">
        <f ca="1">IFERROR(INDEX('Trade Journal'!P:P,MATCH(T868,'Trade Journal'!A:A,0)),"")</f>
        <v/>
      </c>
      <c r="V868" s="93" t="str">
        <f ca="1">IFERROR(INDEX('Trade Journal'!Q:Q,MATCH(T868,'Trade Journal'!A:A,0)),"")</f>
        <v/>
      </c>
      <c r="W868" s="93" t="str">
        <f ca="1">IFERROR(INDEX('Trade Journal'!R:R,MATCH(T868,'Trade Journal'!A:A,0)),"")</f>
        <v/>
      </c>
      <c r="X868" s="93" t="str">
        <f t="shared" ca="1" si="14"/>
        <v/>
      </c>
      <c r="Y868" s="93" t="str">
        <f ca="1">IF(X868&lt;&gt;"",SUM(X$2:X868),"")</f>
        <v/>
      </c>
      <c r="Z868" s="102" t="str">
        <f ca="1">IFERROR(INDEX('Trade Journal'!O:O,MATCH(T868,'Trade Journal'!A:A,0)),"")</f>
        <v/>
      </c>
      <c r="AA868" s="102" t="str">
        <f t="array" aca="1" ref="AA868" ca="1">IF(Z868&lt;&gt;"",PRODUCT(Z$2:Z868+1)-1,"")</f>
        <v/>
      </c>
      <c r="AB868" s="102" t="str">
        <f ca="1">IF(AA868&lt;&gt;"",IF(MAX(AA$2:AA868)=AA868,1/(1+AC867)-1,(1+AA868)/(1+AA867)-1),"")</f>
        <v/>
      </c>
      <c r="AC868" s="102" t="str">
        <f t="array" aca="1" ref="AC868" ca="1">IF(AA868&lt;&gt;"",PRODUCT(AB$3:AB868+1)-1,"")</f>
        <v/>
      </c>
      <c r="AD868" s="104" t="str">
        <f ca="1">IF(AA868&lt;&gt;"",POWER((AA868-MAX(AA$2:AA868))/(1+MAX(AA$2:AA868))*100,2),"")</f>
        <v/>
      </c>
    </row>
    <row r="869" spans="20:30" x14ac:dyDescent="0.25">
      <c r="T869" t="str">
        <f t="array" aca="1" ref="T869" ca="1">IF(ROWS($2:869)&lt;=COUNT('Trade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ROWS(U$2:$U869))),"")</f>
        <v/>
      </c>
      <c r="U869" s="93" t="str">
        <f ca="1">IFERROR(INDEX('Trade Journal'!P:P,MATCH(T869,'Trade Journal'!A:A,0)),"")</f>
        <v/>
      </c>
      <c r="V869" s="93" t="str">
        <f ca="1">IFERROR(INDEX('Trade Journal'!Q:Q,MATCH(T869,'Trade Journal'!A:A,0)),"")</f>
        <v/>
      </c>
      <c r="W869" s="93" t="str">
        <f ca="1">IFERROR(INDEX('Trade Journal'!R:R,MATCH(T869,'Trade Journal'!A:A,0)),"")</f>
        <v/>
      </c>
      <c r="X869" s="93" t="str">
        <f t="shared" ca="1" si="14"/>
        <v/>
      </c>
      <c r="Y869" s="93" t="str">
        <f ca="1">IF(X869&lt;&gt;"",SUM(X$2:X869),"")</f>
        <v/>
      </c>
      <c r="Z869" s="102" t="str">
        <f ca="1">IFERROR(INDEX('Trade Journal'!O:O,MATCH(T869,'Trade Journal'!A:A,0)),"")</f>
        <v/>
      </c>
      <c r="AA869" s="102" t="str">
        <f t="array" aca="1" ref="AA869" ca="1">IF(Z869&lt;&gt;"",PRODUCT(Z$2:Z869+1)-1,"")</f>
        <v/>
      </c>
      <c r="AB869" s="102" t="str">
        <f ca="1">IF(AA869&lt;&gt;"",IF(MAX(AA$2:AA869)=AA869,1/(1+AC868)-1,(1+AA869)/(1+AA868)-1),"")</f>
        <v/>
      </c>
      <c r="AC869" s="102" t="str">
        <f t="array" aca="1" ref="AC869" ca="1">IF(AA869&lt;&gt;"",PRODUCT(AB$3:AB869+1)-1,"")</f>
        <v/>
      </c>
      <c r="AD869" s="104" t="str">
        <f ca="1">IF(AA869&lt;&gt;"",POWER((AA869-MAX(AA$2:AA869))/(1+MAX(AA$2:AA869))*100,2),"")</f>
        <v/>
      </c>
    </row>
    <row r="870" spans="20:30" x14ac:dyDescent="0.25">
      <c r="T870" t="str">
        <f t="array" aca="1" ref="T870" ca="1">IF(ROWS($2:870)&lt;=COUNT('Trade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ROWS(U$2:$U870))),"")</f>
        <v/>
      </c>
      <c r="U870" s="93" t="str">
        <f ca="1">IFERROR(INDEX('Trade Journal'!P:P,MATCH(T870,'Trade Journal'!A:A,0)),"")</f>
        <v/>
      </c>
      <c r="V870" s="93" t="str">
        <f ca="1">IFERROR(INDEX('Trade Journal'!Q:Q,MATCH(T870,'Trade Journal'!A:A,0)),"")</f>
        <v/>
      </c>
      <c r="W870" s="93" t="str">
        <f ca="1">IFERROR(INDEX('Trade Journal'!R:R,MATCH(T870,'Trade Journal'!A:A,0)),"")</f>
        <v/>
      </c>
      <c r="X870" s="93" t="str">
        <f t="shared" ca="1" si="14"/>
        <v/>
      </c>
      <c r="Y870" s="93" t="str">
        <f ca="1">IF(X870&lt;&gt;"",SUM(X$2:X870),"")</f>
        <v/>
      </c>
      <c r="Z870" s="102" t="str">
        <f ca="1">IFERROR(INDEX('Trade Journal'!O:O,MATCH(T870,'Trade Journal'!A:A,0)),"")</f>
        <v/>
      </c>
      <c r="AA870" s="102" t="str">
        <f t="array" aca="1" ref="AA870" ca="1">IF(Z870&lt;&gt;"",PRODUCT(Z$2:Z870+1)-1,"")</f>
        <v/>
      </c>
      <c r="AB870" s="102" t="str">
        <f ca="1">IF(AA870&lt;&gt;"",IF(MAX(AA$2:AA870)=AA870,1/(1+AC869)-1,(1+AA870)/(1+AA869)-1),"")</f>
        <v/>
      </c>
      <c r="AC870" s="102" t="str">
        <f t="array" aca="1" ref="AC870" ca="1">IF(AA870&lt;&gt;"",PRODUCT(AB$3:AB870+1)-1,"")</f>
        <v/>
      </c>
      <c r="AD870" s="104" t="str">
        <f ca="1">IF(AA870&lt;&gt;"",POWER((AA870-MAX(AA$2:AA870))/(1+MAX(AA$2:AA870))*100,2),"")</f>
        <v/>
      </c>
    </row>
    <row r="871" spans="20:30" x14ac:dyDescent="0.25">
      <c r="T871" t="str">
        <f t="array" aca="1" ref="T871" ca="1">IF(ROWS($2:871)&lt;=COUNT('Trade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ROWS(U$2:$U871))),"")</f>
        <v/>
      </c>
      <c r="U871" s="93" t="str">
        <f ca="1">IFERROR(INDEX('Trade Journal'!P:P,MATCH(T871,'Trade Journal'!A:A,0)),"")</f>
        <v/>
      </c>
      <c r="V871" s="93" t="str">
        <f ca="1">IFERROR(INDEX('Trade Journal'!Q:Q,MATCH(T871,'Trade Journal'!A:A,0)),"")</f>
        <v/>
      </c>
      <c r="W871" s="93" t="str">
        <f ca="1">IFERROR(INDEX('Trade Journal'!R:R,MATCH(T871,'Trade Journal'!A:A,0)),"")</f>
        <v/>
      </c>
      <c r="X871" s="93" t="str">
        <f t="shared" ca="1" si="14"/>
        <v/>
      </c>
      <c r="Y871" s="93" t="str">
        <f ca="1">IF(X871&lt;&gt;"",SUM(X$2:X871),"")</f>
        <v/>
      </c>
      <c r="Z871" s="102" t="str">
        <f ca="1">IFERROR(INDEX('Trade Journal'!O:O,MATCH(T871,'Trade Journal'!A:A,0)),"")</f>
        <v/>
      </c>
      <c r="AA871" s="102" t="str">
        <f t="array" aca="1" ref="AA871" ca="1">IF(Z871&lt;&gt;"",PRODUCT(Z$2:Z871+1)-1,"")</f>
        <v/>
      </c>
      <c r="AB871" s="102" t="str">
        <f ca="1">IF(AA871&lt;&gt;"",IF(MAX(AA$2:AA871)=AA871,1/(1+AC870)-1,(1+AA871)/(1+AA870)-1),"")</f>
        <v/>
      </c>
      <c r="AC871" s="102" t="str">
        <f t="array" aca="1" ref="AC871" ca="1">IF(AA871&lt;&gt;"",PRODUCT(AB$3:AB871+1)-1,"")</f>
        <v/>
      </c>
      <c r="AD871" s="104" t="str">
        <f ca="1">IF(AA871&lt;&gt;"",POWER((AA871-MAX(AA$2:AA871))/(1+MAX(AA$2:AA871))*100,2),"")</f>
        <v/>
      </c>
    </row>
    <row r="872" spans="20:30" x14ac:dyDescent="0.25">
      <c r="T872" t="str">
        <f t="array" aca="1" ref="T872" ca="1">IF(ROWS($2:872)&lt;=COUNT('Trade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ROWS(U$2:$U872))),"")</f>
        <v/>
      </c>
      <c r="U872" s="93" t="str">
        <f ca="1">IFERROR(INDEX('Trade Journal'!P:P,MATCH(T872,'Trade Journal'!A:A,0)),"")</f>
        <v/>
      </c>
      <c r="V872" s="93" t="str">
        <f ca="1">IFERROR(INDEX('Trade Journal'!Q:Q,MATCH(T872,'Trade Journal'!A:A,0)),"")</f>
        <v/>
      </c>
      <c r="W872" s="93" t="str">
        <f ca="1">IFERROR(INDEX('Trade Journal'!R:R,MATCH(T872,'Trade Journal'!A:A,0)),"")</f>
        <v/>
      </c>
      <c r="X872" s="93" t="str">
        <f t="shared" ca="1" si="14"/>
        <v/>
      </c>
      <c r="Y872" s="93" t="str">
        <f ca="1">IF(X872&lt;&gt;"",SUM(X$2:X872),"")</f>
        <v/>
      </c>
      <c r="Z872" s="102" t="str">
        <f ca="1">IFERROR(INDEX('Trade Journal'!O:O,MATCH(T872,'Trade Journal'!A:A,0)),"")</f>
        <v/>
      </c>
      <c r="AA872" s="102" t="str">
        <f t="array" aca="1" ref="AA872" ca="1">IF(Z872&lt;&gt;"",PRODUCT(Z$2:Z872+1)-1,"")</f>
        <v/>
      </c>
      <c r="AB872" s="102" t="str">
        <f ca="1">IF(AA872&lt;&gt;"",IF(MAX(AA$2:AA872)=AA872,1/(1+AC871)-1,(1+AA872)/(1+AA871)-1),"")</f>
        <v/>
      </c>
      <c r="AC872" s="102" t="str">
        <f t="array" aca="1" ref="AC872" ca="1">IF(AA872&lt;&gt;"",PRODUCT(AB$3:AB872+1)-1,"")</f>
        <v/>
      </c>
      <c r="AD872" s="104" t="str">
        <f ca="1">IF(AA872&lt;&gt;"",POWER((AA872-MAX(AA$2:AA872))/(1+MAX(AA$2:AA872))*100,2),"")</f>
        <v/>
      </c>
    </row>
    <row r="873" spans="20:30" x14ac:dyDescent="0.25">
      <c r="T873" t="str">
        <f t="array" aca="1" ref="T873" ca="1">IF(ROWS($2:873)&lt;=COUNT('Trade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ROWS(U$2:$U873))),"")</f>
        <v/>
      </c>
      <c r="U873" s="93" t="str">
        <f ca="1">IFERROR(INDEX('Trade Journal'!P:P,MATCH(T873,'Trade Journal'!A:A,0)),"")</f>
        <v/>
      </c>
      <c r="V873" s="93" t="str">
        <f ca="1">IFERROR(INDEX('Trade Journal'!Q:Q,MATCH(T873,'Trade Journal'!A:A,0)),"")</f>
        <v/>
      </c>
      <c r="W873" s="93" t="str">
        <f ca="1">IFERROR(INDEX('Trade Journal'!R:R,MATCH(T873,'Trade Journal'!A:A,0)),"")</f>
        <v/>
      </c>
      <c r="X873" s="93" t="str">
        <f t="shared" ca="1" si="14"/>
        <v/>
      </c>
      <c r="Y873" s="93" t="str">
        <f ca="1">IF(X873&lt;&gt;"",SUM(X$2:X873),"")</f>
        <v/>
      </c>
      <c r="Z873" s="102" t="str">
        <f ca="1">IFERROR(INDEX('Trade Journal'!O:O,MATCH(T873,'Trade Journal'!A:A,0)),"")</f>
        <v/>
      </c>
      <c r="AA873" s="102" t="str">
        <f t="array" aca="1" ref="AA873" ca="1">IF(Z873&lt;&gt;"",PRODUCT(Z$2:Z873+1)-1,"")</f>
        <v/>
      </c>
      <c r="AB873" s="102" t="str">
        <f ca="1">IF(AA873&lt;&gt;"",IF(MAX(AA$2:AA873)=AA873,1/(1+AC872)-1,(1+AA873)/(1+AA872)-1),"")</f>
        <v/>
      </c>
      <c r="AC873" s="102" t="str">
        <f t="array" aca="1" ref="AC873" ca="1">IF(AA873&lt;&gt;"",PRODUCT(AB$3:AB873+1)-1,"")</f>
        <v/>
      </c>
      <c r="AD873" s="104" t="str">
        <f ca="1">IF(AA873&lt;&gt;"",POWER((AA873-MAX(AA$2:AA873))/(1+MAX(AA$2:AA873))*100,2),"")</f>
        <v/>
      </c>
    </row>
    <row r="874" spans="20:30" x14ac:dyDescent="0.25">
      <c r="T874" t="str">
        <f t="array" aca="1" ref="T874" ca="1">IF(ROWS($2:874)&lt;=COUNT('Trade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ROWS(U$2:$U874))),"")</f>
        <v/>
      </c>
      <c r="U874" s="93" t="str">
        <f ca="1">IFERROR(INDEX('Trade Journal'!P:P,MATCH(T874,'Trade Journal'!A:A,0)),"")</f>
        <v/>
      </c>
      <c r="V874" s="93" t="str">
        <f ca="1">IFERROR(INDEX('Trade Journal'!Q:Q,MATCH(T874,'Trade Journal'!A:A,0)),"")</f>
        <v/>
      </c>
      <c r="W874" s="93" t="str">
        <f ca="1">IFERROR(INDEX('Trade Journal'!R:R,MATCH(T874,'Trade Journal'!A:A,0)),"")</f>
        <v/>
      </c>
      <c r="X874" s="93" t="str">
        <f t="shared" ca="1" si="14"/>
        <v/>
      </c>
      <c r="Y874" s="93" t="str">
        <f ca="1">IF(X874&lt;&gt;"",SUM(X$2:X874),"")</f>
        <v/>
      </c>
      <c r="Z874" s="102" t="str">
        <f ca="1">IFERROR(INDEX('Trade Journal'!O:O,MATCH(T874,'Trade Journal'!A:A,0)),"")</f>
        <v/>
      </c>
      <c r="AA874" s="102" t="str">
        <f t="array" aca="1" ref="AA874" ca="1">IF(Z874&lt;&gt;"",PRODUCT(Z$2:Z874+1)-1,"")</f>
        <v/>
      </c>
      <c r="AB874" s="102" t="str">
        <f ca="1">IF(AA874&lt;&gt;"",IF(MAX(AA$2:AA874)=AA874,1/(1+AC873)-1,(1+AA874)/(1+AA873)-1),"")</f>
        <v/>
      </c>
      <c r="AC874" s="102" t="str">
        <f t="array" aca="1" ref="AC874" ca="1">IF(AA874&lt;&gt;"",PRODUCT(AB$3:AB874+1)-1,"")</f>
        <v/>
      </c>
      <c r="AD874" s="104" t="str">
        <f ca="1">IF(AA874&lt;&gt;"",POWER((AA874-MAX(AA$2:AA874))/(1+MAX(AA$2:AA874))*100,2),"")</f>
        <v/>
      </c>
    </row>
    <row r="875" spans="20:30" x14ac:dyDescent="0.25">
      <c r="T875" t="str">
        <f t="array" aca="1" ref="T875" ca="1">IF(ROWS($2:875)&lt;=COUNT('Trade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ROWS(U$2:$U875))),"")</f>
        <v/>
      </c>
      <c r="U875" s="93" t="str">
        <f ca="1">IFERROR(INDEX('Trade Journal'!P:P,MATCH(T875,'Trade Journal'!A:A,0)),"")</f>
        <v/>
      </c>
      <c r="V875" s="93" t="str">
        <f ca="1">IFERROR(INDEX('Trade Journal'!Q:Q,MATCH(T875,'Trade Journal'!A:A,0)),"")</f>
        <v/>
      </c>
      <c r="W875" s="93" t="str">
        <f ca="1">IFERROR(INDEX('Trade Journal'!R:R,MATCH(T875,'Trade Journal'!A:A,0)),"")</f>
        <v/>
      </c>
      <c r="X875" s="93" t="str">
        <f t="shared" ca="1" si="14"/>
        <v/>
      </c>
      <c r="Y875" s="93" t="str">
        <f ca="1">IF(X875&lt;&gt;"",SUM(X$2:X875),"")</f>
        <v/>
      </c>
      <c r="Z875" s="102" t="str">
        <f ca="1">IFERROR(INDEX('Trade Journal'!O:O,MATCH(T875,'Trade Journal'!A:A,0)),"")</f>
        <v/>
      </c>
      <c r="AA875" s="102" t="str">
        <f t="array" aca="1" ref="AA875" ca="1">IF(Z875&lt;&gt;"",PRODUCT(Z$2:Z875+1)-1,"")</f>
        <v/>
      </c>
      <c r="AB875" s="102" t="str">
        <f ca="1">IF(AA875&lt;&gt;"",IF(MAX(AA$2:AA875)=AA875,1/(1+AC874)-1,(1+AA875)/(1+AA874)-1),"")</f>
        <v/>
      </c>
      <c r="AC875" s="102" t="str">
        <f t="array" aca="1" ref="AC875" ca="1">IF(AA875&lt;&gt;"",PRODUCT(AB$3:AB875+1)-1,"")</f>
        <v/>
      </c>
      <c r="AD875" s="104" t="str">
        <f ca="1">IF(AA875&lt;&gt;"",POWER((AA875-MAX(AA$2:AA875))/(1+MAX(AA$2:AA875))*100,2),"")</f>
        <v/>
      </c>
    </row>
    <row r="876" spans="20:30" x14ac:dyDescent="0.25">
      <c r="T876" t="str">
        <f t="array" aca="1" ref="T876" ca="1">IF(ROWS($2:876)&lt;=COUNT('Trade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ROWS(U$2:$U876))),"")</f>
        <v/>
      </c>
      <c r="U876" s="93" t="str">
        <f ca="1">IFERROR(INDEX('Trade Journal'!P:P,MATCH(T876,'Trade Journal'!A:A,0)),"")</f>
        <v/>
      </c>
      <c r="V876" s="93" t="str">
        <f ca="1">IFERROR(INDEX('Trade Journal'!Q:Q,MATCH(T876,'Trade Journal'!A:A,0)),"")</f>
        <v/>
      </c>
      <c r="W876" s="93" t="str">
        <f ca="1">IFERROR(INDEX('Trade Journal'!R:R,MATCH(T876,'Trade Journal'!A:A,0)),"")</f>
        <v/>
      </c>
      <c r="X876" s="93" t="str">
        <f t="shared" ca="1" si="14"/>
        <v/>
      </c>
      <c r="Y876" s="93" t="str">
        <f ca="1">IF(X876&lt;&gt;"",SUM(X$2:X876),"")</f>
        <v/>
      </c>
      <c r="Z876" s="102" t="str">
        <f ca="1">IFERROR(INDEX('Trade Journal'!O:O,MATCH(T876,'Trade Journal'!A:A,0)),"")</f>
        <v/>
      </c>
      <c r="AA876" s="102" t="str">
        <f t="array" aca="1" ref="AA876" ca="1">IF(Z876&lt;&gt;"",PRODUCT(Z$2:Z876+1)-1,"")</f>
        <v/>
      </c>
      <c r="AB876" s="102" t="str">
        <f ca="1">IF(AA876&lt;&gt;"",IF(MAX(AA$2:AA876)=AA876,1/(1+AC875)-1,(1+AA876)/(1+AA875)-1),"")</f>
        <v/>
      </c>
      <c r="AC876" s="102" t="str">
        <f t="array" aca="1" ref="AC876" ca="1">IF(AA876&lt;&gt;"",PRODUCT(AB$3:AB876+1)-1,"")</f>
        <v/>
      </c>
      <c r="AD876" s="104" t="str">
        <f ca="1">IF(AA876&lt;&gt;"",POWER((AA876-MAX(AA$2:AA876))/(1+MAX(AA$2:AA876))*100,2),"")</f>
        <v/>
      </c>
    </row>
    <row r="877" spans="20:30" x14ac:dyDescent="0.25">
      <c r="T877" t="str">
        <f t="array" aca="1" ref="T877" ca="1">IF(ROWS($2:877)&lt;=COUNT('Trade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ROWS(U$2:$U877))),"")</f>
        <v/>
      </c>
      <c r="U877" s="93" t="str">
        <f ca="1">IFERROR(INDEX('Trade Journal'!P:P,MATCH(T877,'Trade Journal'!A:A,0)),"")</f>
        <v/>
      </c>
      <c r="V877" s="93" t="str">
        <f ca="1">IFERROR(INDEX('Trade Journal'!Q:Q,MATCH(T877,'Trade Journal'!A:A,0)),"")</f>
        <v/>
      </c>
      <c r="W877" s="93" t="str">
        <f ca="1">IFERROR(INDEX('Trade Journal'!R:R,MATCH(T877,'Trade Journal'!A:A,0)),"")</f>
        <v/>
      </c>
      <c r="X877" s="93" t="str">
        <f t="shared" ca="1" si="14"/>
        <v/>
      </c>
      <c r="Y877" s="93" t="str">
        <f ca="1">IF(X877&lt;&gt;"",SUM(X$2:X877),"")</f>
        <v/>
      </c>
      <c r="Z877" s="102" t="str">
        <f ca="1">IFERROR(INDEX('Trade Journal'!O:O,MATCH(T877,'Trade Journal'!A:A,0)),"")</f>
        <v/>
      </c>
      <c r="AA877" s="102" t="str">
        <f t="array" aca="1" ref="AA877" ca="1">IF(Z877&lt;&gt;"",PRODUCT(Z$2:Z877+1)-1,"")</f>
        <v/>
      </c>
      <c r="AB877" s="102" t="str">
        <f ca="1">IF(AA877&lt;&gt;"",IF(MAX(AA$2:AA877)=AA877,1/(1+AC876)-1,(1+AA877)/(1+AA876)-1),"")</f>
        <v/>
      </c>
      <c r="AC877" s="102" t="str">
        <f t="array" aca="1" ref="AC877" ca="1">IF(AA877&lt;&gt;"",PRODUCT(AB$3:AB877+1)-1,"")</f>
        <v/>
      </c>
      <c r="AD877" s="104" t="str">
        <f ca="1">IF(AA877&lt;&gt;"",POWER((AA877-MAX(AA$2:AA877))/(1+MAX(AA$2:AA877))*100,2),"")</f>
        <v/>
      </c>
    </row>
    <row r="878" spans="20:30" x14ac:dyDescent="0.25">
      <c r="T878" t="str">
        <f t="array" aca="1" ref="T878" ca="1">IF(ROWS($2:878)&lt;=COUNT('Trade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ROWS(U$2:$U878))),"")</f>
        <v/>
      </c>
      <c r="U878" s="93" t="str">
        <f ca="1">IFERROR(INDEX('Trade Journal'!P:P,MATCH(T878,'Trade Journal'!A:A,0)),"")</f>
        <v/>
      </c>
      <c r="V878" s="93" t="str">
        <f ca="1">IFERROR(INDEX('Trade Journal'!Q:Q,MATCH(T878,'Trade Journal'!A:A,0)),"")</f>
        <v/>
      </c>
      <c r="W878" s="93" t="str">
        <f ca="1">IFERROR(INDEX('Trade Journal'!R:R,MATCH(T878,'Trade Journal'!A:A,0)),"")</f>
        <v/>
      </c>
      <c r="X878" s="93" t="str">
        <f t="shared" ca="1" si="14"/>
        <v/>
      </c>
      <c r="Y878" s="93" t="str">
        <f ca="1">IF(X878&lt;&gt;"",SUM(X$2:X878),"")</f>
        <v/>
      </c>
      <c r="Z878" s="102" t="str">
        <f ca="1">IFERROR(INDEX('Trade Journal'!O:O,MATCH(T878,'Trade Journal'!A:A,0)),"")</f>
        <v/>
      </c>
      <c r="AA878" s="102" t="str">
        <f t="array" aca="1" ref="AA878" ca="1">IF(Z878&lt;&gt;"",PRODUCT(Z$2:Z878+1)-1,"")</f>
        <v/>
      </c>
      <c r="AB878" s="102" t="str">
        <f ca="1">IF(AA878&lt;&gt;"",IF(MAX(AA$2:AA878)=AA878,1/(1+AC877)-1,(1+AA878)/(1+AA877)-1),"")</f>
        <v/>
      </c>
      <c r="AC878" s="102" t="str">
        <f t="array" aca="1" ref="AC878" ca="1">IF(AA878&lt;&gt;"",PRODUCT(AB$3:AB878+1)-1,"")</f>
        <v/>
      </c>
      <c r="AD878" s="104" t="str">
        <f ca="1">IF(AA878&lt;&gt;"",POWER((AA878-MAX(AA$2:AA878))/(1+MAX(AA$2:AA878))*100,2),"")</f>
        <v/>
      </c>
    </row>
    <row r="879" spans="20:30" x14ac:dyDescent="0.25">
      <c r="T879" t="str">
        <f t="array" aca="1" ref="T879" ca="1">IF(ROWS($2:879)&lt;=COUNT('Trade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ROWS(U$2:$U879))),"")</f>
        <v/>
      </c>
      <c r="U879" s="93" t="str">
        <f ca="1">IFERROR(INDEX('Trade Journal'!P:P,MATCH(T879,'Trade Journal'!A:A,0)),"")</f>
        <v/>
      </c>
      <c r="V879" s="93" t="str">
        <f ca="1">IFERROR(INDEX('Trade Journal'!Q:Q,MATCH(T879,'Trade Journal'!A:A,0)),"")</f>
        <v/>
      </c>
      <c r="W879" s="93" t="str">
        <f ca="1">IFERROR(INDEX('Trade Journal'!R:R,MATCH(T879,'Trade Journal'!A:A,0)),"")</f>
        <v/>
      </c>
      <c r="X879" s="93" t="str">
        <f t="shared" ca="1" si="14"/>
        <v/>
      </c>
      <c r="Y879" s="93" t="str">
        <f ca="1">IF(X879&lt;&gt;"",SUM(X$2:X879),"")</f>
        <v/>
      </c>
      <c r="Z879" s="102" t="str">
        <f ca="1">IFERROR(INDEX('Trade Journal'!O:O,MATCH(T879,'Trade Journal'!A:A,0)),"")</f>
        <v/>
      </c>
      <c r="AA879" s="102" t="str">
        <f t="array" aca="1" ref="AA879" ca="1">IF(Z879&lt;&gt;"",PRODUCT(Z$2:Z879+1)-1,"")</f>
        <v/>
      </c>
      <c r="AB879" s="102" t="str">
        <f ca="1">IF(AA879&lt;&gt;"",IF(MAX(AA$2:AA879)=AA879,1/(1+AC878)-1,(1+AA879)/(1+AA878)-1),"")</f>
        <v/>
      </c>
      <c r="AC879" s="102" t="str">
        <f t="array" aca="1" ref="AC879" ca="1">IF(AA879&lt;&gt;"",PRODUCT(AB$3:AB879+1)-1,"")</f>
        <v/>
      </c>
      <c r="AD879" s="104" t="str">
        <f ca="1">IF(AA879&lt;&gt;"",POWER((AA879-MAX(AA$2:AA879))/(1+MAX(AA$2:AA879))*100,2),"")</f>
        <v/>
      </c>
    </row>
    <row r="880" spans="20:30" x14ac:dyDescent="0.25">
      <c r="T880" t="str">
        <f t="array" aca="1" ref="T880" ca="1">IF(ROWS($2:880)&lt;=COUNT('Trade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ROWS(U$2:$U880))),"")</f>
        <v/>
      </c>
      <c r="U880" s="93" t="str">
        <f ca="1">IFERROR(INDEX('Trade Journal'!P:P,MATCH(T880,'Trade Journal'!A:A,0)),"")</f>
        <v/>
      </c>
      <c r="V880" s="93" t="str">
        <f ca="1">IFERROR(INDEX('Trade Journal'!Q:Q,MATCH(T880,'Trade Journal'!A:A,0)),"")</f>
        <v/>
      </c>
      <c r="W880" s="93" t="str">
        <f ca="1">IFERROR(INDEX('Trade Journal'!R:R,MATCH(T880,'Trade Journal'!A:A,0)),"")</f>
        <v/>
      </c>
      <c r="X880" s="93" t="str">
        <f t="shared" ca="1" si="14"/>
        <v/>
      </c>
      <c r="Y880" s="93" t="str">
        <f ca="1">IF(X880&lt;&gt;"",SUM(X$2:X880),"")</f>
        <v/>
      </c>
      <c r="Z880" s="102" t="str">
        <f ca="1">IFERROR(INDEX('Trade Journal'!O:O,MATCH(T880,'Trade Journal'!A:A,0)),"")</f>
        <v/>
      </c>
      <c r="AA880" s="102" t="str">
        <f t="array" aca="1" ref="AA880" ca="1">IF(Z880&lt;&gt;"",PRODUCT(Z$2:Z880+1)-1,"")</f>
        <v/>
      </c>
      <c r="AB880" s="102" t="str">
        <f ca="1">IF(AA880&lt;&gt;"",IF(MAX(AA$2:AA880)=AA880,1/(1+AC879)-1,(1+AA880)/(1+AA879)-1),"")</f>
        <v/>
      </c>
      <c r="AC880" s="102" t="str">
        <f t="array" aca="1" ref="AC880" ca="1">IF(AA880&lt;&gt;"",PRODUCT(AB$3:AB880+1)-1,"")</f>
        <v/>
      </c>
      <c r="AD880" s="104" t="str">
        <f ca="1">IF(AA880&lt;&gt;"",POWER((AA880-MAX(AA$2:AA880))/(1+MAX(AA$2:AA880))*100,2),"")</f>
        <v/>
      </c>
    </row>
    <row r="881" spans="20:30" x14ac:dyDescent="0.25">
      <c r="T881" t="str">
        <f t="array" aca="1" ref="T881" ca="1">IF(ROWS($2:881)&lt;=COUNT('Trade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ROWS(U$2:$U881))),"")</f>
        <v/>
      </c>
      <c r="U881" s="93" t="str">
        <f ca="1">IFERROR(INDEX('Trade Journal'!P:P,MATCH(T881,'Trade Journal'!A:A,0)),"")</f>
        <v/>
      </c>
      <c r="V881" s="93" t="str">
        <f ca="1">IFERROR(INDEX('Trade Journal'!Q:Q,MATCH(T881,'Trade Journal'!A:A,0)),"")</f>
        <v/>
      </c>
      <c r="W881" s="93" t="str">
        <f ca="1">IFERROR(INDEX('Trade Journal'!R:R,MATCH(T881,'Trade Journal'!A:A,0)),"")</f>
        <v/>
      </c>
      <c r="X881" s="93" t="str">
        <f t="shared" ca="1" si="14"/>
        <v/>
      </c>
      <c r="Y881" s="93" t="str">
        <f ca="1">IF(X881&lt;&gt;"",SUM(X$2:X881),"")</f>
        <v/>
      </c>
      <c r="Z881" s="102" t="str">
        <f ca="1">IFERROR(INDEX('Trade Journal'!O:O,MATCH(T881,'Trade Journal'!A:A,0)),"")</f>
        <v/>
      </c>
      <c r="AA881" s="102" t="str">
        <f t="array" aca="1" ref="AA881" ca="1">IF(Z881&lt;&gt;"",PRODUCT(Z$2:Z881+1)-1,"")</f>
        <v/>
      </c>
      <c r="AB881" s="102" t="str">
        <f ca="1">IF(AA881&lt;&gt;"",IF(MAX(AA$2:AA881)=AA881,1/(1+AC880)-1,(1+AA881)/(1+AA880)-1),"")</f>
        <v/>
      </c>
      <c r="AC881" s="102" t="str">
        <f t="array" aca="1" ref="AC881" ca="1">IF(AA881&lt;&gt;"",PRODUCT(AB$3:AB881+1)-1,"")</f>
        <v/>
      </c>
      <c r="AD881" s="104" t="str">
        <f ca="1">IF(AA881&lt;&gt;"",POWER((AA881-MAX(AA$2:AA881))/(1+MAX(AA$2:AA881))*100,2),"")</f>
        <v/>
      </c>
    </row>
    <row r="882" spans="20:30" x14ac:dyDescent="0.25">
      <c r="T882" t="str">
        <f t="array" aca="1" ref="T882" ca="1">IF(ROWS($2:882)&lt;=COUNT('Trade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ROWS(U$2:$U882))),"")</f>
        <v/>
      </c>
      <c r="U882" s="93" t="str">
        <f ca="1">IFERROR(INDEX('Trade Journal'!P:P,MATCH(T882,'Trade Journal'!A:A,0)),"")</f>
        <v/>
      </c>
      <c r="V882" s="93" t="str">
        <f ca="1">IFERROR(INDEX('Trade Journal'!Q:Q,MATCH(T882,'Trade Journal'!A:A,0)),"")</f>
        <v/>
      </c>
      <c r="W882" s="93" t="str">
        <f ca="1">IFERROR(INDEX('Trade Journal'!R:R,MATCH(T882,'Trade Journal'!A:A,0)),"")</f>
        <v/>
      </c>
      <c r="X882" s="93" t="str">
        <f t="shared" ca="1" si="14"/>
        <v/>
      </c>
      <c r="Y882" s="93" t="str">
        <f ca="1">IF(X882&lt;&gt;"",SUM(X$2:X882),"")</f>
        <v/>
      </c>
      <c r="Z882" s="102" t="str">
        <f ca="1">IFERROR(INDEX('Trade Journal'!O:O,MATCH(T882,'Trade Journal'!A:A,0)),"")</f>
        <v/>
      </c>
      <c r="AA882" s="102" t="str">
        <f t="array" aca="1" ref="AA882" ca="1">IF(Z882&lt;&gt;"",PRODUCT(Z$2:Z882+1)-1,"")</f>
        <v/>
      </c>
      <c r="AB882" s="102" t="str">
        <f ca="1">IF(AA882&lt;&gt;"",IF(MAX(AA$2:AA882)=AA882,1/(1+AC881)-1,(1+AA882)/(1+AA881)-1),"")</f>
        <v/>
      </c>
      <c r="AC882" s="102" t="str">
        <f t="array" aca="1" ref="AC882" ca="1">IF(AA882&lt;&gt;"",PRODUCT(AB$3:AB882+1)-1,"")</f>
        <v/>
      </c>
      <c r="AD882" s="104" t="str">
        <f ca="1">IF(AA882&lt;&gt;"",POWER((AA882-MAX(AA$2:AA882))/(1+MAX(AA$2:AA882))*100,2),"")</f>
        <v/>
      </c>
    </row>
    <row r="883" spans="20:30" x14ac:dyDescent="0.25">
      <c r="T883" t="str">
        <f t="array" aca="1" ref="T883" ca="1">IF(ROWS($2:883)&lt;=COUNT('Trade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ROWS(U$2:$U883))),"")</f>
        <v/>
      </c>
      <c r="U883" s="93" t="str">
        <f ca="1">IFERROR(INDEX('Trade Journal'!P:P,MATCH(T883,'Trade Journal'!A:A,0)),"")</f>
        <v/>
      </c>
      <c r="V883" s="93" t="str">
        <f ca="1">IFERROR(INDEX('Trade Journal'!Q:Q,MATCH(T883,'Trade Journal'!A:A,0)),"")</f>
        <v/>
      </c>
      <c r="W883" s="93" t="str">
        <f ca="1">IFERROR(INDEX('Trade Journal'!R:R,MATCH(T883,'Trade Journal'!A:A,0)),"")</f>
        <v/>
      </c>
      <c r="X883" s="93" t="str">
        <f t="shared" ca="1" si="14"/>
        <v/>
      </c>
      <c r="Y883" s="93" t="str">
        <f ca="1">IF(X883&lt;&gt;"",SUM(X$2:X883),"")</f>
        <v/>
      </c>
      <c r="Z883" s="102" t="str">
        <f ca="1">IFERROR(INDEX('Trade Journal'!O:O,MATCH(T883,'Trade Journal'!A:A,0)),"")</f>
        <v/>
      </c>
      <c r="AA883" s="102" t="str">
        <f t="array" aca="1" ref="AA883" ca="1">IF(Z883&lt;&gt;"",PRODUCT(Z$2:Z883+1)-1,"")</f>
        <v/>
      </c>
      <c r="AB883" s="102" t="str">
        <f ca="1">IF(AA883&lt;&gt;"",IF(MAX(AA$2:AA883)=AA883,1/(1+AC882)-1,(1+AA883)/(1+AA882)-1),"")</f>
        <v/>
      </c>
      <c r="AC883" s="102" t="str">
        <f t="array" aca="1" ref="AC883" ca="1">IF(AA883&lt;&gt;"",PRODUCT(AB$3:AB883+1)-1,"")</f>
        <v/>
      </c>
      <c r="AD883" s="104" t="str">
        <f ca="1">IF(AA883&lt;&gt;"",POWER((AA883-MAX(AA$2:AA883))/(1+MAX(AA$2:AA883))*100,2),"")</f>
        <v/>
      </c>
    </row>
    <row r="884" spans="20:30" x14ac:dyDescent="0.25">
      <c r="T884" t="str">
        <f t="array" aca="1" ref="T884" ca="1">IF(ROWS($2:884)&lt;=COUNT('Trade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ROWS(U$2:$U884))),"")</f>
        <v/>
      </c>
      <c r="U884" s="93" t="str">
        <f ca="1">IFERROR(INDEX('Trade Journal'!P:P,MATCH(T884,'Trade Journal'!A:A,0)),"")</f>
        <v/>
      </c>
      <c r="V884" s="93" t="str">
        <f ca="1">IFERROR(INDEX('Trade Journal'!Q:Q,MATCH(T884,'Trade Journal'!A:A,0)),"")</f>
        <v/>
      </c>
      <c r="W884" s="93" t="str">
        <f ca="1">IFERROR(INDEX('Trade Journal'!R:R,MATCH(T884,'Trade Journal'!A:A,0)),"")</f>
        <v/>
      </c>
      <c r="X884" s="93" t="str">
        <f t="shared" ca="1" si="14"/>
        <v/>
      </c>
      <c r="Y884" s="93" t="str">
        <f ca="1">IF(X884&lt;&gt;"",SUM(X$2:X884),"")</f>
        <v/>
      </c>
      <c r="Z884" s="102" t="str">
        <f ca="1">IFERROR(INDEX('Trade Journal'!O:O,MATCH(T884,'Trade Journal'!A:A,0)),"")</f>
        <v/>
      </c>
      <c r="AA884" s="102" t="str">
        <f t="array" aca="1" ref="AA884" ca="1">IF(Z884&lt;&gt;"",PRODUCT(Z$2:Z884+1)-1,"")</f>
        <v/>
      </c>
      <c r="AB884" s="102" t="str">
        <f ca="1">IF(AA884&lt;&gt;"",IF(MAX(AA$2:AA884)=AA884,1/(1+AC883)-1,(1+AA884)/(1+AA883)-1),"")</f>
        <v/>
      </c>
      <c r="AC884" s="102" t="str">
        <f t="array" aca="1" ref="AC884" ca="1">IF(AA884&lt;&gt;"",PRODUCT(AB$3:AB884+1)-1,"")</f>
        <v/>
      </c>
      <c r="AD884" s="104" t="str">
        <f ca="1">IF(AA884&lt;&gt;"",POWER((AA884-MAX(AA$2:AA884))/(1+MAX(AA$2:AA884))*100,2),"")</f>
        <v/>
      </c>
    </row>
    <row r="885" spans="20:30" x14ac:dyDescent="0.25">
      <c r="T885" t="str">
        <f t="array" aca="1" ref="T885" ca="1">IF(ROWS($2:885)&lt;=COUNT('Trade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ROWS(U$2:$U885))),"")</f>
        <v/>
      </c>
      <c r="U885" s="93" t="str">
        <f ca="1">IFERROR(INDEX('Trade Journal'!P:P,MATCH(T885,'Trade Journal'!A:A,0)),"")</f>
        <v/>
      </c>
      <c r="V885" s="93" t="str">
        <f ca="1">IFERROR(INDEX('Trade Journal'!Q:Q,MATCH(T885,'Trade Journal'!A:A,0)),"")</f>
        <v/>
      </c>
      <c r="W885" s="93" t="str">
        <f ca="1">IFERROR(INDEX('Trade Journal'!R:R,MATCH(T885,'Trade Journal'!A:A,0)),"")</f>
        <v/>
      </c>
      <c r="X885" s="93" t="str">
        <f t="shared" ca="1" si="14"/>
        <v/>
      </c>
      <c r="Y885" s="93" t="str">
        <f ca="1">IF(X885&lt;&gt;"",SUM(X$2:X885),"")</f>
        <v/>
      </c>
      <c r="Z885" s="102" t="str">
        <f ca="1">IFERROR(INDEX('Trade Journal'!O:O,MATCH(T885,'Trade Journal'!A:A,0)),"")</f>
        <v/>
      </c>
      <c r="AA885" s="102" t="str">
        <f t="array" aca="1" ref="AA885" ca="1">IF(Z885&lt;&gt;"",PRODUCT(Z$2:Z885+1)-1,"")</f>
        <v/>
      </c>
      <c r="AB885" s="102" t="str">
        <f ca="1">IF(AA885&lt;&gt;"",IF(MAX(AA$2:AA885)=AA885,1/(1+AC884)-1,(1+AA885)/(1+AA884)-1),"")</f>
        <v/>
      </c>
      <c r="AC885" s="102" t="str">
        <f t="array" aca="1" ref="AC885" ca="1">IF(AA885&lt;&gt;"",PRODUCT(AB$3:AB885+1)-1,"")</f>
        <v/>
      </c>
      <c r="AD885" s="104" t="str">
        <f ca="1">IF(AA885&lt;&gt;"",POWER((AA885-MAX(AA$2:AA885))/(1+MAX(AA$2:AA885))*100,2),"")</f>
        <v/>
      </c>
    </row>
    <row r="886" spans="20:30" x14ac:dyDescent="0.25">
      <c r="T886" t="str">
        <f t="array" aca="1" ref="T886" ca="1">IF(ROWS($2:886)&lt;=COUNT('Trade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ROWS(U$2:$U886))),"")</f>
        <v/>
      </c>
      <c r="U886" s="93" t="str">
        <f ca="1">IFERROR(INDEX('Trade Journal'!P:P,MATCH(T886,'Trade Journal'!A:A,0)),"")</f>
        <v/>
      </c>
      <c r="V886" s="93" t="str">
        <f ca="1">IFERROR(INDEX('Trade Journal'!Q:Q,MATCH(T886,'Trade Journal'!A:A,0)),"")</f>
        <v/>
      </c>
      <c r="W886" s="93" t="str">
        <f ca="1">IFERROR(INDEX('Trade Journal'!R:R,MATCH(T886,'Trade Journal'!A:A,0)),"")</f>
        <v/>
      </c>
      <c r="X886" s="93" t="str">
        <f t="shared" ca="1" si="14"/>
        <v/>
      </c>
      <c r="Y886" s="93" t="str">
        <f ca="1">IF(X886&lt;&gt;"",SUM(X$2:X886),"")</f>
        <v/>
      </c>
      <c r="Z886" s="102" t="str">
        <f ca="1">IFERROR(INDEX('Trade Journal'!O:O,MATCH(T886,'Trade Journal'!A:A,0)),"")</f>
        <v/>
      </c>
      <c r="AA886" s="102" t="str">
        <f t="array" aca="1" ref="AA886" ca="1">IF(Z886&lt;&gt;"",PRODUCT(Z$2:Z886+1)-1,"")</f>
        <v/>
      </c>
      <c r="AB886" s="102" t="str">
        <f ca="1">IF(AA886&lt;&gt;"",IF(MAX(AA$2:AA886)=AA886,1/(1+AC885)-1,(1+AA886)/(1+AA885)-1),"")</f>
        <v/>
      </c>
      <c r="AC886" s="102" t="str">
        <f t="array" aca="1" ref="AC886" ca="1">IF(AA886&lt;&gt;"",PRODUCT(AB$3:AB886+1)-1,"")</f>
        <v/>
      </c>
      <c r="AD886" s="104" t="str">
        <f ca="1">IF(AA886&lt;&gt;"",POWER((AA886-MAX(AA$2:AA886))/(1+MAX(AA$2:AA886))*100,2),"")</f>
        <v/>
      </c>
    </row>
    <row r="887" spans="20:30" x14ac:dyDescent="0.25">
      <c r="T887" t="str">
        <f t="array" aca="1" ref="T887" ca="1">IF(ROWS($2:887)&lt;=COUNT('Trade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ROWS(U$2:$U887))),"")</f>
        <v/>
      </c>
      <c r="U887" s="93" t="str">
        <f ca="1">IFERROR(INDEX('Trade Journal'!P:P,MATCH(T887,'Trade Journal'!A:A,0)),"")</f>
        <v/>
      </c>
      <c r="V887" s="93" t="str">
        <f ca="1">IFERROR(INDEX('Trade Journal'!Q:Q,MATCH(T887,'Trade Journal'!A:A,0)),"")</f>
        <v/>
      </c>
      <c r="W887" s="93" t="str">
        <f ca="1">IFERROR(INDEX('Trade Journal'!R:R,MATCH(T887,'Trade Journal'!A:A,0)),"")</f>
        <v/>
      </c>
      <c r="X887" s="93" t="str">
        <f t="shared" ca="1" si="14"/>
        <v/>
      </c>
      <c r="Y887" s="93" t="str">
        <f ca="1">IF(X887&lt;&gt;"",SUM(X$2:X887),"")</f>
        <v/>
      </c>
      <c r="Z887" s="102" t="str">
        <f ca="1">IFERROR(INDEX('Trade Journal'!O:O,MATCH(T887,'Trade Journal'!A:A,0)),"")</f>
        <v/>
      </c>
      <c r="AA887" s="102" t="str">
        <f t="array" aca="1" ref="AA887" ca="1">IF(Z887&lt;&gt;"",PRODUCT(Z$2:Z887+1)-1,"")</f>
        <v/>
      </c>
      <c r="AB887" s="102" t="str">
        <f ca="1">IF(AA887&lt;&gt;"",IF(MAX(AA$2:AA887)=AA887,1/(1+AC886)-1,(1+AA887)/(1+AA886)-1),"")</f>
        <v/>
      </c>
      <c r="AC887" s="102" t="str">
        <f t="array" aca="1" ref="AC887" ca="1">IF(AA887&lt;&gt;"",PRODUCT(AB$3:AB887+1)-1,"")</f>
        <v/>
      </c>
      <c r="AD887" s="104" t="str">
        <f ca="1">IF(AA887&lt;&gt;"",POWER((AA887-MAX(AA$2:AA887))/(1+MAX(AA$2:AA887))*100,2),"")</f>
        <v/>
      </c>
    </row>
    <row r="888" spans="20:30" x14ac:dyDescent="0.25">
      <c r="T888" t="str">
        <f t="array" aca="1" ref="T888" ca="1">IF(ROWS($2:888)&lt;=COUNT('Trade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ROWS(U$2:$U888))),"")</f>
        <v/>
      </c>
      <c r="U888" s="93" t="str">
        <f ca="1">IFERROR(INDEX('Trade Journal'!P:P,MATCH(T888,'Trade Journal'!A:A,0)),"")</f>
        <v/>
      </c>
      <c r="V888" s="93" t="str">
        <f ca="1">IFERROR(INDEX('Trade Journal'!Q:Q,MATCH(T888,'Trade Journal'!A:A,0)),"")</f>
        <v/>
      </c>
      <c r="W888" s="93" t="str">
        <f ca="1">IFERROR(INDEX('Trade Journal'!R:R,MATCH(T888,'Trade Journal'!A:A,0)),"")</f>
        <v/>
      </c>
      <c r="X888" s="93" t="str">
        <f t="shared" ca="1" si="14"/>
        <v/>
      </c>
      <c r="Y888" s="93" t="str">
        <f ca="1">IF(X888&lt;&gt;"",SUM(X$2:X888),"")</f>
        <v/>
      </c>
      <c r="Z888" s="102" t="str">
        <f ca="1">IFERROR(INDEX('Trade Journal'!O:O,MATCH(T888,'Trade Journal'!A:A,0)),"")</f>
        <v/>
      </c>
      <c r="AA888" s="102" t="str">
        <f t="array" aca="1" ref="AA888" ca="1">IF(Z888&lt;&gt;"",PRODUCT(Z$2:Z888+1)-1,"")</f>
        <v/>
      </c>
      <c r="AB888" s="102" t="str">
        <f ca="1">IF(AA888&lt;&gt;"",IF(MAX(AA$2:AA888)=AA888,1/(1+AC887)-1,(1+AA888)/(1+AA887)-1),"")</f>
        <v/>
      </c>
      <c r="AC888" s="102" t="str">
        <f t="array" aca="1" ref="AC888" ca="1">IF(AA888&lt;&gt;"",PRODUCT(AB$3:AB888+1)-1,"")</f>
        <v/>
      </c>
      <c r="AD888" s="104" t="str">
        <f ca="1">IF(AA888&lt;&gt;"",POWER((AA888-MAX(AA$2:AA888))/(1+MAX(AA$2:AA888))*100,2),"")</f>
        <v/>
      </c>
    </row>
    <row r="889" spans="20:30" x14ac:dyDescent="0.25">
      <c r="T889" t="str">
        <f t="array" aca="1" ref="T889" ca="1">IF(ROWS($2:889)&lt;=COUNT('Trade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ROWS(U$2:$U889))),"")</f>
        <v/>
      </c>
      <c r="U889" s="93" t="str">
        <f ca="1">IFERROR(INDEX('Trade Journal'!P:P,MATCH(T889,'Trade Journal'!A:A,0)),"")</f>
        <v/>
      </c>
      <c r="V889" s="93" t="str">
        <f ca="1">IFERROR(INDEX('Trade Journal'!Q:Q,MATCH(T889,'Trade Journal'!A:A,0)),"")</f>
        <v/>
      </c>
      <c r="W889" s="93" t="str">
        <f ca="1">IFERROR(INDEX('Trade Journal'!R:R,MATCH(T889,'Trade Journal'!A:A,0)),"")</f>
        <v/>
      </c>
      <c r="X889" s="93" t="str">
        <f t="shared" ca="1" si="14"/>
        <v/>
      </c>
      <c r="Y889" s="93" t="str">
        <f ca="1">IF(X889&lt;&gt;"",SUM(X$2:X889),"")</f>
        <v/>
      </c>
      <c r="Z889" s="102" t="str">
        <f ca="1">IFERROR(INDEX('Trade Journal'!O:O,MATCH(T889,'Trade Journal'!A:A,0)),"")</f>
        <v/>
      </c>
      <c r="AA889" s="102" t="str">
        <f t="array" aca="1" ref="AA889" ca="1">IF(Z889&lt;&gt;"",PRODUCT(Z$2:Z889+1)-1,"")</f>
        <v/>
      </c>
      <c r="AB889" s="102" t="str">
        <f ca="1">IF(AA889&lt;&gt;"",IF(MAX(AA$2:AA889)=AA889,1/(1+AC888)-1,(1+AA889)/(1+AA888)-1),"")</f>
        <v/>
      </c>
      <c r="AC889" s="102" t="str">
        <f t="array" aca="1" ref="AC889" ca="1">IF(AA889&lt;&gt;"",PRODUCT(AB$3:AB889+1)-1,"")</f>
        <v/>
      </c>
      <c r="AD889" s="104" t="str">
        <f ca="1">IF(AA889&lt;&gt;"",POWER((AA889-MAX(AA$2:AA889))/(1+MAX(AA$2:AA889))*100,2),"")</f>
        <v/>
      </c>
    </row>
    <row r="890" spans="20:30" x14ac:dyDescent="0.25">
      <c r="T890" t="str">
        <f t="array" aca="1" ref="T890" ca="1">IF(ROWS($2:890)&lt;=COUNT('Trade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ROWS(U$2:$U890))),"")</f>
        <v/>
      </c>
      <c r="U890" s="93" t="str">
        <f ca="1">IFERROR(INDEX('Trade Journal'!P:P,MATCH(T890,'Trade Journal'!A:A,0)),"")</f>
        <v/>
      </c>
      <c r="V890" s="93" t="str">
        <f ca="1">IFERROR(INDEX('Trade Journal'!Q:Q,MATCH(T890,'Trade Journal'!A:A,0)),"")</f>
        <v/>
      </c>
      <c r="W890" s="93" t="str">
        <f ca="1">IFERROR(INDEX('Trade Journal'!R:R,MATCH(T890,'Trade Journal'!A:A,0)),"")</f>
        <v/>
      </c>
      <c r="X890" s="93" t="str">
        <f t="shared" ca="1" si="14"/>
        <v/>
      </c>
      <c r="Y890" s="93" t="str">
        <f ca="1">IF(X890&lt;&gt;"",SUM(X$2:X890),"")</f>
        <v/>
      </c>
      <c r="Z890" s="102" t="str">
        <f ca="1">IFERROR(INDEX('Trade Journal'!O:O,MATCH(T890,'Trade Journal'!A:A,0)),"")</f>
        <v/>
      </c>
      <c r="AA890" s="102" t="str">
        <f t="array" aca="1" ref="AA890" ca="1">IF(Z890&lt;&gt;"",PRODUCT(Z$2:Z890+1)-1,"")</f>
        <v/>
      </c>
      <c r="AB890" s="102" t="str">
        <f ca="1">IF(AA890&lt;&gt;"",IF(MAX(AA$2:AA890)=AA890,1/(1+AC889)-1,(1+AA890)/(1+AA889)-1),"")</f>
        <v/>
      </c>
      <c r="AC890" s="102" t="str">
        <f t="array" aca="1" ref="AC890" ca="1">IF(AA890&lt;&gt;"",PRODUCT(AB$3:AB890+1)-1,"")</f>
        <v/>
      </c>
      <c r="AD890" s="104" t="str">
        <f ca="1">IF(AA890&lt;&gt;"",POWER((AA890-MAX(AA$2:AA890))/(1+MAX(AA$2:AA890))*100,2),"")</f>
        <v/>
      </c>
    </row>
    <row r="891" spans="20:30" x14ac:dyDescent="0.25">
      <c r="T891" t="str">
        <f t="array" aca="1" ref="T891" ca="1">IF(ROWS($2:891)&lt;=COUNT('Trade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ROWS(U$2:$U891))),"")</f>
        <v/>
      </c>
      <c r="U891" s="93" t="str">
        <f ca="1">IFERROR(INDEX('Trade Journal'!P:P,MATCH(T891,'Trade Journal'!A:A,0)),"")</f>
        <v/>
      </c>
      <c r="V891" s="93" t="str">
        <f ca="1">IFERROR(INDEX('Trade Journal'!Q:Q,MATCH(T891,'Trade Journal'!A:A,0)),"")</f>
        <v/>
      </c>
      <c r="W891" s="93" t="str">
        <f ca="1">IFERROR(INDEX('Trade Journal'!R:R,MATCH(T891,'Trade Journal'!A:A,0)),"")</f>
        <v/>
      </c>
      <c r="X891" s="93" t="str">
        <f t="shared" ca="1" si="14"/>
        <v/>
      </c>
      <c r="Y891" s="93" t="str">
        <f ca="1">IF(X891&lt;&gt;"",SUM(X$2:X891),"")</f>
        <v/>
      </c>
      <c r="Z891" s="102" t="str">
        <f ca="1">IFERROR(INDEX('Trade Journal'!O:O,MATCH(T891,'Trade Journal'!A:A,0)),"")</f>
        <v/>
      </c>
      <c r="AA891" s="102" t="str">
        <f t="array" aca="1" ref="AA891" ca="1">IF(Z891&lt;&gt;"",PRODUCT(Z$2:Z891+1)-1,"")</f>
        <v/>
      </c>
      <c r="AB891" s="102" t="str">
        <f ca="1">IF(AA891&lt;&gt;"",IF(MAX(AA$2:AA891)=AA891,1/(1+AC890)-1,(1+AA891)/(1+AA890)-1),"")</f>
        <v/>
      </c>
      <c r="AC891" s="102" t="str">
        <f t="array" aca="1" ref="AC891" ca="1">IF(AA891&lt;&gt;"",PRODUCT(AB$3:AB891+1)-1,"")</f>
        <v/>
      </c>
      <c r="AD891" s="104" t="str">
        <f ca="1">IF(AA891&lt;&gt;"",POWER((AA891-MAX(AA$2:AA891))/(1+MAX(AA$2:AA891))*100,2),"")</f>
        <v/>
      </c>
    </row>
    <row r="892" spans="20:30" x14ac:dyDescent="0.25">
      <c r="T892" t="str">
        <f t="array" aca="1" ref="T892" ca="1">IF(ROWS($2:892)&lt;=COUNT('Trade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ROWS(U$2:$U892))),"")</f>
        <v/>
      </c>
      <c r="U892" s="93" t="str">
        <f ca="1">IFERROR(INDEX('Trade Journal'!P:P,MATCH(T892,'Trade Journal'!A:A,0)),"")</f>
        <v/>
      </c>
      <c r="V892" s="93" t="str">
        <f ca="1">IFERROR(INDEX('Trade Journal'!Q:Q,MATCH(T892,'Trade Journal'!A:A,0)),"")</f>
        <v/>
      </c>
      <c r="W892" s="93" t="str">
        <f ca="1">IFERROR(INDEX('Trade Journal'!R:R,MATCH(T892,'Trade Journal'!A:A,0)),"")</f>
        <v/>
      </c>
      <c r="X892" s="93" t="str">
        <f t="shared" ca="1" si="14"/>
        <v/>
      </c>
      <c r="Y892" s="93" t="str">
        <f ca="1">IF(X892&lt;&gt;"",SUM(X$2:X892),"")</f>
        <v/>
      </c>
      <c r="Z892" s="102" t="str">
        <f ca="1">IFERROR(INDEX('Trade Journal'!O:O,MATCH(T892,'Trade Journal'!A:A,0)),"")</f>
        <v/>
      </c>
      <c r="AA892" s="102" t="str">
        <f t="array" aca="1" ref="AA892" ca="1">IF(Z892&lt;&gt;"",PRODUCT(Z$2:Z892+1)-1,"")</f>
        <v/>
      </c>
      <c r="AB892" s="102" t="str">
        <f ca="1">IF(AA892&lt;&gt;"",IF(MAX(AA$2:AA892)=AA892,1/(1+AC891)-1,(1+AA892)/(1+AA891)-1),"")</f>
        <v/>
      </c>
      <c r="AC892" s="102" t="str">
        <f t="array" aca="1" ref="AC892" ca="1">IF(AA892&lt;&gt;"",PRODUCT(AB$3:AB892+1)-1,"")</f>
        <v/>
      </c>
      <c r="AD892" s="104" t="str">
        <f ca="1">IF(AA892&lt;&gt;"",POWER((AA892-MAX(AA$2:AA892))/(1+MAX(AA$2:AA892))*100,2),"")</f>
        <v/>
      </c>
    </row>
    <row r="893" spans="20:30" x14ac:dyDescent="0.25">
      <c r="T893" t="str">
        <f t="array" aca="1" ref="T893" ca="1">IF(ROWS($2:893)&lt;=COUNT('Trade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ROWS(U$2:$U893))),"")</f>
        <v/>
      </c>
      <c r="U893" s="93" t="str">
        <f ca="1">IFERROR(INDEX('Trade Journal'!P:P,MATCH(T893,'Trade Journal'!A:A,0)),"")</f>
        <v/>
      </c>
      <c r="V893" s="93" t="str">
        <f ca="1">IFERROR(INDEX('Trade Journal'!Q:Q,MATCH(T893,'Trade Journal'!A:A,0)),"")</f>
        <v/>
      </c>
      <c r="W893" s="93" t="str">
        <f ca="1">IFERROR(INDEX('Trade Journal'!R:R,MATCH(T893,'Trade Journal'!A:A,0)),"")</f>
        <v/>
      </c>
      <c r="X893" s="93" t="str">
        <f t="shared" ca="1" si="14"/>
        <v/>
      </c>
      <c r="Y893" s="93" t="str">
        <f ca="1">IF(X893&lt;&gt;"",SUM(X$2:X893),"")</f>
        <v/>
      </c>
      <c r="Z893" s="102" t="str">
        <f ca="1">IFERROR(INDEX('Trade Journal'!O:O,MATCH(T893,'Trade Journal'!A:A,0)),"")</f>
        <v/>
      </c>
      <c r="AA893" s="102" t="str">
        <f t="array" aca="1" ref="AA893" ca="1">IF(Z893&lt;&gt;"",PRODUCT(Z$2:Z893+1)-1,"")</f>
        <v/>
      </c>
      <c r="AB893" s="102" t="str">
        <f ca="1">IF(AA893&lt;&gt;"",IF(MAX(AA$2:AA893)=AA893,1/(1+AC892)-1,(1+AA893)/(1+AA892)-1),"")</f>
        <v/>
      </c>
      <c r="AC893" s="102" t="str">
        <f t="array" aca="1" ref="AC893" ca="1">IF(AA893&lt;&gt;"",PRODUCT(AB$3:AB893+1)-1,"")</f>
        <v/>
      </c>
      <c r="AD893" s="104" t="str">
        <f ca="1">IF(AA893&lt;&gt;"",POWER((AA893-MAX(AA$2:AA893))/(1+MAX(AA$2:AA893))*100,2),"")</f>
        <v/>
      </c>
    </row>
    <row r="894" spans="20:30" x14ac:dyDescent="0.25">
      <c r="T894" t="str">
        <f t="array" aca="1" ref="T894" ca="1">IF(ROWS($2:894)&lt;=COUNT('Trade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ROWS(U$2:$U894))),"")</f>
        <v/>
      </c>
      <c r="U894" s="93" t="str">
        <f ca="1">IFERROR(INDEX('Trade Journal'!P:P,MATCH(T894,'Trade Journal'!A:A,0)),"")</f>
        <v/>
      </c>
      <c r="V894" s="93" t="str">
        <f ca="1">IFERROR(INDEX('Trade Journal'!Q:Q,MATCH(T894,'Trade Journal'!A:A,0)),"")</f>
        <v/>
      </c>
      <c r="W894" s="93" t="str">
        <f ca="1">IFERROR(INDEX('Trade Journal'!R:R,MATCH(T894,'Trade Journal'!A:A,0)),"")</f>
        <v/>
      </c>
      <c r="X894" s="93" t="str">
        <f t="shared" ca="1" si="14"/>
        <v/>
      </c>
      <c r="Y894" s="93" t="str">
        <f ca="1">IF(X894&lt;&gt;"",SUM(X$2:X894),"")</f>
        <v/>
      </c>
      <c r="Z894" s="102" t="str">
        <f ca="1">IFERROR(INDEX('Trade Journal'!O:O,MATCH(T894,'Trade Journal'!A:A,0)),"")</f>
        <v/>
      </c>
      <c r="AA894" s="102" t="str">
        <f t="array" aca="1" ref="AA894" ca="1">IF(Z894&lt;&gt;"",PRODUCT(Z$2:Z894+1)-1,"")</f>
        <v/>
      </c>
      <c r="AB894" s="102" t="str">
        <f ca="1">IF(AA894&lt;&gt;"",IF(MAX(AA$2:AA894)=AA894,1/(1+AC893)-1,(1+AA894)/(1+AA893)-1),"")</f>
        <v/>
      </c>
      <c r="AC894" s="102" t="str">
        <f t="array" aca="1" ref="AC894" ca="1">IF(AA894&lt;&gt;"",PRODUCT(AB$3:AB894+1)-1,"")</f>
        <v/>
      </c>
      <c r="AD894" s="104" t="str">
        <f ca="1">IF(AA894&lt;&gt;"",POWER((AA894-MAX(AA$2:AA894))/(1+MAX(AA$2:AA894))*100,2),"")</f>
        <v/>
      </c>
    </row>
    <row r="895" spans="20:30" x14ac:dyDescent="0.25">
      <c r="T895" t="str">
        <f t="array" aca="1" ref="T895" ca="1">IF(ROWS($2:895)&lt;=COUNT('Trade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ROWS(U$2:$U895))),"")</f>
        <v/>
      </c>
      <c r="U895" s="93" t="str">
        <f ca="1">IFERROR(INDEX('Trade Journal'!P:P,MATCH(T895,'Trade Journal'!A:A,0)),"")</f>
        <v/>
      </c>
      <c r="V895" s="93" t="str">
        <f ca="1">IFERROR(INDEX('Trade Journal'!Q:Q,MATCH(T895,'Trade Journal'!A:A,0)),"")</f>
        <v/>
      </c>
      <c r="W895" s="93" t="str">
        <f ca="1">IFERROR(INDEX('Trade Journal'!R:R,MATCH(T895,'Trade Journal'!A:A,0)),"")</f>
        <v/>
      </c>
      <c r="X895" s="93" t="str">
        <f t="shared" ca="1" si="14"/>
        <v/>
      </c>
      <c r="Y895" s="93" t="str">
        <f ca="1">IF(X895&lt;&gt;"",SUM(X$2:X895),"")</f>
        <v/>
      </c>
      <c r="Z895" s="102" t="str">
        <f ca="1">IFERROR(INDEX('Trade Journal'!O:O,MATCH(T895,'Trade Journal'!A:A,0)),"")</f>
        <v/>
      </c>
      <c r="AA895" s="102" t="str">
        <f t="array" aca="1" ref="AA895" ca="1">IF(Z895&lt;&gt;"",PRODUCT(Z$2:Z895+1)-1,"")</f>
        <v/>
      </c>
      <c r="AB895" s="102" t="str">
        <f ca="1">IF(AA895&lt;&gt;"",IF(MAX(AA$2:AA895)=AA895,1/(1+AC894)-1,(1+AA895)/(1+AA894)-1),"")</f>
        <v/>
      </c>
      <c r="AC895" s="102" t="str">
        <f t="array" aca="1" ref="AC895" ca="1">IF(AA895&lt;&gt;"",PRODUCT(AB$3:AB895+1)-1,"")</f>
        <v/>
      </c>
      <c r="AD895" s="104" t="str">
        <f ca="1">IF(AA895&lt;&gt;"",POWER((AA895-MAX(AA$2:AA895))/(1+MAX(AA$2:AA895))*100,2),"")</f>
        <v/>
      </c>
    </row>
    <row r="896" spans="20:30" x14ac:dyDescent="0.25">
      <c r="T896" t="str">
        <f t="array" aca="1" ref="T896" ca="1">IF(ROWS($2:896)&lt;=COUNT('Trade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ROWS(U$2:$U896))),"")</f>
        <v/>
      </c>
      <c r="U896" s="93" t="str">
        <f ca="1">IFERROR(INDEX('Trade Journal'!P:P,MATCH(T896,'Trade Journal'!A:A,0)),"")</f>
        <v/>
      </c>
      <c r="V896" s="93" t="str">
        <f ca="1">IFERROR(INDEX('Trade Journal'!Q:Q,MATCH(T896,'Trade Journal'!A:A,0)),"")</f>
        <v/>
      </c>
      <c r="W896" s="93" t="str">
        <f ca="1">IFERROR(INDEX('Trade Journal'!R:R,MATCH(T896,'Trade Journal'!A:A,0)),"")</f>
        <v/>
      </c>
      <c r="X896" s="93" t="str">
        <f t="shared" ca="1" si="14"/>
        <v/>
      </c>
      <c r="Y896" s="93" t="str">
        <f ca="1">IF(X896&lt;&gt;"",SUM(X$2:X896),"")</f>
        <v/>
      </c>
      <c r="Z896" s="102" t="str">
        <f ca="1">IFERROR(INDEX('Trade Journal'!O:O,MATCH(T896,'Trade Journal'!A:A,0)),"")</f>
        <v/>
      </c>
      <c r="AA896" s="102" t="str">
        <f t="array" aca="1" ref="AA896" ca="1">IF(Z896&lt;&gt;"",PRODUCT(Z$2:Z896+1)-1,"")</f>
        <v/>
      </c>
      <c r="AB896" s="102" t="str">
        <f ca="1">IF(AA896&lt;&gt;"",IF(MAX(AA$2:AA896)=AA896,1/(1+AC895)-1,(1+AA896)/(1+AA895)-1),"")</f>
        <v/>
      </c>
      <c r="AC896" s="102" t="str">
        <f t="array" aca="1" ref="AC896" ca="1">IF(AA896&lt;&gt;"",PRODUCT(AB$3:AB896+1)-1,"")</f>
        <v/>
      </c>
      <c r="AD896" s="104" t="str">
        <f ca="1">IF(AA896&lt;&gt;"",POWER((AA896-MAX(AA$2:AA896))/(1+MAX(AA$2:AA896))*100,2),"")</f>
        <v/>
      </c>
    </row>
    <row r="897" spans="20:30" x14ac:dyDescent="0.25">
      <c r="T897" t="str">
        <f t="array" aca="1" ref="T897" ca="1">IF(ROWS($2:897)&lt;=COUNT('Trade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ROWS(U$2:$U897))),"")</f>
        <v/>
      </c>
      <c r="U897" s="93" t="str">
        <f ca="1">IFERROR(INDEX('Trade Journal'!P:P,MATCH(T897,'Trade Journal'!A:A,0)),"")</f>
        <v/>
      </c>
      <c r="V897" s="93" t="str">
        <f ca="1">IFERROR(INDEX('Trade Journal'!Q:Q,MATCH(T897,'Trade Journal'!A:A,0)),"")</f>
        <v/>
      </c>
      <c r="W897" s="93" t="str">
        <f ca="1">IFERROR(INDEX('Trade Journal'!R:R,MATCH(T897,'Trade Journal'!A:A,0)),"")</f>
        <v/>
      </c>
      <c r="X897" s="93" t="str">
        <f t="shared" ca="1" si="14"/>
        <v/>
      </c>
      <c r="Y897" s="93" t="str">
        <f ca="1">IF(X897&lt;&gt;"",SUM(X$2:X897),"")</f>
        <v/>
      </c>
      <c r="Z897" s="102" t="str">
        <f ca="1">IFERROR(INDEX('Trade Journal'!O:O,MATCH(T897,'Trade Journal'!A:A,0)),"")</f>
        <v/>
      </c>
      <c r="AA897" s="102" t="str">
        <f t="array" aca="1" ref="AA897" ca="1">IF(Z897&lt;&gt;"",PRODUCT(Z$2:Z897+1)-1,"")</f>
        <v/>
      </c>
      <c r="AB897" s="102" t="str">
        <f ca="1">IF(AA897&lt;&gt;"",IF(MAX(AA$2:AA897)=AA897,1/(1+AC896)-1,(1+AA897)/(1+AA896)-1),"")</f>
        <v/>
      </c>
      <c r="AC897" s="102" t="str">
        <f t="array" aca="1" ref="AC897" ca="1">IF(AA897&lt;&gt;"",PRODUCT(AB$3:AB897+1)-1,"")</f>
        <v/>
      </c>
      <c r="AD897" s="104" t="str">
        <f ca="1">IF(AA897&lt;&gt;"",POWER((AA897-MAX(AA$2:AA897))/(1+MAX(AA$2:AA897))*100,2),"")</f>
        <v/>
      </c>
    </row>
    <row r="898" spans="20:30" x14ac:dyDescent="0.25">
      <c r="T898" t="str">
        <f t="array" aca="1" ref="T898" ca="1">IF(ROWS($2:898)&lt;=COUNT('Trade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ROWS(U$2:$U898))),"")</f>
        <v/>
      </c>
      <c r="U898" s="93" t="str">
        <f ca="1">IFERROR(INDEX('Trade Journal'!P:P,MATCH(T898,'Trade Journal'!A:A,0)),"")</f>
        <v/>
      </c>
      <c r="V898" s="93" t="str">
        <f ca="1">IFERROR(INDEX('Trade Journal'!Q:Q,MATCH(T898,'Trade Journal'!A:A,0)),"")</f>
        <v/>
      </c>
      <c r="W898" s="93" t="str">
        <f ca="1">IFERROR(INDEX('Trade Journal'!R:R,MATCH(T898,'Trade Journal'!A:A,0)),"")</f>
        <v/>
      </c>
      <c r="X898" s="93" t="str">
        <f t="shared" ca="1" si="14"/>
        <v/>
      </c>
      <c r="Y898" s="93" t="str">
        <f ca="1">IF(X898&lt;&gt;"",SUM(X$2:X898),"")</f>
        <v/>
      </c>
      <c r="Z898" s="102" t="str">
        <f ca="1">IFERROR(INDEX('Trade Journal'!O:O,MATCH(T898,'Trade Journal'!A:A,0)),"")</f>
        <v/>
      </c>
      <c r="AA898" s="102" t="str">
        <f t="array" aca="1" ref="AA898" ca="1">IF(Z898&lt;&gt;"",PRODUCT(Z$2:Z898+1)-1,"")</f>
        <v/>
      </c>
      <c r="AB898" s="102" t="str">
        <f ca="1">IF(AA898&lt;&gt;"",IF(MAX(AA$2:AA898)=AA898,1/(1+AC897)-1,(1+AA898)/(1+AA897)-1),"")</f>
        <v/>
      </c>
      <c r="AC898" s="102" t="str">
        <f t="array" aca="1" ref="AC898" ca="1">IF(AA898&lt;&gt;"",PRODUCT(AB$3:AB898+1)-1,"")</f>
        <v/>
      </c>
      <c r="AD898" s="104" t="str">
        <f ca="1">IF(AA898&lt;&gt;"",POWER((AA898-MAX(AA$2:AA898))/(1+MAX(AA$2:AA898))*100,2),"")</f>
        <v/>
      </c>
    </row>
    <row r="899" spans="20:30" x14ac:dyDescent="0.25">
      <c r="T899" t="str">
        <f t="array" aca="1" ref="T899" ca="1">IF(ROWS($2:899)&lt;=COUNT('Trade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ROWS(U$2:$U899))),"")</f>
        <v/>
      </c>
      <c r="U899" s="93" t="str">
        <f ca="1">IFERROR(INDEX('Trade Journal'!P:P,MATCH(T899,'Trade Journal'!A:A,0)),"")</f>
        <v/>
      </c>
      <c r="V899" s="93" t="str">
        <f ca="1">IFERROR(INDEX('Trade Journal'!Q:Q,MATCH(T899,'Trade Journal'!A:A,0)),"")</f>
        <v/>
      </c>
      <c r="W899" s="93" t="str">
        <f ca="1">IFERROR(INDEX('Trade Journal'!R:R,MATCH(T899,'Trade Journal'!A:A,0)),"")</f>
        <v/>
      </c>
      <c r="X899" s="93" t="str">
        <f t="shared" ca="1" si="14"/>
        <v/>
      </c>
      <c r="Y899" s="93" t="str">
        <f ca="1">IF(X899&lt;&gt;"",SUM(X$2:X899),"")</f>
        <v/>
      </c>
      <c r="Z899" s="102" t="str">
        <f ca="1">IFERROR(INDEX('Trade Journal'!O:O,MATCH(T899,'Trade Journal'!A:A,0)),"")</f>
        <v/>
      </c>
      <c r="AA899" s="102" t="str">
        <f t="array" aca="1" ref="AA899" ca="1">IF(Z899&lt;&gt;"",PRODUCT(Z$2:Z899+1)-1,"")</f>
        <v/>
      </c>
      <c r="AB899" s="102" t="str">
        <f ca="1">IF(AA899&lt;&gt;"",IF(MAX(AA$2:AA899)=AA899,1/(1+AC898)-1,(1+AA899)/(1+AA898)-1),"")</f>
        <v/>
      </c>
      <c r="AC899" s="102" t="str">
        <f t="array" aca="1" ref="AC899" ca="1">IF(AA899&lt;&gt;"",PRODUCT(AB$3:AB899+1)-1,"")</f>
        <v/>
      </c>
      <c r="AD899" s="104" t="str">
        <f ca="1">IF(AA899&lt;&gt;"",POWER((AA899-MAX(AA$2:AA899))/(1+MAX(AA$2:AA899))*100,2),"")</f>
        <v/>
      </c>
    </row>
    <row r="900" spans="20:30" x14ac:dyDescent="0.25">
      <c r="T900" t="str">
        <f t="array" aca="1" ref="T900" ca="1">IF(ROWS($2:900)&lt;=COUNT('Trade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ROWS(U$2:$U900))),"")</f>
        <v/>
      </c>
      <c r="U900" s="93" t="str">
        <f ca="1">IFERROR(INDEX('Trade Journal'!P:P,MATCH(T900,'Trade Journal'!A:A,0)),"")</f>
        <v/>
      </c>
      <c r="V900" s="93" t="str">
        <f ca="1">IFERROR(INDEX('Trade Journal'!Q:Q,MATCH(T900,'Trade Journal'!A:A,0)),"")</f>
        <v/>
      </c>
      <c r="W900" s="93" t="str">
        <f ca="1">IFERROR(INDEX('Trade Journal'!R:R,MATCH(T900,'Trade Journal'!A:A,0)),"")</f>
        <v/>
      </c>
      <c r="X900" s="93" t="str">
        <f t="shared" ca="1" si="14"/>
        <v/>
      </c>
      <c r="Y900" s="93" t="str">
        <f ca="1">IF(X900&lt;&gt;"",SUM(X$2:X900),"")</f>
        <v/>
      </c>
      <c r="Z900" s="102" t="str">
        <f ca="1">IFERROR(INDEX('Trade Journal'!O:O,MATCH(T900,'Trade Journal'!A:A,0)),"")</f>
        <v/>
      </c>
      <c r="AA900" s="102" t="str">
        <f t="array" aca="1" ref="AA900" ca="1">IF(Z900&lt;&gt;"",PRODUCT(Z$2:Z900+1)-1,"")</f>
        <v/>
      </c>
      <c r="AB900" s="102" t="str">
        <f ca="1">IF(AA900&lt;&gt;"",IF(MAX(AA$2:AA900)=AA900,1/(1+AC899)-1,(1+AA900)/(1+AA899)-1),"")</f>
        <v/>
      </c>
      <c r="AC900" s="102" t="str">
        <f t="array" aca="1" ref="AC900" ca="1">IF(AA900&lt;&gt;"",PRODUCT(AB$3:AB900+1)-1,"")</f>
        <v/>
      </c>
      <c r="AD900" s="104" t="str">
        <f ca="1">IF(AA900&lt;&gt;"",POWER((AA900-MAX(AA$2:AA900))/(1+MAX(AA$2:AA900))*100,2),"")</f>
        <v/>
      </c>
    </row>
    <row r="901" spans="20:30" x14ac:dyDescent="0.25">
      <c r="T901" t="str">
        <f t="array" aca="1" ref="T901" ca="1">IF(ROWS($2:901)&lt;=COUNT('Trade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ROWS(U$2:$U901))),"")</f>
        <v/>
      </c>
      <c r="U901" s="93" t="str">
        <f ca="1">IFERROR(INDEX('Trade Journal'!P:P,MATCH(T901,'Trade Journal'!A:A,0)),"")</f>
        <v/>
      </c>
      <c r="V901" s="93" t="str">
        <f ca="1">IFERROR(INDEX('Trade Journal'!Q:Q,MATCH(T901,'Trade Journal'!A:A,0)),"")</f>
        <v/>
      </c>
      <c r="W901" s="93" t="str">
        <f ca="1">IFERROR(INDEX('Trade Journal'!R:R,MATCH(T901,'Trade Journal'!A:A,0)),"")</f>
        <v/>
      </c>
      <c r="X901" s="93" t="str">
        <f t="shared" ca="1" si="14"/>
        <v/>
      </c>
      <c r="Y901" s="93" t="str">
        <f ca="1">IF(X901&lt;&gt;"",SUM(X$2:X901),"")</f>
        <v/>
      </c>
      <c r="Z901" s="102" t="str">
        <f ca="1">IFERROR(INDEX('Trade Journal'!O:O,MATCH(T901,'Trade Journal'!A:A,0)),"")</f>
        <v/>
      </c>
      <c r="AA901" s="102" t="str">
        <f t="array" aca="1" ref="AA901" ca="1">IF(Z901&lt;&gt;"",PRODUCT(Z$2:Z901+1)-1,"")</f>
        <v/>
      </c>
      <c r="AB901" s="102" t="str">
        <f ca="1">IF(AA901&lt;&gt;"",IF(MAX(AA$2:AA901)=AA901,1/(1+AC900)-1,(1+AA901)/(1+AA900)-1),"")</f>
        <v/>
      </c>
      <c r="AC901" s="102" t="str">
        <f t="array" aca="1" ref="AC901" ca="1">IF(AA901&lt;&gt;"",PRODUCT(AB$3:AB901+1)-1,"")</f>
        <v/>
      </c>
      <c r="AD901" s="104" t="str">
        <f ca="1">IF(AA901&lt;&gt;"",POWER((AA901-MAX(AA$2:AA901))/(1+MAX(AA$2:AA901))*100,2),"")</f>
        <v/>
      </c>
    </row>
    <row r="902" spans="20:30" x14ac:dyDescent="0.25">
      <c r="T902" t="str">
        <f t="array" aca="1" ref="T902" ca="1">IF(ROWS($2:902)&lt;=COUNT('Trade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ROWS(U$2:$U902))),"")</f>
        <v/>
      </c>
      <c r="U902" s="93" t="str">
        <f ca="1">IFERROR(INDEX('Trade Journal'!P:P,MATCH(T902,'Trade Journal'!A:A,0)),"")</f>
        <v/>
      </c>
      <c r="V902" s="93" t="str">
        <f ca="1">IFERROR(INDEX('Trade Journal'!Q:Q,MATCH(T902,'Trade Journal'!A:A,0)),"")</f>
        <v/>
      </c>
      <c r="W902" s="93" t="str">
        <f ca="1">IFERROR(INDEX('Trade Journal'!R:R,MATCH(T902,'Trade Journal'!A:A,0)),"")</f>
        <v/>
      </c>
      <c r="X902" s="93" t="str">
        <f t="shared" ca="1" si="14"/>
        <v/>
      </c>
      <c r="Y902" s="93" t="str">
        <f ca="1">IF(X902&lt;&gt;"",SUM(X$2:X902),"")</f>
        <v/>
      </c>
      <c r="Z902" s="102" t="str">
        <f ca="1">IFERROR(INDEX('Trade Journal'!O:O,MATCH(T902,'Trade Journal'!A:A,0)),"")</f>
        <v/>
      </c>
      <c r="AA902" s="102" t="str">
        <f t="array" aca="1" ref="AA902" ca="1">IF(Z902&lt;&gt;"",PRODUCT(Z$2:Z902+1)-1,"")</f>
        <v/>
      </c>
      <c r="AB902" s="102" t="str">
        <f ca="1">IF(AA902&lt;&gt;"",IF(MAX(AA$2:AA902)=AA902,1/(1+AC901)-1,(1+AA902)/(1+AA901)-1),"")</f>
        <v/>
      </c>
      <c r="AC902" s="102" t="str">
        <f t="array" aca="1" ref="AC902" ca="1">IF(AA902&lt;&gt;"",PRODUCT(AB$3:AB902+1)-1,"")</f>
        <v/>
      </c>
      <c r="AD902" s="104" t="str">
        <f ca="1">IF(AA902&lt;&gt;"",POWER((AA902-MAX(AA$2:AA902))/(1+MAX(AA$2:AA902))*100,2),"")</f>
        <v/>
      </c>
    </row>
    <row r="903" spans="20:30" x14ac:dyDescent="0.25">
      <c r="T903" t="str">
        <f t="array" aca="1" ref="T903" ca="1">IF(ROWS($2:903)&lt;=COUNT('Trade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ROWS(U$2:$U903))),"")</f>
        <v/>
      </c>
      <c r="U903" s="93" t="str">
        <f ca="1">IFERROR(INDEX('Trade Journal'!P:P,MATCH(T903,'Trade Journal'!A:A,0)),"")</f>
        <v/>
      </c>
      <c r="V903" s="93" t="str">
        <f ca="1">IFERROR(INDEX('Trade Journal'!Q:Q,MATCH(T903,'Trade Journal'!A:A,0)),"")</f>
        <v/>
      </c>
      <c r="W903" s="93" t="str">
        <f ca="1">IFERROR(INDEX('Trade Journal'!R:R,MATCH(T903,'Trade Journal'!A:A,0)),"")</f>
        <v/>
      </c>
      <c r="X903" s="93" t="str">
        <f t="shared" ca="1" si="14"/>
        <v/>
      </c>
      <c r="Y903" s="93" t="str">
        <f ca="1">IF(X903&lt;&gt;"",SUM(X$2:X903),"")</f>
        <v/>
      </c>
      <c r="Z903" s="102" t="str">
        <f ca="1">IFERROR(INDEX('Trade Journal'!O:O,MATCH(T903,'Trade Journal'!A:A,0)),"")</f>
        <v/>
      </c>
      <c r="AA903" s="102" t="str">
        <f t="array" aca="1" ref="AA903" ca="1">IF(Z903&lt;&gt;"",PRODUCT(Z$2:Z903+1)-1,"")</f>
        <v/>
      </c>
      <c r="AB903" s="102" t="str">
        <f ca="1">IF(AA903&lt;&gt;"",IF(MAX(AA$2:AA903)=AA903,1/(1+AC902)-1,(1+AA903)/(1+AA902)-1),"")</f>
        <v/>
      </c>
      <c r="AC903" s="102" t="str">
        <f t="array" aca="1" ref="AC903" ca="1">IF(AA903&lt;&gt;"",PRODUCT(AB$3:AB903+1)-1,"")</f>
        <v/>
      </c>
      <c r="AD903" s="104" t="str">
        <f ca="1">IF(AA903&lt;&gt;"",POWER((AA903-MAX(AA$2:AA903))/(1+MAX(AA$2:AA903))*100,2),"")</f>
        <v/>
      </c>
    </row>
    <row r="904" spans="20:30" x14ac:dyDescent="0.25">
      <c r="T904" t="str">
        <f t="array" aca="1" ref="T904" ca="1">IF(ROWS($2:904)&lt;=COUNT('Trade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ROWS(U$2:$U904))),"")</f>
        <v/>
      </c>
      <c r="U904" s="93" t="str">
        <f ca="1">IFERROR(INDEX('Trade Journal'!P:P,MATCH(T904,'Trade Journal'!A:A,0)),"")</f>
        <v/>
      </c>
      <c r="V904" s="93" t="str">
        <f ca="1">IFERROR(INDEX('Trade Journal'!Q:Q,MATCH(T904,'Trade Journal'!A:A,0)),"")</f>
        <v/>
      </c>
      <c r="W904" s="93" t="str">
        <f ca="1">IFERROR(INDEX('Trade Journal'!R:R,MATCH(T904,'Trade Journal'!A:A,0)),"")</f>
        <v/>
      </c>
      <c r="X904" s="93" t="str">
        <f t="shared" ca="1" si="14"/>
        <v/>
      </c>
      <c r="Y904" s="93" t="str">
        <f ca="1">IF(X904&lt;&gt;"",SUM(X$2:X904),"")</f>
        <v/>
      </c>
      <c r="Z904" s="102" t="str">
        <f ca="1">IFERROR(INDEX('Trade Journal'!O:O,MATCH(T904,'Trade Journal'!A:A,0)),"")</f>
        <v/>
      </c>
      <c r="AA904" s="102" t="str">
        <f t="array" aca="1" ref="AA904" ca="1">IF(Z904&lt;&gt;"",PRODUCT(Z$2:Z904+1)-1,"")</f>
        <v/>
      </c>
      <c r="AB904" s="102" t="str">
        <f ca="1">IF(AA904&lt;&gt;"",IF(MAX(AA$2:AA904)=AA904,1/(1+AC903)-1,(1+AA904)/(1+AA903)-1),"")</f>
        <v/>
      </c>
      <c r="AC904" s="102" t="str">
        <f t="array" aca="1" ref="AC904" ca="1">IF(AA904&lt;&gt;"",PRODUCT(AB$3:AB904+1)-1,"")</f>
        <v/>
      </c>
      <c r="AD904" s="104" t="str">
        <f ca="1">IF(AA904&lt;&gt;"",POWER((AA904-MAX(AA$2:AA904))/(1+MAX(AA$2:AA904))*100,2),"")</f>
        <v/>
      </c>
    </row>
    <row r="905" spans="20:30" x14ac:dyDescent="0.25">
      <c r="T905" t="str">
        <f t="array" aca="1" ref="T905" ca="1">IF(ROWS($2:905)&lt;=COUNT('Trade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ROWS(U$2:$U905))),"")</f>
        <v/>
      </c>
      <c r="U905" s="93" t="str">
        <f ca="1">IFERROR(INDEX('Trade Journal'!P:P,MATCH(T905,'Trade Journal'!A:A,0)),"")</f>
        <v/>
      </c>
      <c r="V905" s="93" t="str">
        <f ca="1">IFERROR(INDEX('Trade Journal'!Q:Q,MATCH(T905,'Trade Journal'!A:A,0)),"")</f>
        <v/>
      </c>
      <c r="W905" s="93" t="str">
        <f ca="1">IFERROR(INDEX('Trade Journal'!R:R,MATCH(T905,'Trade Journal'!A:A,0)),"")</f>
        <v/>
      </c>
      <c r="X905" s="93" t="str">
        <f t="shared" ca="1" si="14"/>
        <v/>
      </c>
      <c r="Y905" s="93" t="str">
        <f ca="1">IF(X905&lt;&gt;"",SUM(X$2:X905),"")</f>
        <v/>
      </c>
      <c r="Z905" s="102" t="str">
        <f ca="1">IFERROR(INDEX('Trade Journal'!O:O,MATCH(T905,'Trade Journal'!A:A,0)),"")</f>
        <v/>
      </c>
      <c r="AA905" s="102" t="str">
        <f t="array" aca="1" ref="AA905" ca="1">IF(Z905&lt;&gt;"",PRODUCT(Z$2:Z905+1)-1,"")</f>
        <v/>
      </c>
      <c r="AB905" s="102" t="str">
        <f ca="1">IF(AA905&lt;&gt;"",IF(MAX(AA$2:AA905)=AA905,1/(1+AC904)-1,(1+AA905)/(1+AA904)-1),"")</f>
        <v/>
      </c>
      <c r="AC905" s="102" t="str">
        <f t="array" aca="1" ref="AC905" ca="1">IF(AA905&lt;&gt;"",PRODUCT(AB$3:AB905+1)-1,"")</f>
        <v/>
      </c>
      <c r="AD905" s="104" t="str">
        <f ca="1">IF(AA905&lt;&gt;"",POWER((AA905-MAX(AA$2:AA905))/(1+MAX(AA$2:AA905))*100,2),"")</f>
        <v/>
      </c>
    </row>
    <row r="906" spans="20:30" x14ac:dyDescent="0.25">
      <c r="T906" t="str">
        <f t="array" aca="1" ref="T906" ca="1">IF(ROWS($2:906)&lt;=COUNT('Trade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ROWS(U$2:$U906))),"")</f>
        <v/>
      </c>
      <c r="U906" s="93" t="str">
        <f ca="1">IFERROR(INDEX('Trade Journal'!P:P,MATCH(T906,'Trade Journal'!A:A,0)),"")</f>
        <v/>
      </c>
      <c r="V906" s="93" t="str">
        <f ca="1">IFERROR(INDEX('Trade Journal'!Q:Q,MATCH(T906,'Trade Journal'!A:A,0)),"")</f>
        <v/>
      </c>
      <c r="W906" s="93" t="str">
        <f ca="1">IFERROR(INDEX('Trade Journal'!R:R,MATCH(T906,'Trade Journal'!A:A,0)),"")</f>
        <v/>
      </c>
      <c r="X906" s="93" t="str">
        <f t="shared" ca="1" si="14"/>
        <v/>
      </c>
      <c r="Y906" s="93" t="str">
        <f ca="1">IF(X906&lt;&gt;"",SUM(X$2:X906),"")</f>
        <v/>
      </c>
      <c r="Z906" s="102" t="str">
        <f ca="1">IFERROR(INDEX('Trade Journal'!O:O,MATCH(T906,'Trade Journal'!A:A,0)),"")</f>
        <v/>
      </c>
      <c r="AA906" s="102" t="str">
        <f t="array" aca="1" ref="AA906" ca="1">IF(Z906&lt;&gt;"",PRODUCT(Z$2:Z906+1)-1,"")</f>
        <v/>
      </c>
      <c r="AB906" s="102" t="str">
        <f ca="1">IF(AA906&lt;&gt;"",IF(MAX(AA$2:AA906)=AA906,1/(1+AC905)-1,(1+AA906)/(1+AA905)-1),"")</f>
        <v/>
      </c>
      <c r="AC906" s="102" t="str">
        <f t="array" aca="1" ref="AC906" ca="1">IF(AA906&lt;&gt;"",PRODUCT(AB$3:AB906+1)-1,"")</f>
        <v/>
      </c>
      <c r="AD906" s="104" t="str">
        <f ca="1">IF(AA906&lt;&gt;"",POWER((AA906-MAX(AA$2:AA906))/(1+MAX(AA$2:AA906))*100,2),"")</f>
        <v/>
      </c>
    </row>
    <row r="907" spans="20:30" x14ac:dyDescent="0.25">
      <c r="T907" t="str">
        <f t="array" aca="1" ref="T907" ca="1">IF(ROWS($2:907)&lt;=COUNT('Trade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ROWS(U$2:$U907))),"")</f>
        <v/>
      </c>
      <c r="U907" s="93" t="str">
        <f ca="1">IFERROR(INDEX('Trade Journal'!P:P,MATCH(T907,'Trade Journal'!A:A,0)),"")</f>
        <v/>
      </c>
      <c r="V907" s="93" t="str">
        <f ca="1">IFERROR(INDEX('Trade Journal'!Q:Q,MATCH(T907,'Trade Journal'!A:A,0)),"")</f>
        <v/>
      </c>
      <c r="W907" s="93" t="str">
        <f ca="1">IFERROR(INDEX('Trade Journal'!R:R,MATCH(T907,'Trade Journal'!A:A,0)),"")</f>
        <v/>
      </c>
      <c r="X907" s="93" t="str">
        <f t="shared" ca="1" si="14"/>
        <v/>
      </c>
      <c r="Y907" s="93" t="str">
        <f ca="1">IF(X907&lt;&gt;"",SUM(X$2:X907),"")</f>
        <v/>
      </c>
      <c r="Z907" s="102" t="str">
        <f ca="1">IFERROR(INDEX('Trade Journal'!O:O,MATCH(T907,'Trade Journal'!A:A,0)),"")</f>
        <v/>
      </c>
      <c r="AA907" s="102" t="str">
        <f t="array" aca="1" ref="AA907" ca="1">IF(Z907&lt;&gt;"",PRODUCT(Z$2:Z907+1)-1,"")</f>
        <v/>
      </c>
      <c r="AB907" s="102" t="str">
        <f ca="1">IF(AA907&lt;&gt;"",IF(MAX(AA$2:AA907)=AA907,1/(1+AC906)-1,(1+AA907)/(1+AA906)-1),"")</f>
        <v/>
      </c>
      <c r="AC907" s="102" t="str">
        <f t="array" aca="1" ref="AC907" ca="1">IF(AA907&lt;&gt;"",PRODUCT(AB$3:AB907+1)-1,"")</f>
        <v/>
      </c>
      <c r="AD907" s="104" t="str">
        <f ca="1">IF(AA907&lt;&gt;"",POWER((AA907-MAX(AA$2:AA907))/(1+MAX(AA$2:AA907))*100,2),"")</f>
        <v/>
      </c>
    </row>
    <row r="908" spans="20:30" x14ac:dyDescent="0.25">
      <c r="T908" t="str">
        <f t="array" aca="1" ref="T908" ca="1">IF(ROWS($2:908)&lt;=COUNT('Trade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ROWS(U$2:$U908))),"")</f>
        <v/>
      </c>
      <c r="U908" s="93" t="str">
        <f ca="1">IFERROR(INDEX('Trade Journal'!P:P,MATCH(T908,'Trade Journal'!A:A,0)),"")</f>
        <v/>
      </c>
      <c r="V908" s="93" t="str">
        <f ca="1">IFERROR(INDEX('Trade Journal'!Q:Q,MATCH(T908,'Trade Journal'!A:A,0)),"")</f>
        <v/>
      </c>
      <c r="W908" s="93" t="str">
        <f ca="1">IFERROR(INDEX('Trade Journal'!R:R,MATCH(T908,'Trade Journal'!A:A,0)),"")</f>
        <v/>
      </c>
      <c r="X908" s="93" t="str">
        <f t="shared" ca="1" si="14"/>
        <v/>
      </c>
      <c r="Y908" s="93" t="str">
        <f ca="1">IF(X908&lt;&gt;"",SUM(X$2:X908),"")</f>
        <v/>
      </c>
      <c r="Z908" s="102" t="str">
        <f ca="1">IFERROR(INDEX('Trade Journal'!O:O,MATCH(T908,'Trade Journal'!A:A,0)),"")</f>
        <v/>
      </c>
      <c r="AA908" s="102" t="str">
        <f t="array" aca="1" ref="AA908" ca="1">IF(Z908&lt;&gt;"",PRODUCT(Z$2:Z908+1)-1,"")</f>
        <v/>
      </c>
      <c r="AB908" s="102" t="str">
        <f ca="1">IF(AA908&lt;&gt;"",IF(MAX(AA$2:AA908)=AA908,1/(1+AC907)-1,(1+AA908)/(1+AA907)-1),"")</f>
        <v/>
      </c>
      <c r="AC908" s="102" t="str">
        <f t="array" aca="1" ref="AC908" ca="1">IF(AA908&lt;&gt;"",PRODUCT(AB$3:AB908+1)-1,"")</f>
        <v/>
      </c>
      <c r="AD908" s="104" t="str">
        <f ca="1">IF(AA908&lt;&gt;"",POWER((AA908-MAX(AA$2:AA908))/(1+MAX(AA$2:AA908))*100,2),"")</f>
        <v/>
      </c>
    </row>
    <row r="909" spans="20:30" x14ac:dyDescent="0.25">
      <c r="T909" t="str">
        <f t="array" aca="1" ref="T909" ca="1">IF(ROWS($2:909)&lt;=COUNT('Trade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ROWS(U$2:$U909))),"")</f>
        <v/>
      </c>
      <c r="U909" s="93" t="str">
        <f ca="1">IFERROR(INDEX('Trade Journal'!P:P,MATCH(T909,'Trade Journal'!A:A,0)),"")</f>
        <v/>
      </c>
      <c r="V909" s="93" t="str">
        <f ca="1">IFERROR(INDEX('Trade Journal'!Q:Q,MATCH(T909,'Trade Journal'!A:A,0)),"")</f>
        <v/>
      </c>
      <c r="W909" s="93" t="str">
        <f ca="1">IFERROR(INDEX('Trade Journal'!R:R,MATCH(T909,'Trade Journal'!A:A,0)),"")</f>
        <v/>
      </c>
      <c r="X909" s="93" t="str">
        <f t="shared" ca="1" si="14"/>
        <v/>
      </c>
      <c r="Y909" s="93" t="str">
        <f ca="1">IF(X909&lt;&gt;"",SUM(X$2:X909),"")</f>
        <v/>
      </c>
      <c r="Z909" s="102" t="str">
        <f ca="1">IFERROR(INDEX('Trade Journal'!O:O,MATCH(T909,'Trade Journal'!A:A,0)),"")</f>
        <v/>
      </c>
      <c r="AA909" s="102" t="str">
        <f t="array" aca="1" ref="AA909" ca="1">IF(Z909&lt;&gt;"",PRODUCT(Z$2:Z909+1)-1,"")</f>
        <v/>
      </c>
      <c r="AB909" s="102" t="str">
        <f ca="1">IF(AA909&lt;&gt;"",IF(MAX(AA$2:AA909)=AA909,1/(1+AC908)-1,(1+AA909)/(1+AA908)-1),"")</f>
        <v/>
      </c>
      <c r="AC909" s="102" t="str">
        <f t="array" aca="1" ref="AC909" ca="1">IF(AA909&lt;&gt;"",PRODUCT(AB$3:AB909+1)-1,"")</f>
        <v/>
      </c>
      <c r="AD909" s="104" t="str">
        <f ca="1">IF(AA909&lt;&gt;"",POWER((AA909-MAX(AA$2:AA909))/(1+MAX(AA$2:AA909))*100,2),"")</f>
        <v/>
      </c>
    </row>
    <row r="910" spans="20:30" x14ac:dyDescent="0.25">
      <c r="T910" t="str">
        <f t="array" aca="1" ref="T910" ca="1">IF(ROWS($2:910)&lt;=COUNT('Trade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ROWS(U$2:$U910))),"")</f>
        <v/>
      </c>
      <c r="U910" s="93" t="str">
        <f ca="1">IFERROR(INDEX('Trade Journal'!P:P,MATCH(T910,'Trade Journal'!A:A,0)),"")</f>
        <v/>
      </c>
      <c r="V910" s="93" t="str">
        <f ca="1">IFERROR(INDEX('Trade Journal'!Q:Q,MATCH(T910,'Trade Journal'!A:A,0)),"")</f>
        <v/>
      </c>
      <c r="W910" s="93" t="str">
        <f ca="1">IFERROR(INDEX('Trade Journal'!R:R,MATCH(T910,'Trade Journal'!A:A,0)),"")</f>
        <v/>
      </c>
      <c r="X910" s="93" t="str">
        <f t="shared" ca="1" si="14"/>
        <v/>
      </c>
      <c r="Y910" s="93" t="str">
        <f ca="1">IF(X910&lt;&gt;"",SUM(X$2:X910),"")</f>
        <v/>
      </c>
      <c r="Z910" s="102" t="str">
        <f ca="1">IFERROR(INDEX('Trade Journal'!O:O,MATCH(T910,'Trade Journal'!A:A,0)),"")</f>
        <v/>
      </c>
      <c r="AA910" s="102" t="str">
        <f t="array" aca="1" ref="AA910" ca="1">IF(Z910&lt;&gt;"",PRODUCT(Z$2:Z910+1)-1,"")</f>
        <v/>
      </c>
      <c r="AB910" s="102" t="str">
        <f ca="1">IF(AA910&lt;&gt;"",IF(MAX(AA$2:AA910)=AA910,1/(1+AC909)-1,(1+AA910)/(1+AA909)-1),"")</f>
        <v/>
      </c>
      <c r="AC910" s="102" t="str">
        <f t="array" aca="1" ref="AC910" ca="1">IF(AA910&lt;&gt;"",PRODUCT(AB$3:AB910+1)-1,"")</f>
        <v/>
      </c>
      <c r="AD910" s="104" t="str">
        <f ca="1">IF(AA910&lt;&gt;"",POWER((AA910-MAX(AA$2:AA910))/(1+MAX(AA$2:AA910))*100,2),"")</f>
        <v/>
      </c>
    </row>
    <row r="911" spans="20:30" x14ac:dyDescent="0.25">
      <c r="T911" t="str">
        <f t="array" aca="1" ref="T911" ca="1">IF(ROWS($2:911)&lt;=COUNT('Trade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ROWS(U$2:$U911))),"")</f>
        <v/>
      </c>
      <c r="U911" s="93" t="str">
        <f ca="1">IFERROR(INDEX('Trade Journal'!P:P,MATCH(T911,'Trade Journal'!A:A,0)),"")</f>
        <v/>
      </c>
      <c r="V911" s="93" t="str">
        <f ca="1">IFERROR(INDEX('Trade Journal'!Q:Q,MATCH(T911,'Trade Journal'!A:A,0)),"")</f>
        <v/>
      </c>
      <c r="W911" s="93" t="str">
        <f ca="1">IFERROR(INDEX('Trade Journal'!R:R,MATCH(T911,'Trade Journal'!A:A,0)),"")</f>
        <v/>
      </c>
      <c r="X911" s="93" t="str">
        <f t="shared" ca="1" si="14"/>
        <v/>
      </c>
      <c r="Y911" s="93" t="str">
        <f ca="1">IF(X911&lt;&gt;"",SUM(X$2:X911),"")</f>
        <v/>
      </c>
      <c r="Z911" s="102" t="str">
        <f ca="1">IFERROR(INDEX('Trade Journal'!O:O,MATCH(T911,'Trade Journal'!A:A,0)),"")</f>
        <v/>
      </c>
      <c r="AA911" s="102" t="str">
        <f t="array" aca="1" ref="AA911" ca="1">IF(Z911&lt;&gt;"",PRODUCT(Z$2:Z911+1)-1,"")</f>
        <v/>
      </c>
      <c r="AB911" s="102" t="str">
        <f ca="1">IF(AA911&lt;&gt;"",IF(MAX(AA$2:AA911)=AA911,1/(1+AC910)-1,(1+AA911)/(1+AA910)-1),"")</f>
        <v/>
      </c>
      <c r="AC911" s="102" t="str">
        <f t="array" aca="1" ref="AC911" ca="1">IF(AA911&lt;&gt;"",PRODUCT(AB$3:AB911+1)-1,"")</f>
        <v/>
      </c>
      <c r="AD911" s="104" t="str">
        <f ca="1">IF(AA911&lt;&gt;"",POWER((AA911-MAX(AA$2:AA911))/(1+MAX(AA$2:AA911))*100,2),"")</f>
        <v/>
      </c>
    </row>
    <row r="912" spans="20:30" x14ac:dyDescent="0.25">
      <c r="T912" t="str">
        <f t="array" aca="1" ref="T912" ca="1">IF(ROWS($2:912)&lt;=COUNT('Trade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ROWS(U$2:$U912))),"")</f>
        <v/>
      </c>
      <c r="U912" s="93" t="str">
        <f ca="1">IFERROR(INDEX('Trade Journal'!P:P,MATCH(T912,'Trade Journal'!A:A,0)),"")</f>
        <v/>
      </c>
      <c r="V912" s="93" t="str">
        <f ca="1">IFERROR(INDEX('Trade Journal'!Q:Q,MATCH(T912,'Trade Journal'!A:A,0)),"")</f>
        <v/>
      </c>
      <c r="W912" s="93" t="str">
        <f ca="1">IFERROR(INDEX('Trade Journal'!R:R,MATCH(T912,'Trade Journal'!A:A,0)),"")</f>
        <v/>
      </c>
      <c r="X912" s="93" t="str">
        <f t="shared" ref="X912:X975" ca="1" si="15">IF(OR(U912&lt;&gt;"",V912&lt;&gt;"",W912&lt;&gt;""),SUM(U912:W912),"")</f>
        <v/>
      </c>
      <c r="Y912" s="93" t="str">
        <f ca="1">IF(X912&lt;&gt;"",SUM(X$2:X912),"")</f>
        <v/>
      </c>
      <c r="Z912" s="102" t="str">
        <f ca="1">IFERROR(INDEX('Trade Journal'!O:O,MATCH(T912,'Trade Journal'!A:A,0)),"")</f>
        <v/>
      </c>
      <c r="AA912" s="102" t="str">
        <f t="array" aca="1" ref="AA912" ca="1">IF(Z912&lt;&gt;"",PRODUCT(Z$2:Z912+1)-1,"")</f>
        <v/>
      </c>
      <c r="AB912" s="102" t="str">
        <f ca="1">IF(AA912&lt;&gt;"",IF(MAX(AA$2:AA912)=AA912,1/(1+AC911)-1,(1+AA912)/(1+AA911)-1),"")</f>
        <v/>
      </c>
      <c r="AC912" s="102" t="str">
        <f t="array" aca="1" ref="AC912" ca="1">IF(AA912&lt;&gt;"",PRODUCT(AB$3:AB912+1)-1,"")</f>
        <v/>
      </c>
      <c r="AD912" s="104" t="str">
        <f ca="1">IF(AA912&lt;&gt;"",POWER((AA912-MAX(AA$2:AA912))/(1+MAX(AA$2:AA912))*100,2),"")</f>
        <v/>
      </c>
    </row>
    <row r="913" spans="20:30" x14ac:dyDescent="0.25">
      <c r="T913" t="str">
        <f t="array" aca="1" ref="T913" ca="1">IF(ROWS($2:913)&lt;=COUNT('Trade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ROWS(U$2:$U913))),"")</f>
        <v/>
      </c>
      <c r="U913" s="93" t="str">
        <f ca="1">IFERROR(INDEX('Trade Journal'!P:P,MATCH(T913,'Trade Journal'!A:A,0)),"")</f>
        <v/>
      </c>
      <c r="V913" s="93" t="str">
        <f ca="1">IFERROR(INDEX('Trade Journal'!Q:Q,MATCH(T913,'Trade Journal'!A:A,0)),"")</f>
        <v/>
      </c>
      <c r="W913" s="93" t="str">
        <f ca="1">IFERROR(INDEX('Trade Journal'!R:R,MATCH(T913,'Trade Journal'!A:A,0)),"")</f>
        <v/>
      </c>
      <c r="X913" s="93" t="str">
        <f t="shared" ca="1" si="15"/>
        <v/>
      </c>
      <c r="Y913" s="93" t="str">
        <f ca="1">IF(X913&lt;&gt;"",SUM(X$2:X913),"")</f>
        <v/>
      </c>
      <c r="Z913" s="102" t="str">
        <f ca="1">IFERROR(INDEX('Trade Journal'!O:O,MATCH(T913,'Trade Journal'!A:A,0)),"")</f>
        <v/>
      </c>
      <c r="AA913" s="102" t="str">
        <f t="array" aca="1" ref="AA913" ca="1">IF(Z913&lt;&gt;"",PRODUCT(Z$2:Z913+1)-1,"")</f>
        <v/>
      </c>
      <c r="AB913" s="102" t="str">
        <f ca="1">IF(AA913&lt;&gt;"",IF(MAX(AA$2:AA913)=AA913,1/(1+AC912)-1,(1+AA913)/(1+AA912)-1),"")</f>
        <v/>
      </c>
      <c r="AC913" s="102" t="str">
        <f t="array" aca="1" ref="AC913" ca="1">IF(AA913&lt;&gt;"",PRODUCT(AB$3:AB913+1)-1,"")</f>
        <v/>
      </c>
      <c r="AD913" s="104" t="str">
        <f ca="1">IF(AA913&lt;&gt;"",POWER((AA913-MAX(AA$2:AA913))/(1+MAX(AA$2:AA913))*100,2),"")</f>
        <v/>
      </c>
    </row>
    <row r="914" spans="20:30" x14ac:dyDescent="0.25">
      <c r="T914" t="str">
        <f t="array" aca="1" ref="T914" ca="1">IF(ROWS($2:914)&lt;=COUNT('Trade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ROWS(U$2:$U914))),"")</f>
        <v/>
      </c>
      <c r="U914" s="93" t="str">
        <f ca="1">IFERROR(INDEX('Trade Journal'!P:P,MATCH(T914,'Trade Journal'!A:A,0)),"")</f>
        <v/>
      </c>
      <c r="V914" s="93" t="str">
        <f ca="1">IFERROR(INDEX('Trade Journal'!Q:Q,MATCH(T914,'Trade Journal'!A:A,0)),"")</f>
        <v/>
      </c>
      <c r="W914" s="93" t="str">
        <f ca="1">IFERROR(INDEX('Trade Journal'!R:R,MATCH(T914,'Trade Journal'!A:A,0)),"")</f>
        <v/>
      </c>
      <c r="X914" s="93" t="str">
        <f t="shared" ca="1" si="15"/>
        <v/>
      </c>
      <c r="Y914" s="93" t="str">
        <f ca="1">IF(X914&lt;&gt;"",SUM(X$2:X914),"")</f>
        <v/>
      </c>
      <c r="Z914" s="102" t="str">
        <f ca="1">IFERROR(INDEX('Trade Journal'!O:O,MATCH(T914,'Trade Journal'!A:A,0)),"")</f>
        <v/>
      </c>
      <c r="AA914" s="102" t="str">
        <f t="array" aca="1" ref="AA914" ca="1">IF(Z914&lt;&gt;"",PRODUCT(Z$2:Z914+1)-1,"")</f>
        <v/>
      </c>
      <c r="AB914" s="102" t="str">
        <f ca="1">IF(AA914&lt;&gt;"",IF(MAX(AA$2:AA914)=AA914,1/(1+AC913)-1,(1+AA914)/(1+AA913)-1),"")</f>
        <v/>
      </c>
      <c r="AC914" s="102" t="str">
        <f t="array" aca="1" ref="AC914" ca="1">IF(AA914&lt;&gt;"",PRODUCT(AB$3:AB914+1)-1,"")</f>
        <v/>
      </c>
      <c r="AD914" s="104" t="str">
        <f ca="1">IF(AA914&lt;&gt;"",POWER((AA914-MAX(AA$2:AA914))/(1+MAX(AA$2:AA914))*100,2),"")</f>
        <v/>
      </c>
    </row>
    <row r="915" spans="20:30" x14ac:dyDescent="0.25">
      <c r="T915" t="str">
        <f t="array" aca="1" ref="T915" ca="1">IF(ROWS($2:915)&lt;=COUNT('Trade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ROWS(U$2:$U915))),"")</f>
        <v/>
      </c>
      <c r="U915" s="93" t="str">
        <f ca="1">IFERROR(INDEX('Trade Journal'!P:P,MATCH(T915,'Trade Journal'!A:A,0)),"")</f>
        <v/>
      </c>
      <c r="V915" s="93" t="str">
        <f ca="1">IFERROR(INDEX('Trade Journal'!Q:Q,MATCH(T915,'Trade Journal'!A:A,0)),"")</f>
        <v/>
      </c>
      <c r="W915" s="93" t="str">
        <f ca="1">IFERROR(INDEX('Trade Journal'!R:R,MATCH(T915,'Trade Journal'!A:A,0)),"")</f>
        <v/>
      </c>
      <c r="X915" s="93" t="str">
        <f t="shared" ca="1" si="15"/>
        <v/>
      </c>
      <c r="Y915" s="93" t="str">
        <f ca="1">IF(X915&lt;&gt;"",SUM(X$2:X915),"")</f>
        <v/>
      </c>
      <c r="Z915" s="102" t="str">
        <f ca="1">IFERROR(INDEX('Trade Journal'!O:O,MATCH(T915,'Trade Journal'!A:A,0)),"")</f>
        <v/>
      </c>
      <c r="AA915" s="102" t="str">
        <f t="array" aca="1" ref="AA915" ca="1">IF(Z915&lt;&gt;"",PRODUCT(Z$2:Z915+1)-1,"")</f>
        <v/>
      </c>
      <c r="AB915" s="102" t="str">
        <f ca="1">IF(AA915&lt;&gt;"",IF(MAX(AA$2:AA915)=AA915,1/(1+AC914)-1,(1+AA915)/(1+AA914)-1),"")</f>
        <v/>
      </c>
      <c r="AC915" s="102" t="str">
        <f t="array" aca="1" ref="AC915" ca="1">IF(AA915&lt;&gt;"",PRODUCT(AB$3:AB915+1)-1,"")</f>
        <v/>
      </c>
      <c r="AD915" s="104" t="str">
        <f ca="1">IF(AA915&lt;&gt;"",POWER((AA915-MAX(AA$2:AA915))/(1+MAX(AA$2:AA915))*100,2),"")</f>
        <v/>
      </c>
    </row>
    <row r="916" spans="20:30" x14ac:dyDescent="0.25">
      <c r="T916" t="str">
        <f t="array" aca="1" ref="T916" ca="1">IF(ROWS($2:916)&lt;=COUNT('Trade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ROWS(U$2:$U916))),"")</f>
        <v/>
      </c>
      <c r="U916" s="93" t="str">
        <f ca="1">IFERROR(INDEX('Trade Journal'!P:P,MATCH(T916,'Trade Journal'!A:A,0)),"")</f>
        <v/>
      </c>
      <c r="V916" s="93" t="str">
        <f ca="1">IFERROR(INDEX('Trade Journal'!Q:Q,MATCH(T916,'Trade Journal'!A:A,0)),"")</f>
        <v/>
      </c>
      <c r="W916" s="93" t="str">
        <f ca="1">IFERROR(INDEX('Trade Journal'!R:R,MATCH(T916,'Trade Journal'!A:A,0)),"")</f>
        <v/>
      </c>
      <c r="X916" s="93" t="str">
        <f t="shared" ca="1" si="15"/>
        <v/>
      </c>
      <c r="Y916" s="93" t="str">
        <f ca="1">IF(X916&lt;&gt;"",SUM(X$2:X916),"")</f>
        <v/>
      </c>
      <c r="Z916" s="102" t="str">
        <f ca="1">IFERROR(INDEX('Trade Journal'!O:O,MATCH(T916,'Trade Journal'!A:A,0)),"")</f>
        <v/>
      </c>
      <c r="AA916" s="102" t="str">
        <f t="array" aca="1" ref="AA916" ca="1">IF(Z916&lt;&gt;"",PRODUCT(Z$2:Z916+1)-1,"")</f>
        <v/>
      </c>
      <c r="AB916" s="102" t="str">
        <f ca="1">IF(AA916&lt;&gt;"",IF(MAX(AA$2:AA916)=AA916,1/(1+AC915)-1,(1+AA916)/(1+AA915)-1),"")</f>
        <v/>
      </c>
      <c r="AC916" s="102" t="str">
        <f t="array" aca="1" ref="AC916" ca="1">IF(AA916&lt;&gt;"",PRODUCT(AB$3:AB916+1)-1,"")</f>
        <v/>
      </c>
      <c r="AD916" s="104" t="str">
        <f ca="1">IF(AA916&lt;&gt;"",POWER((AA916-MAX(AA$2:AA916))/(1+MAX(AA$2:AA916))*100,2),"")</f>
        <v/>
      </c>
    </row>
    <row r="917" spans="20:30" x14ac:dyDescent="0.25">
      <c r="T917" t="str">
        <f t="array" aca="1" ref="T917" ca="1">IF(ROWS($2:917)&lt;=COUNT('Trade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ROWS(U$2:$U917))),"")</f>
        <v/>
      </c>
      <c r="U917" s="93" t="str">
        <f ca="1">IFERROR(INDEX('Trade Journal'!P:P,MATCH(T917,'Trade Journal'!A:A,0)),"")</f>
        <v/>
      </c>
      <c r="V917" s="93" t="str">
        <f ca="1">IFERROR(INDEX('Trade Journal'!Q:Q,MATCH(T917,'Trade Journal'!A:A,0)),"")</f>
        <v/>
      </c>
      <c r="W917" s="93" t="str">
        <f ca="1">IFERROR(INDEX('Trade Journal'!R:R,MATCH(T917,'Trade Journal'!A:A,0)),"")</f>
        <v/>
      </c>
      <c r="X917" s="93" t="str">
        <f t="shared" ca="1" si="15"/>
        <v/>
      </c>
      <c r="Y917" s="93" t="str">
        <f ca="1">IF(X917&lt;&gt;"",SUM(X$2:X917),"")</f>
        <v/>
      </c>
      <c r="Z917" s="102" t="str">
        <f ca="1">IFERROR(INDEX('Trade Journal'!O:O,MATCH(T917,'Trade Journal'!A:A,0)),"")</f>
        <v/>
      </c>
      <c r="AA917" s="102" t="str">
        <f t="array" aca="1" ref="AA917" ca="1">IF(Z917&lt;&gt;"",PRODUCT(Z$2:Z917+1)-1,"")</f>
        <v/>
      </c>
      <c r="AB917" s="102" t="str">
        <f ca="1">IF(AA917&lt;&gt;"",IF(MAX(AA$2:AA917)=AA917,1/(1+AC916)-1,(1+AA917)/(1+AA916)-1),"")</f>
        <v/>
      </c>
      <c r="AC917" s="102" t="str">
        <f t="array" aca="1" ref="AC917" ca="1">IF(AA917&lt;&gt;"",PRODUCT(AB$3:AB917+1)-1,"")</f>
        <v/>
      </c>
      <c r="AD917" s="104" t="str">
        <f ca="1">IF(AA917&lt;&gt;"",POWER((AA917-MAX(AA$2:AA917))/(1+MAX(AA$2:AA917))*100,2),"")</f>
        <v/>
      </c>
    </row>
    <row r="918" spans="20:30" x14ac:dyDescent="0.25">
      <c r="T918" t="str">
        <f t="array" aca="1" ref="T918" ca="1">IF(ROWS($2:918)&lt;=COUNT('Trade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ROWS(U$2:$U918))),"")</f>
        <v/>
      </c>
      <c r="U918" s="93" t="str">
        <f ca="1">IFERROR(INDEX('Trade Journal'!P:P,MATCH(T918,'Trade Journal'!A:A,0)),"")</f>
        <v/>
      </c>
      <c r="V918" s="93" t="str">
        <f ca="1">IFERROR(INDEX('Trade Journal'!Q:Q,MATCH(T918,'Trade Journal'!A:A,0)),"")</f>
        <v/>
      </c>
      <c r="W918" s="93" t="str">
        <f ca="1">IFERROR(INDEX('Trade Journal'!R:R,MATCH(T918,'Trade Journal'!A:A,0)),"")</f>
        <v/>
      </c>
      <c r="X918" s="93" t="str">
        <f t="shared" ca="1" si="15"/>
        <v/>
      </c>
      <c r="Y918" s="93" t="str">
        <f ca="1">IF(X918&lt;&gt;"",SUM(X$2:X918),"")</f>
        <v/>
      </c>
      <c r="Z918" s="102" t="str">
        <f ca="1">IFERROR(INDEX('Trade Journal'!O:O,MATCH(T918,'Trade Journal'!A:A,0)),"")</f>
        <v/>
      </c>
      <c r="AA918" s="102" t="str">
        <f t="array" aca="1" ref="AA918" ca="1">IF(Z918&lt;&gt;"",PRODUCT(Z$2:Z918+1)-1,"")</f>
        <v/>
      </c>
      <c r="AB918" s="102" t="str">
        <f ca="1">IF(AA918&lt;&gt;"",IF(MAX(AA$2:AA918)=AA918,1/(1+AC917)-1,(1+AA918)/(1+AA917)-1),"")</f>
        <v/>
      </c>
      <c r="AC918" s="102" t="str">
        <f t="array" aca="1" ref="AC918" ca="1">IF(AA918&lt;&gt;"",PRODUCT(AB$3:AB918+1)-1,"")</f>
        <v/>
      </c>
      <c r="AD918" s="104" t="str">
        <f ca="1">IF(AA918&lt;&gt;"",POWER((AA918-MAX(AA$2:AA918))/(1+MAX(AA$2:AA918))*100,2),"")</f>
        <v/>
      </c>
    </row>
    <row r="919" spans="20:30" x14ac:dyDescent="0.25">
      <c r="T919" t="str">
        <f t="array" aca="1" ref="T919" ca="1">IF(ROWS($2:919)&lt;=COUNT('Trade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ROWS(U$2:$U919))),"")</f>
        <v/>
      </c>
      <c r="U919" s="93" t="str">
        <f ca="1">IFERROR(INDEX('Trade Journal'!P:P,MATCH(T919,'Trade Journal'!A:A,0)),"")</f>
        <v/>
      </c>
      <c r="V919" s="93" t="str">
        <f ca="1">IFERROR(INDEX('Trade Journal'!Q:Q,MATCH(T919,'Trade Journal'!A:A,0)),"")</f>
        <v/>
      </c>
      <c r="W919" s="93" t="str">
        <f ca="1">IFERROR(INDEX('Trade Journal'!R:R,MATCH(T919,'Trade Journal'!A:A,0)),"")</f>
        <v/>
      </c>
      <c r="X919" s="93" t="str">
        <f t="shared" ca="1" si="15"/>
        <v/>
      </c>
      <c r="Y919" s="93" t="str">
        <f ca="1">IF(X919&lt;&gt;"",SUM(X$2:X919),"")</f>
        <v/>
      </c>
      <c r="Z919" s="102" t="str">
        <f ca="1">IFERROR(INDEX('Trade Journal'!O:O,MATCH(T919,'Trade Journal'!A:A,0)),"")</f>
        <v/>
      </c>
      <c r="AA919" s="102" t="str">
        <f t="array" aca="1" ref="AA919" ca="1">IF(Z919&lt;&gt;"",PRODUCT(Z$2:Z919+1)-1,"")</f>
        <v/>
      </c>
      <c r="AB919" s="102" t="str">
        <f ca="1">IF(AA919&lt;&gt;"",IF(MAX(AA$2:AA919)=AA919,1/(1+AC918)-1,(1+AA919)/(1+AA918)-1),"")</f>
        <v/>
      </c>
      <c r="AC919" s="102" t="str">
        <f t="array" aca="1" ref="AC919" ca="1">IF(AA919&lt;&gt;"",PRODUCT(AB$3:AB919+1)-1,"")</f>
        <v/>
      </c>
      <c r="AD919" s="104" t="str">
        <f ca="1">IF(AA919&lt;&gt;"",POWER((AA919-MAX(AA$2:AA919))/(1+MAX(AA$2:AA919))*100,2),"")</f>
        <v/>
      </c>
    </row>
    <row r="920" spans="20:30" x14ac:dyDescent="0.25">
      <c r="T920" t="str">
        <f t="array" aca="1" ref="T920" ca="1">IF(ROWS($2:920)&lt;=COUNT('Trade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ROWS(U$2:$U920))),"")</f>
        <v/>
      </c>
      <c r="U920" s="93" t="str">
        <f ca="1">IFERROR(INDEX('Trade Journal'!P:P,MATCH(T920,'Trade Journal'!A:A,0)),"")</f>
        <v/>
      </c>
      <c r="V920" s="93" t="str">
        <f ca="1">IFERROR(INDEX('Trade Journal'!Q:Q,MATCH(T920,'Trade Journal'!A:A,0)),"")</f>
        <v/>
      </c>
      <c r="W920" s="93" t="str">
        <f ca="1">IFERROR(INDEX('Trade Journal'!R:R,MATCH(T920,'Trade Journal'!A:A,0)),"")</f>
        <v/>
      </c>
      <c r="X920" s="93" t="str">
        <f t="shared" ca="1" si="15"/>
        <v/>
      </c>
      <c r="Y920" s="93" t="str">
        <f ca="1">IF(X920&lt;&gt;"",SUM(X$2:X920),"")</f>
        <v/>
      </c>
      <c r="Z920" s="102" t="str">
        <f ca="1">IFERROR(INDEX('Trade Journal'!O:O,MATCH(T920,'Trade Journal'!A:A,0)),"")</f>
        <v/>
      </c>
      <c r="AA920" s="102" t="str">
        <f t="array" aca="1" ref="AA920" ca="1">IF(Z920&lt;&gt;"",PRODUCT(Z$2:Z920+1)-1,"")</f>
        <v/>
      </c>
      <c r="AB920" s="102" t="str">
        <f ca="1">IF(AA920&lt;&gt;"",IF(MAX(AA$2:AA920)=AA920,1/(1+AC919)-1,(1+AA920)/(1+AA919)-1),"")</f>
        <v/>
      </c>
      <c r="AC920" s="102" t="str">
        <f t="array" aca="1" ref="AC920" ca="1">IF(AA920&lt;&gt;"",PRODUCT(AB$3:AB920+1)-1,"")</f>
        <v/>
      </c>
      <c r="AD920" s="104" t="str">
        <f ca="1">IF(AA920&lt;&gt;"",POWER((AA920-MAX(AA$2:AA920))/(1+MAX(AA$2:AA920))*100,2),"")</f>
        <v/>
      </c>
    </row>
    <row r="921" spans="20:30" x14ac:dyDescent="0.25">
      <c r="T921" t="str">
        <f t="array" aca="1" ref="T921" ca="1">IF(ROWS($2:921)&lt;=COUNT('Trade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ROWS(U$2:$U921))),"")</f>
        <v/>
      </c>
      <c r="U921" s="93" t="str">
        <f ca="1">IFERROR(INDEX('Trade Journal'!P:P,MATCH(T921,'Trade Journal'!A:A,0)),"")</f>
        <v/>
      </c>
      <c r="V921" s="93" t="str">
        <f ca="1">IFERROR(INDEX('Trade Journal'!Q:Q,MATCH(T921,'Trade Journal'!A:A,0)),"")</f>
        <v/>
      </c>
      <c r="W921" s="93" t="str">
        <f ca="1">IFERROR(INDEX('Trade Journal'!R:R,MATCH(T921,'Trade Journal'!A:A,0)),"")</f>
        <v/>
      </c>
      <c r="X921" s="93" t="str">
        <f t="shared" ca="1" si="15"/>
        <v/>
      </c>
      <c r="Y921" s="93" t="str">
        <f ca="1">IF(X921&lt;&gt;"",SUM(X$2:X921),"")</f>
        <v/>
      </c>
      <c r="Z921" s="102" t="str">
        <f ca="1">IFERROR(INDEX('Trade Journal'!O:O,MATCH(T921,'Trade Journal'!A:A,0)),"")</f>
        <v/>
      </c>
      <c r="AA921" s="102" t="str">
        <f t="array" aca="1" ref="AA921" ca="1">IF(Z921&lt;&gt;"",PRODUCT(Z$2:Z921+1)-1,"")</f>
        <v/>
      </c>
      <c r="AB921" s="102" t="str">
        <f ca="1">IF(AA921&lt;&gt;"",IF(MAX(AA$2:AA921)=AA921,1/(1+AC920)-1,(1+AA921)/(1+AA920)-1),"")</f>
        <v/>
      </c>
      <c r="AC921" s="102" t="str">
        <f t="array" aca="1" ref="AC921" ca="1">IF(AA921&lt;&gt;"",PRODUCT(AB$3:AB921+1)-1,"")</f>
        <v/>
      </c>
      <c r="AD921" s="104" t="str">
        <f ca="1">IF(AA921&lt;&gt;"",POWER((AA921-MAX(AA$2:AA921))/(1+MAX(AA$2:AA921))*100,2),"")</f>
        <v/>
      </c>
    </row>
    <row r="922" spans="20:30" x14ac:dyDescent="0.25">
      <c r="T922" t="str">
        <f t="array" aca="1" ref="T922" ca="1">IF(ROWS($2:922)&lt;=COUNT('Trade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ROWS(U$2:$U922))),"")</f>
        <v/>
      </c>
      <c r="U922" s="93" t="str">
        <f ca="1">IFERROR(INDEX('Trade Journal'!P:P,MATCH(T922,'Trade Journal'!A:A,0)),"")</f>
        <v/>
      </c>
      <c r="V922" s="93" t="str">
        <f ca="1">IFERROR(INDEX('Trade Journal'!Q:Q,MATCH(T922,'Trade Journal'!A:A,0)),"")</f>
        <v/>
      </c>
      <c r="W922" s="93" t="str">
        <f ca="1">IFERROR(INDEX('Trade Journal'!R:R,MATCH(T922,'Trade Journal'!A:A,0)),"")</f>
        <v/>
      </c>
      <c r="X922" s="93" t="str">
        <f t="shared" ca="1" si="15"/>
        <v/>
      </c>
      <c r="Y922" s="93" t="str">
        <f ca="1">IF(X922&lt;&gt;"",SUM(X$2:X922),"")</f>
        <v/>
      </c>
      <c r="Z922" s="102" t="str">
        <f ca="1">IFERROR(INDEX('Trade Journal'!O:O,MATCH(T922,'Trade Journal'!A:A,0)),"")</f>
        <v/>
      </c>
      <c r="AA922" s="102" t="str">
        <f t="array" aca="1" ref="AA922" ca="1">IF(Z922&lt;&gt;"",PRODUCT(Z$2:Z922+1)-1,"")</f>
        <v/>
      </c>
      <c r="AB922" s="102" t="str">
        <f ca="1">IF(AA922&lt;&gt;"",IF(MAX(AA$2:AA922)=AA922,1/(1+AC921)-1,(1+AA922)/(1+AA921)-1),"")</f>
        <v/>
      </c>
      <c r="AC922" s="102" t="str">
        <f t="array" aca="1" ref="AC922" ca="1">IF(AA922&lt;&gt;"",PRODUCT(AB$3:AB922+1)-1,"")</f>
        <v/>
      </c>
      <c r="AD922" s="104" t="str">
        <f ca="1">IF(AA922&lt;&gt;"",POWER((AA922-MAX(AA$2:AA922))/(1+MAX(AA$2:AA922))*100,2),"")</f>
        <v/>
      </c>
    </row>
    <row r="923" spans="20:30" x14ac:dyDescent="0.25">
      <c r="T923" t="str">
        <f t="array" aca="1" ref="T923" ca="1">IF(ROWS($2:923)&lt;=COUNT('Trade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ROWS(U$2:$U923))),"")</f>
        <v/>
      </c>
      <c r="U923" s="93" t="str">
        <f ca="1">IFERROR(INDEX('Trade Journal'!P:P,MATCH(T923,'Trade Journal'!A:A,0)),"")</f>
        <v/>
      </c>
      <c r="V923" s="93" t="str">
        <f ca="1">IFERROR(INDEX('Trade Journal'!Q:Q,MATCH(T923,'Trade Journal'!A:A,0)),"")</f>
        <v/>
      </c>
      <c r="W923" s="93" t="str">
        <f ca="1">IFERROR(INDEX('Trade Journal'!R:R,MATCH(T923,'Trade Journal'!A:A,0)),"")</f>
        <v/>
      </c>
      <c r="X923" s="93" t="str">
        <f t="shared" ca="1" si="15"/>
        <v/>
      </c>
      <c r="Y923" s="93" t="str">
        <f ca="1">IF(X923&lt;&gt;"",SUM(X$2:X923),"")</f>
        <v/>
      </c>
      <c r="Z923" s="102" t="str">
        <f ca="1">IFERROR(INDEX('Trade Journal'!O:O,MATCH(T923,'Trade Journal'!A:A,0)),"")</f>
        <v/>
      </c>
      <c r="AA923" s="102" t="str">
        <f t="array" aca="1" ref="AA923" ca="1">IF(Z923&lt;&gt;"",PRODUCT(Z$2:Z923+1)-1,"")</f>
        <v/>
      </c>
      <c r="AB923" s="102" t="str">
        <f ca="1">IF(AA923&lt;&gt;"",IF(MAX(AA$2:AA923)=AA923,1/(1+AC922)-1,(1+AA923)/(1+AA922)-1),"")</f>
        <v/>
      </c>
      <c r="AC923" s="102" t="str">
        <f t="array" aca="1" ref="AC923" ca="1">IF(AA923&lt;&gt;"",PRODUCT(AB$3:AB923+1)-1,"")</f>
        <v/>
      </c>
      <c r="AD923" s="104" t="str">
        <f ca="1">IF(AA923&lt;&gt;"",POWER((AA923-MAX(AA$2:AA923))/(1+MAX(AA$2:AA923))*100,2),"")</f>
        <v/>
      </c>
    </row>
    <row r="924" spans="20:30" x14ac:dyDescent="0.25">
      <c r="T924" t="str">
        <f t="array" aca="1" ref="T924" ca="1">IF(ROWS($2:924)&lt;=COUNT('Trade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ROWS(U$2:$U924))),"")</f>
        <v/>
      </c>
      <c r="U924" s="93" t="str">
        <f ca="1">IFERROR(INDEX('Trade Journal'!P:P,MATCH(T924,'Trade Journal'!A:A,0)),"")</f>
        <v/>
      </c>
      <c r="V924" s="93" t="str">
        <f ca="1">IFERROR(INDEX('Trade Journal'!Q:Q,MATCH(T924,'Trade Journal'!A:A,0)),"")</f>
        <v/>
      </c>
      <c r="W924" s="93" t="str">
        <f ca="1">IFERROR(INDEX('Trade Journal'!R:R,MATCH(T924,'Trade Journal'!A:A,0)),"")</f>
        <v/>
      </c>
      <c r="X924" s="93" t="str">
        <f t="shared" ca="1" si="15"/>
        <v/>
      </c>
      <c r="Y924" s="93" t="str">
        <f ca="1">IF(X924&lt;&gt;"",SUM(X$2:X924),"")</f>
        <v/>
      </c>
      <c r="Z924" s="102" t="str">
        <f ca="1">IFERROR(INDEX('Trade Journal'!O:O,MATCH(T924,'Trade Journal'!A:A,0)),"")</f>
        <v/>
      </c>
      <c r="AA924" s="102" t="str">
        <f t="array" aca="1" ref="AA924" ca="1">IF(Z924&lt;&gt;"",PRODUCT(Z$2:Z924+1)-1,"")</f>
        <v/>
      </c>
      <c r="AB924" s="102" t="str">
        <f ca="1">IF(AA924&lt;&gt;"",IF(MAX(AA$2:AA924)=AA924,1/(1+AC923)-1,(1+AA924)/(1+AA923)-1),"")</f>
        <v/>
      </c>
      <c r="AC924" s="102" t="str">
        <f t="array" aca="1" ref="AC924" ca="1">IF(AA924&lt;&gt;"",PRODUCT(AB$3:AB924+1)-1,"")</f>
        <v/>
      </c>
      <c r="AD924" s="104" t="str">
        <f ca="1">IF(AA924&lt;&gt;"",POWER((AA924-MAX(AA$2:AA924))/(1+MAX(AA$2:AA924))*100,2),"")</f>
        <v/>
      </c>
    </row>
    <row r="925" spans="20:30" x14ac:dyDescent="0.25">
      <c r="T925" t="str">
        <f t="array" aca="1" ref="T925" ca="1">IF(ROWS($2:925)&lt;=COUNT('Trade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ROWS(U$2:$U925))),"")</f>
        <v/>
      </c>
      <c r="U925" s="93" t="str">
        <f ca="1">IFERROR(INDEX('Trade Journal'!P:P,MATCH(T925,'Trade Journal'!A:A,0)),"")</f>
        <v/>
      </c>
      <c r="V925" s="93" t="str">
        <f ca="1">IFERROR(INDEX('Trade Journal'!Q:Q,MATCH(T925,'Trade Journal'!A:A,0)),"")</f>
        <v/>
      </c>
      <c r="W925" s="93" t="str">
        <f ca="1">IFERROR(INDEX('Trade Journal'!R:R,MATCH(T925,'Trade Journal'!A:A,0)),"")</f>
        <v/>
      </c>
      <c r="X925" s="93" t="str">
        <f t="shared" ca="1" si="15"/>
        <v/>
      </c>
      <c r="Y925" s="93" t="str">
        <f ca="1">IF(X925&lt;&gt;"",SUM(X$2:X925),"")</f>
        <v/>
      </c>
      <c r="Z925" s="102" t="str">
        <f ca="1">IFERROR(INDEX('Trade Journal'!O:O,MATCH(T925,'Trade Journal'!A:A,0)),"")</f>
        <v/>
      </c>
      <c r="AA925" s="102" t="str">
        <f t="array" aca="1" ref="AA925" ca="1">IF(Z925&lt;&gt;"",PRODUCT(Z$2:Z925+1)-1,"")</f>
        <v/>
      </c>
      <c r="AB925" s="102" t="str">
        <f ca="1">IF(AA925&lt;&gt;"",IF(MAX(AA$2:AA925)=AA925,1/(1+AC924)-1,(1+AA925)/(1+AA924)-1),"")</f>
        <v/>
      </c>
      <c r="AC925" s="102" t="str">
        <f t="array" aca="1" ref="AC925" ca="1">IF(AA925&lt;&gt;"",PRODUCT(AB$3:AB925+1)-1,"")</f>
        <v/>
      </c>
      <c r="AD925" s="104" t="str">
        <f ca="1">IF(AA925&lt;&gt;"",POWER((AA925-MAX(AA$2:AA925))/(1+MAX(AA$2:AA925))*100,2),"")</f>
        <v/>
      </c>
    </row>
    <row r="926" spans="20:30" x14ac:dyDescent="0.25">
      <c r="T926" t="str">
        <f t="array" aca="1" ref="T926" ca="1">IF(ROWS($2:926)&lt;=COUNT('Trade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ROWS(U$2:$U926))),"")</f>
        <v/>
      </c>
      <c r="U926" s="93" t="str">
        <f ca="1">IFERROR(INDEX('Trade Journal'!P:P,MATCH(T926,'Trade Journal'!A:A,0)),"")</f>
        <v/>
      </c>
      <c r="V926" s="93" t="str">
        <f ca="1">IFERROR(INDEX('Trade Journal'!Q:Q,MATCH(T926,'Trade Journal'!A:A,0)),"")</f>
        <v/>
      </c>
      <c r="W926" s="93" t="str">
        <f ca="1">IFERROR(INDEX('Trade Journal'!R:R,MATCH(T926,'Trade Journal'!A:A,0)),"")</f>
        <v/>
      </c>
      <c r="X926" s="93" t="str">
        <f t="shared" ca="1" si="15"/>
        <v/>
      </c>
      <c r="Y926" s="93" t="str">
        <f ca="1">IF(X926&lt;&gt;"",SUM(X$2:X926),"")</f>
        <v/>
      </c>
      <c r="Z926" s="102" t="str">
        <f ca="1">IFERROR(INDEX('Trade Journal'!O:O,MATCH(T926,'Trade Journal'!A:A,0)),"")</f>
        <v/>
      </c>
      <c r="AA926" s="102" t="str">
        <f t="array" aca="1" ref="AA926" ca="1">IF(Z926&lt;&gt;"",PRODUCT(Z$2:Z926+1)-1,"")</f>
        <v/>
      </c>
      <c r="AB926" s="102" t="str">
        <f ca="1">IF(AA926&lt;&gt;"",IF(MAX(AA$2:AA926)=AA926,1/(1+AC925)-1,(1+AA926)/(1+AA925)-1),"")</f>
        <v/>
      </c>
      <c r="AC926" s="102" t="str">
        <f t="array" aca="1" ref="AC926" ca="1">IF(AA926&lt;&gt;"",PRODUCT(AB$3:AB926+1)-1,"")</f>
        <v/>
      </c>
      <c r="AD926" s="104" t="str">
        <f ca="1">IF(AA926&lt;&gt;"",POWER((AA926-MAX(AA$2:AA926))/(1+MAX(AA$2:AA926))*100,2),"")</f>
        <v/>
      </c>
    </row>
    <row r="927" spans="20:30" x14ac:dyDescent="0.25">
      <c r="T927" t="str">
        <f t="array" aca="1" ref="T927" ca="1">IF(ROWS($2:927)&lt;=COUNT('Trade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ROWS(U$2:$U927))),"")</f>
        <v/>
      </c>
      <c r="U927" s="93" t="str">
        <f ca="1">IFERROR(INDEX('Trade Journal'!P:P,MATCH(T927,'Trade Journal'!A:A,0)),"")</f>
        <v/>
      </c>
      <c r="V927" s="93" t="str">
        <f ca="1">IFERROR(INDEX('Trade Journal'!Q:Q,MATCH(T927,'Trade Journal'!A:A,0)),"")</f>
        <v/>
      </c>
      <c r="W927" s="93" t="str">
        <f ca="1">IFERROR(INDEX('Trade Journal'!R:R,MATCH(T927,'Trade Journal'!A:A,0)),"")</f>
        <v/>
      </c>
      <c r="X927" s="93" t="str">
        <f t="shared" ca="1" si="15"/>
        <v/>
      </c>
      <c r="Y927" s="93" t="str">
        <f ca="1">IF(X927&lt;&gt;"",SUM(X$2:X927),"")</f>
        <v/>
      </c>
      <c r="Z927" s="102" t="str">
        <f ca="1">IFERROR(INDEX('Trade Journal'!O:O,MATCH(T927,'Trade Journal'!A:A,0)),"")</f>
        <v/>
      </c>
      <c r="AA927" s="102" t="str">
        <f t="array" aca="1" ref="AA927" ca="1">IF(Z927&lt;&gt;"",PRODUCT(Z$2:Z927+1)-1,"")</f>
        <v/>
      </c>
      <c r="AB927" s="102" t="str">
        <f ca="1">IF(AA927&lt;&gt;"",IF(MAX(AA$2:AA927)=AA927,1/(1+AC926)-1,(1+AA927)/(1+AA926)-1),"")</f>
        <v/>
      </c>
      <c r="AC927" s="102" t="str">
        <f t="array" aca="1" ref="AC927" ca="1">IF(AA927&lt;&gt;"",PRODUCT(AB$3:AB927+1)-1,"")</f>
        <v/>
      </c>
      <c r="AD927" s="104" t="str">
        <f ca="1">IF(AA927&lt;&gt;"",POWER((AA927-MAX(AA$2:AA927))/(1+MAX(AA$2:AA927))*100,2),"")</f>
        <v/>
      </c>
    </row>
    <row r="928" spans="20:30" x14ac:dyDescent="0.25">
      <c r="T928" t="str">
        <f t="array" aca="1" ref="T928" ca="1">IF(ROWS($2:928)&lt;=COUNT('Trade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ROWS(U$2:$U928))),"")</f>
        <v/>
      </c>
      <c r="U928" s="93" t="str">
        <f ca="1">IFERROR(INDEX('Trade Journal'!P:P,MATCH(T928,'Trade Journal'!A:A,0)),"")</f>
        <v/>
      </c>
      <c r="V928" s="93" t="str">
        <f ca="1">IFERROR(INDEX('Trade Journal'!Q:Q,MATCH(T928,'Trade Journal'!A:A,0)),"")</f>
        <v/>
      </c>
      <c r="W928" s="93" t="str">
        <f ca="1">IFERROR(INDEX('Trade Journal'!R:R,MATCH(T928,'Trade Journal'!A:A,0)),"")</f>
        <v/>
      </c>
      <c r="X928" s="93" t="str">
        <f t="shared" ca="1" si="15"/>
        <v/>
      </c>
      <c r="Y928" s="93" t="str">
        <f ca="1">IF(X928&lt;&gt;"",SUM(X$2:X928),"")</f>
        <v/>
      </c>
      <c r="Z928" s="102" t="str">
        <f ca="1">IFERROR(INDEX('Trade Journal'!O:O,MATCH(T928,'Trade Journal'!A:A,0)),"")</f>
        <v/>
      </c>
      <c r="AA928" s="102" t="str">
        <f t="array" aca="1" ref="AA928" ca="1">IF(Z928&lt;&gt;"",PRODUCT(Z$2:Z928+1)-1,"")</f>
        <v/>
      </c>
      <c r="AB928" s="102" t="str">
        <f ca="1">IF(AA928&lt;&gt;"",IF(MAX(AA$2:AA928)=AA928,1/(1+AC927)-1,(1+AA928)/(1+AA927)-1),"")</f>
        <v/>
      </c>
      <c r="AC928" s="102" t="str">
        <f t="array" aca="1" ref="AC928" ca="1">IF(AA928&lt;&gt;"",PRODUCT(AB$3:AB928+1)-1,"")</f>
        <v/>
      </c>
      <c r="AD928" s="104" t="str">
        <f ca="1">IF(AA928&lt;&gt;"",POWER((AA928-MAX(AA$2:AA928))/(1+MAX(AA$2:AA928))*100,2),"")</f>
        <v/>
      </c>
    </row>
    <row r="929" spans="20:30" x14ac:dyDescent="0.25">
      <c r="T929" t="str">
        <f t="array" aca="1" ref="T929" ca="1">IF(ROWS($2:929)&lt;=COUNT('Trade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ROWS(U$2:$U929))),"")</f>
        <v/>
      </c>
      <c r="U929" s="93" t="str">
        <f ca="1">IFERROR(INDEX('Trade Journal'!P:P,MATCH(T929,'Trade Journal'!A:A,0)),"")</f>
        <v/>
      </c>
      <c r="V929" s="93" t="str">
        <f ca="1">IFERROR(INDEX('Trade Journal'!Q:Q,MATCH(T929,'Trade Journal'!A:A,0)),"")</f>
        <v/>
      </c>
      <c r="W929" s="93" t="str">
        <f ca="1">IFERROR(INDEX('Trade Journal'!R:R,MATCH(T929,'Trade Journal'!A:A,0)),"")</f>
        <v/>
      </c>
      <c r="X929" s="93" t="str">
        <f t="shared" ca="1" si="15"/>
        <v/>
      </c>
      <c r="Y929" s="93" t="str">
        <f ca="1">IF(X929&lt;&gt;"",SUM(X$2:X929),"")</f>
        <v/>
      </c>
      <c r="Z929" s="102" t="str">
        <f ca="1">IFERROR(INDEX('Trade Journal'!O:O,MATCH(T929,'Trade Journal'!A:A,0)),"")</f>
        <v/>
      </c>
      <c r="AA929" s="102" t="str">
        <f t="array" aca="1" ref="AA929" ca="1">IF(Z929&lt;&gt;"",PRODUCT(Z$2:Z929+1)-1,"")</f>
        <v/>
      </c>
      <c r="AB929" s="102" t="str">
        <f ca="1">IF(AA929&lt;&gt;"",IF(MAX(AA$2:AA929)=AA929,1/(1+AC928)-1,(1+AA929)/(1+AA928)-1),"")</f>
        <v/>
      </c>
      <c r="AC929" s="102" t="str">
        <f t="array" aca="1" ref="AC929" ca="1">IF(AA929&lt;&gt;"",PRODUCT(AB$3:AB929+1)-1,"")</f>
        <v/>
      </c>
      <c r="AD929" s="104" t="str">
        <f ca="1">IF(AA929&lt;&gt;"",POWER((AA929-MAX(AA$2:AA929))/(1+MAX(AA$2:AA929))*100,2),"")</f>
        <v/>
      </c>
    </row>
    <row r="930" spans="20:30" x14ac:dyDescent="0.25">
      <c r="T930" t="str">
        <f t="array" aca="1" ref="T930" ca="1">IF(ROWS($2:930)&lt;=COUNT('Trade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ROWS(U$2:$U930))),"")</f>
        <v/>
      </c>
      <c r="U930" s="93" t="str">
        <f ca="1">IFERROR(INDEX('Trade Journal'!P:P,MATCH(T930,'Trade Journal'!A:A,0)),"")</f>
        <v/>
      </c>
      <c r="V930" s="93" t="str">
        <f ca="1">IFERROR(INDEX('Trade Journal'!Q:Q,MATCH(T930,'Trade Journal'!A:A,0)),"")</f>
        <v/>
      </c>
      <c r="W930" s="93" t="str">
        <f ca="1">IFERROR(INDEX('Trade Journal'!R:R,MATCH(T930,'Trade Journal'!A:A,0)),"")</f>
        <v/>
      </c>
      <c r="X930" s="93" t="str">
        <f t="shared" ca="1" si="15"/>
        <v/>
      </c>
      <c r="Y930" s="93" t="str">
        <f ca="1">IF(X930&lt;&gt;"",SUM(X$2:X930),"")</f>
        <v/>
      </c>
      <c r="Z930" s="102" t="str">
        <f ca="1">IFERROR(INDEX('Trade Journal'!O:O,MATCH(T930,'Trade Journal'!A:A,0)),"")</f>
        <v/>
      </c>
      <c r="AA930" s="102" t="str">
        <f t="array" aca="1" ref="AA930" ca="1">IF(Z930&lt;&gt;"",PRODUCT(Z$2:Z930+1)-1,"")</f>
        <v/>
      </c>
      <c r="AB930" s="102" t="str">
        <f ca="1">IF(AA930&lt;&gt;"",IF(MAX(AA$2:AA930)=AA930,1/(1+AC929)-1,(1+AA930)/(1+AA929)-1),"")</f>
        <v/>
      </c>
      <c r="AC930" s="102" t="str">
        <f t="array" aca="1" ref="AC930" ca="1">IF(AA930&lt;&gt;"",PRODUCT(AB$3:AB930+1)-1,"")</f>
        <v/>
      </c>
      <c r="AD930" s="104" t="str">
        <f ca="1">IF(AA930&lt;&gt;"",POWER((AA930-MAX(AA$2:AA930))/(1+MAX(AA$2:AA930))*100,2),"")</f>
        <v/>
      </c>
    </row>
    <row r="931" spans="20:30" x14ac:dyDescent="0.25">
      <c r="T931" t="str">
        <f t="array" aca="1" ref="T931" ca="1">IF(ROWS($2:931)&lt;=COUNT('Trade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ROWS(U$2:$U931))),"")</f>
        <v/>
      </c>
      <c r="U931" s="93" t="str">
        <f ca="1">IFERROR(INDEX('Trade Journal'!P:P,MATCH(T931,'Trade Journal'!A:A,0)),"")</f>
        <v/>
      </c>
      <c r="V931" s="93" t="str">
        <f ca="1">IFERROR(INDEX('Trade Journal'!Q:Q,MATCH(T931,'Trade Journal'!A:A,0)),"")</f>
        <v/>
      </c>
      <c r="W931" s="93" t="str">
        <f ca="1">IFERROR(INDEX('Trade Journal'!R:R,MATCH(T931,'Trade Journal'!A:A,0)),"")</f>
        <v/>
      </c>
      <c r="X931" s="93" t="str">
        <f t="shared" ca="1" si="15"/>
        <v/>
      </c>
      <c r="Y931" s="93" t="str">
        <f ca="1">IF(X931&lt;&gt;"",SUM(X$2:X931),"")</f>
        <v/>
      </c>
      <c r="Z931" s="102" t="str">
        <f ca="1">IFERROR(INDEX('Trade Journal'!O:O,MATCH(T931,'Trade Journal'!A:A,0)),"")</f>
        <v/>
      </c>
      <c r="AA931" s="102" t="str">
        <f t="array" aca="1" ref="AA931" ca="1">IF(Z931&lt;&gt;"",PRODUCT(Z$2:Z931+1)-1,"")</f>
        <v/>
      </c>
      <c r="AB931" s="102" t="str">
        <f ca="1">IF(AA931&lt;&gt;"",IF(MAX(AA$2:AA931)=AA931,1/(1+AC930)-1,(1+AA931)/(1+AA930)-1),"")</f>
        <v/>
      </c>
      <c r="AC931" s="102" t="str">
        <f t="array" aca="1" ref="AC931" ca="1">IF(AA931&lt;&gt;"",PRODUCT(AB$3:AB931+1)-1,"")</f>
        <v/>
      </c>
      <c r="AD931" s="104" t="str">
        <f ca="1">IF(AA931&lt;&gt;"",POWER((AA931-MAX(AA$2:AA931))/(1+MAX(AA$2:AA931))*100,2),"")</f>
        <v/>
      </c>
    </row>
    <row r="932" spans="20:30" x14ac:dyDescent="0.25">
      <c r="T932" t="str">
        <f t="array" aca="1" ref="T932" ca="1">IF(ROWS($2:932)&lt;=COUNT('Trade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ROWS(U$2:$U932))),"")</f>
        <v/>
      </c>
      <c r="U932" s="93" t="str">
        <f ca="1">IFERROR(INDEX('Trade Journal'!P:P,MATCH(T932,'Trade Journal'!A:A,0)),"")</f>
        <v/>
      </c>
      <c r="V932" s="93" t="str">
        <f ca="1">IFERROR(INDEX('Trade Journal'!Q:Q,MATCH(T932,'Trade Journal'!A:A,0)),"")</f>
        <v/>
      </c>
      <c r="W932" s="93" t="str">
        <f ca="1">IFERROR(INDEX('Trade Journal'!R:R,MATCH(T932,'Trade Journal'!A:A,0)),"")</f>
        <v/>
      </c>
      <c r="X932" s="93" t="str">
        <f t="shared" ca="1" si="15"/>
        <v/>
      </c>
      <c r="Y932" s="93" t="str">
        <f ca="1">IF(X932&lt;&gt;"",SUM(X$2:X932),"")</f>
        <v/>
      </c>
      <c r="Z932" s="102" t="str">
        <f ca="1">IFERROR(INDEX('Trade Journal'!O:O,MATCH(T932,'Trade Journal'!A:A,0)),"")</f>
        <v/>
      </c>
      <c r="AA932" s="102" t="str">
        <f t="array" aca="1" ref="AA932" ca="1">IF(Z932&lt;&gt;"",PRODUCT(Z$2:Z932+1)-1,"")</f>
        <v/>
      </c>
      <c r="AB932" s="102" t="str">
        <f ca="1">IF(AA932&lt;&gt;"",IF(MAX(AA$2:AA932)=AA932,1/(1+AC931)-1,(1+AA932)/(1+AA931)-1),"")</f>
        <v/>
      </c>
      <c r="AC932" s="102" t="str">
        <f t="array" aca="1" ref="AC932" ca="1">IF(AA932&lt;&gt;"",PRODUCT(AB$3:AB932+1)-1,"")</f>
        <v/>
      </c>
      <c r="AD932" s="104" t="str">
        <f ca="1">IF(AA932&lt;&gt;"",POWER((AA932-MAX(AA$2:AA932))/(1+MAX(AA$2:AA932))*100,2),"")</f>
        <v/>
      </c>
    </row>
    <row r="933" spans="20:30" x14ac:dyDescent="0.25">
      <c r="T933" t="str">
        <f t="array" aca="1" ref="T933" ca="1">IF(ROWS($2:933)&lt;=COUNT('Trade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ROWS(U$2:$U933))),"")</f>
        <v/>
      </c>
      <c r="U933" s="93" t="str">
        <f ca="1">IFERROR(INDEX('Trade Journal'!P:P,MATCH(T933,'Trade Journal'!A:A,0)),"")</f>
        <v/>
      </c>
      <c r="V933" s="93" t="str">
        <f ca="1">IFERROR(INDEX('Trade Journal'!Q:Q,MATCH(T933,'Trade Journal'!A:A,0)),"")</f>
        <v/>
      </c>
      <c r="W933" s="93" t="str">
        <f ca="1">IFERROR(INDEX('Trade Journal'!R:R,MATCH(T933,'Trade Journal'!A:A,0)),"")</f>
        <v/>
      </c>
      <c r="X933" s="93" t="str">
        <f t="shared" ca="1" si="15"/>
        <v/>
      </c>
      <c r="Y933" s="93" t="str">
        <f ca="1">IF(X933&lt;&gt;"",SUM(X$2:X933),"")</f>
        <v/>
      </c>
      <c r="Z933" s="102" t="str">
        <f ca="1">IFERROR(INDEX('Trade Journal'!O:O,MATCH(T933,'Trade Journal'!A:A,0)),"")</f>
        <v/>
      </c>
      <c r="AA933" s="102" t="str">
        <f t="array" aca="1" ref="AA933" ca="1">IF(Z933&lt;&gt;"",PRODUCT(Z$2:Z933+1)-1,"")</f>
        <v/>
      </c>
      <c r="AB933" s="102" t="str">
        <f ca="1">IF(AA933&lt;&gt;"",IF(MAX(AA$2:AA933)=AA933,1/(1+AC932)-1,(1+AA933)/(1+AA932)-1),"")</f>
        <v/>
      </c>
      <c r="AC933" s="102" t="str">
        <f t="array" aca="1" ref="AC933" ca="1">IF(AA933&lt;&gt;"",PRODUCT(AB$3:AB933+1)-1,"")</f>
        <v/>
      </c>
      <c r="AD933" s="104" t="str">
        <f ca="1">IF(AA933&lt;&gt;"",POWER((AA933-MAX(AA$2:AA933))/(1+MAX(AA$2:AA933))*100,2),"")</f>
        <v/>
      </c>
    </row>
    <row r="934" spans="20:30" x14ac:dyDescent="0.25">
      <c r="T934" t="str">
        <f t="array" aca="1" ref="T934" ca="1">IF(ROWS($2:934)&lt;=COUNT('Trade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ROWS(U$2:$U934))),"")</f>
        <v/>
      </c>
      <c r="U934" s="93" t="str">
        <f ca="1">IFERROR(INDEX('Trade Journal'!P:P,MATCH(T934,'Trade Journal'!A:A,0)),"")</f>
        <v/>
      </c>
      <c r="V934" s="93" t="str">
        <f ca="1">IFERROR(INDEX('Trade Journal'!Q:Q,MATCH(T934,'Trade Journal'!A:A,0)),"")</f>
        <v/>
      </c>
      <c r="W934" s="93" t="str">
        <f ca="1">IFERROR(INDEX('Trade Journal'!R:R,MATCH(T934,'Trade Journal'!A:A,0)),"")</f>
        <v/>
      </c>
      <c r="X934" s="93" t="str">
        <f t="shared" ca="1" si="15"/>
        <v/>
      </c>
      <c r="Y934" s="93" t="str">
        <f ca="1">IF(X934&lt;&gt;"",SUM(X$2:X934),"")</f>
        <v/>
      </c>
      <c r="Z934" s="102" t="str">
        <f ca="1">IFERROR(INDEX('Trade Journal'!O:O,MATCH(T934,'Trade Journal'!A:A,0)),"")</f>
        <v/>
      </c>
      <c r="AA934" s="102" t="str">
        <f t="array" aca="1" ref="AA934" ca="1">IF(Z934&lt;&gt;"",PRODUCT(Z$2:Z934+1)-1,"")</f>
        <v/>
      </c>
      <c r="AB934" s="102" t="str">
        <f ca="1">IF(AA934&lt;&gt;"",IF(MAX(AA$2:AA934)=AA934,1/(1+AC933)-1,(1+AA934)/(1+AA933)-1),"")</f>
        <v/>
      </c>
      <c r="AC934" s="102" t="str">
        <f t="array" aca="1" ref="AC934" ca="1">IF(AA934&lt;&gt;"",PRODUCT(AB$3:AB934+1)-1,"")</f>
        <v/>
      </c>
      <c r="AD934" s="104" t="str">
        <f ca="1">IF(AA934&lt;&gt;"",POWER((AA934-MAX(AA$2:AA934))/(1+MAX(AA$2:AA934))*100,2),"")</f>
        <v/>
      </c>
    </row>
    <row r="935" spans="20:30" x14ac:dyDescent="0.25">
      <c r="T935" t="str">
        <f t="array" aca="1" ref="T935" ca="1">IF(ROWS($2:935)&lt;=COUNT('Trade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ROWS(U$2:$U935))),"")</f>
        <v/>
      </c>
      <c r="U935" s="93" t="str">
        <f ca="1">IFERROR(INDEX('Trade Journal'!P:P,MATCH(T935,'Trade Journal'!A:A,0)),"")</f>
        <v/>
      </c>
      <c r="V935" s="93" t="str">
        <f ca="1">IFERROR(INDEX('Trade Journal'!Q:Q,MATCH(T935,'Trade Journal'!A:A,0)),"")</f>
        <v/>
      </c>
      <c r="W935" s="93" t="str">
        <f ca="1">IFERROR(INDEX('Trade Journal'!R:R,MATCH(T935,'Trade Journal'!A:A,0)),"")</f>
        <v/>
      </c>
      <c r="X935" s="93" t="str">
        <f t="shared" ca="1" si="15"/>
        <v/>
      </c>
      <c r="Y935" s="93" t="str">
        <f ca="1">IF(X935&lt;&gt;"",SUM(X$2:X935),"")</f>
        <v/>
      </c>
      <c r="Z935" s="102" t="str">
        <f ca="1">IFERROR(INDEX('Trade Journal'!O:O,MATCH(T935,'Trade Journal'!A:A,0)),"")</f>
        <v/>
      </c>
      <c r="AA935" s="102" t="str">
        <f t="array" aca="1" ref="AA935" ca="1">IF(Z935&lt;&gt;"",PRODUCT(Z$2:Z935+1)-1,"")</f>
        <v/>
      </c>
      <c r="AB935" s="102" t="str">
        <f ca="1">IF(AA935&lt;&gt;"",IF(MAX(AA$2:AA935)=AA935,1/(1+AC934)-1,(1+AA935)/(1+AA934)-1),"")</f>
        <v/>
      </c>
      <c r="AC935" s="102" t="str">
        <f t="array" aca="1" ref="AC935" ca="1">IF(AA935&lt;&gt;"",PRODUCT(AB$3:AB935+1)-1,"")</f>
        <v/>
      </c>
      <c r="AD935" s="104" t="str">
        <f ca="1">IF(AA935&lt;&gt;"",POWER((AA935-MAX(AA$2:AA935))/(1+MAX(AA$2:AA935))*100,2),"")</f>
        <v/>
      </c>
    </row>
    <row r="936" spans="20:30" x14ac:dyDescent="0.25">
      <c r="T936" t="str">
        <f t="array" aca="1" ref="T936" ca="1">IF(ROWS($2:936)&lt;=COUNT('Trade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ROWS(U$2:$U936))),"")</f>
        <v/>
      </c>
      <c r="U936" s="93" t="str">
        <f ca="1">IFERROR(INDEX('Trade Journal'!P:P,MATCH(T936,'Trade Journal'!A:A,0)),"")</f>
        <v/>
      </c>
      <c r="V936" s="93" t="str">
        <f ca="1">IFERROR(INDEX('Trade Journal'!Q:Q,MATCH(T936,'Trade Journal'!A:A,0)),"")</f>
        <v/>
      </c>
      <c r="W936" s="93" t="str">
        <f ca="1">IFERROR(INDEX('Trade Journal'!R:R,MATCH(T936,'Trade Journal'!A:A,0)),"")</f>
        <v/>
      </c>
      <c r="X936" s="93" t="str">
        <f t="shared" ca="1" si="15"/>
        <v/>
      </c>
      <c r="Y936" s="93" t="str">
        <f ca="1">IF(X936&lt;&gt;"",SUM(X$2:X936),"")</f>
        <v/>
      </c>
      <c r="Z936" s="102" t="str">
        <f ca="1">IFERROR(INDEX('Trade Journal'!O:O,MATCH(T936,'Trade Journal'!A:A,0)),"")</f>
        <v/>
      </c>
      <c r="AA936" s="102" t="str">
        <f t="array" aca="1" ref="AA936" ca="1">IF(Z936&lt;&gt;"",PRODUCT(Z$2:Z936+1)-1,"")</f>
        <v/>
      </c>
      <c r="AB936" s="102" t="str">
        <f ca="1">IF(AA936&lt;&gt;"",IF(MAX(AA$2:AA936)=AA936,1/(1+AC935)-1,(1+AA936)/(1+AA935)-1),"")</f>
        <v/>
      </c>
      <c r="AC936" s="102" t="str">
        <f t="array" aca="1" ref="AC936" ca="1">IF(AA936&lt;&gt;"",PRODUCT(AB$3:AB936+1)-1,"")</f>
        <v/>
      </c>
      <c r="AD936" s="104" t="str">
        <f ca="1">IF(AA936&lt;&gt;"",POWER((AA936-MAX(AA$2:AA936))/(1+MAX(AA$2:AA936))*100,2),"")</f>
        <v/>
      </c>
    </row>
    <row r="937" spans="20:30" x14ac:dyDescent="0.25">
      <c r="T937" t="str">
        <f t="array" aca="1" ref="T937" ca="1">IF(ROWS($2:937)&lt;=COUNT('Trade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ROWS(U$2:$U937))),"")</f>
        <v/>
      </c>
      <c r="U937" s="93" t="str">
        <f ca="1">IFERROR(INDEX('Trade Journal'!P:P,MATCH(T937,'Trade Journal'!A:A,0)),"")</f>
        <v/>
      </c>
      <c r="V937" s="93" t="str">
        <f ca="1">IFERROR(INDEX('Trade Journal'!Q:Q,MATCH(T937,'Trade Journal'!A:A,0)),"")</f>
        <v/>
      </c>
      <c r="W937" s="93" t="str">
        <f ca="1">IFERROR(INDEX('Trade Journal'!R:R,MATCH(T937,'Trade Journal'!A:A,0)),"")</f>
        <v/>
      </c>
      <c r="X937" s="93" t="str">
        <f t="shared" ca="1" si="15"/>
        <v/>
      </c>
      <c r="Y937" s="93" t="str">
        <f ca="1">IF(X937&lt;&gt;"",SUM(X$2:X937),"")</f>
        <v/>
      </c>
      <c r="Z937" s="102" t="str">
        <f ca="1">IFERROR(INDEX('Trade Journal'!O:O,MATCH(T937,'Trade Journal'!A:A,0)),"")</f>
        <v/>
      </c>
      <c r="AA937" s="102" t="str">
        <f t="array" aca="1" ref="AA937" ca="1">IF(Z937&lt;&gt;"",PRODUCT(Z$2:Z937+1)-1,"")</f>
        <v/>
      </c>
      <c r="AB937" s="102" t="str">
        <f ca="1">IF(AA937&lt;&gt;"",IF(MAX(AA$2:AA937)=AA937,1/(1+AC936)-1,(1+AA937)/(1+AA936)-1),"")</f>
        <v/>
      </c>
      <c r="AC937" s="102" t="str">
        <f t="array" aca="1" ref="AC937" ca="1">IF(AA937&lt;&gt;"",PRODUCT(AB$3:AB937+1)-1,"")</f>
        <v/>
      </c>
      <c r="AD937" s="104" t="str">
        <f ca="1">IF(AA937&lt;&gt;"",POWER((AA937-MAX(AA$2:AA937))/(1+MAX(AA$2:AA937))*100,2),"")</f>
        <v/>
      </c>
    </row>
    <row r="938" spans="20:30" x14ac:dyDescent="0.25">
      <c r="T938" t="str">
        <f t="array" aca="1" ref="T938" ca="1">IF(ROWS($2:938)&lt;=COUNT('Trade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ROWS(U$2:$U938))),"")</f>
        <v/>
      </c>
      <c r="U938" s="93" t="str">
        <f ca="1">IFERROR(INDEX('Trade Journal'!P:P,MATCH(T938,'Trade Journal'!A:A,0)),"")</f>
        <v/>
      </c>
      <c r="V938" s="93" t="str">
        <f ca="1">IFERROR(INDEX('Trade Journal'!Q:Q,MATCH(T938,'Trade Journal'!A:A,0)),"")</f>
        <v/>
      </c>
      <c r="W938" s="93" t="str">
        <f ca="1">IFERROR(INDEX('Trade Journal'!R:R,MATCH(T938,'Trade Journal'!A:A,0)),"")</f>
        <v/>
      </c>
      <c r="X938" s="93" t="str">
        <f t="shared" ca="1" si="15"/>
        <v/>
      </c>
      <c r="Y938" s="93" t="str">
        <f ca="1">IF(X938&lt;&gt;"",SUM(X$2:X938),"")</f>
        <v/>
      </c>
      <c r="Z938" s="102" t="str">
        <f ca="1">IFERROR(INDEX('Trade Journal'!O:O,MATCH(T938,'Trade Journal'!A:A,0)),"")</f>
        <v/>
      </c>
      <c r="AA938" s="102" t="str">
        <f t="array" aca="1" ref="AA938" ca="1">IF(Z938&lt;&gt;"",PRODUCT(Z$2:Z938+1)-1,"")</f>
        <v/>
      </c>
      <c r="AB938" s="102" t="str">
        <f ca="1">IF(AA938&lt;&gt;"",IF(MAX(AA$2:AA938)=AA938,1/(1+AC937)-1,(1+AA938)/(1+AA937)-1),"")</f>
        <v/>
      </c>
      <c r="AC938" s="102" t="str">
        <f t="array" aca="1" ref="AC938" ca="1">IF(AA938&lt;&gt;"",PRODUCT(AB$3:AB938+1)-1,"")</f>
        <v/>
      </c>
      <c r="AD938" s="104" t="str">
        <f ca="1">IF(AA938&lt;&gt;"",POWER((AA938-MAX(AA$2:AA938))/(1+MAX(AA$2:AA938))*100,2),"")</f>
        <v/>
      </c>
    </row>
    <row r="939" spans="20:30" x14ac:dyDescent="0.25">
      <c r="T939" t="str">
        <f t="array" aca="1" ref="T939" ca="1">IF(ROWS($2:939)&lt;=COUNT('Trade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ROWS(U$2:$U939))),"")</f>
        <v/>
      </c>
      <c r="U939" s="93" t="str">
        <f ca="1">IFERROR(INDEX('Trade Journal'!P:P,MATCH(T939,'Trade Journal'!A:A,0)),"")</f>
        <v/>
      </c>
      <c r="V939" s="93" t="str">
        <f ca="1">IFERROR(INDEX('Trade Journal'!Q:Q,MATCH(T939,'Trade Journal'!A:A,0)),"")</f>
        <v/>
      </c>
      <c r="W939" s="93" t="str">
        <f ca="1">IFERROR(INDEX('Trade Journal'!R:R,MATCH(T939,'Trade Journal'!A:A,0)),"")</f>
        <v/>
      </c>
      <c r="X939" s="93" t="str">
        <f t="shared" ca="1" si="15"/>
        <v/>
      </c>
      <c r="Y939" s="93" t="str">
        <f ca="1">IF(X939&lt;&gt;"",SUM(X$2:X939),"")</f>
        <v/>
      </c>
      <c r="Z939" s="102" t="str">
        <f ca="1">IFERROR(INDEX('Trade Journal'!O:O,MATCH(T939,'Trade Journal'!A:A,0)),"")</f>
        <v/>
      </c>
      <c r="AA939" s="102" t="str">
        <f t="array" aca="1" ref="AA939" ca="1">IF(Z939&lt;&gt;"",PRODUCT(Z$2:Z939+1)-1,"")</f>
        <v/>
      </c>
      <c r="AB939" s="102" t="str">
        <f ca="1">IF(AA939&lt;&gt;"",IF(MAX(AA$2:AA939)=AA939,1/(1+AC938)-1,(1+AA939)/(1+AA938)-1),"")</f>
        <v/>
      </c>
      <c r="AC939" s="102" t="str">
        <f t="array" aca="1" ref="AC939" ca="1">IF(AA939&lt;&gt;"",PRODUCT(AB$3:AB939+1)-1,"")</f>
        <v/>
      </c>
      <c r="AD939" s="104" t="str">
        <f ca="1">IF(AA939&lt;&gt;"",POWER((AA939-MAX(AA$2:AA939))/(1+MAX(AA$2:AA939))*100,2),"")</f>
        <v/>
      </c>
    </row>
    <row r="940" spans="20:30" x14ac:dyDescent="0.25">
      <c r="T940" t="str">
        <f t="array" aca="1" ref="T940" ca="1">IF(ROWS($2:940)&lt;=COUNT('Trade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ROWS(U$2:$U940))),"")</f>
        <v/>
      </c>
      <c r="U940" s="93" t="str">
        <f ca="1">IFERROR(INDEX('Trade Journal'!P:P,MATCH(T940,'Trade Journal'!A:A,0)),"")</f>
        <v/>
      </c>
      <c r="V940" s="93" t="str">
        <f ca="1">IFERROR(INDEX('Trade Journal'!Q:Q,MATCH(T940,'Trade Journal'!A:A,0)),"")</f>
        <v/>
      </c>
      <c r="W940" s="93" t="str">
        <f ca="1">IFERROR(INDEX('Trade Journal'!R:R,MATCH(T940,'Trade Journal'!A:A,0)),"")</f>
        <v/>
      </c>
      <c r="X940" s="93" t="str">
        <f t="shared" ca="1" si="15"/>
        <v/>
      </c>
      <c r="Y940" s="93" t="str">
        <f ca="1">IF(X940&lt;&gt;"",SUM(X$2:X940),"")</f>
        <v/>
      </c>
      <c r="Z940" s="102" t="str">
        <f ca="1">IFERROR(INDEX('Trade Journal'!O:O,MATCH(T940,'Trade Journal'!A:A,0)),"")</f>
        <v/>
      </c>
      <c r="AA940" s="102" t="str">
        <f t="array" aca="1" ref="AA940" ca="1">IF(Z940&lt;&gt;"",PRODUCT(Z$2:Z940+1)-1,"")</f>
        <v/>
      </c>
      <c r="AB940" s="102" t="str">
        <f ca="1">IF(AA940&lt;&gt;"",IF(MAX(AA$2:AA940)=AA940,1/(1+AC939)-1,(1+AA940)/(1+AA939)-1),"")</f>
        <v/>
      </c>
      <c r="AC940" s="102" t="str">
        <f t="array" aca="1" ref="AC940" ca="1">IF(AA940&lt;&gt;"",PRODUCT(AB$3:AB940+1)-1,"")</f>
        <v/>
      </c>
      <c r="AD940" s="104" t="str">
        <f ca="1">IF(AA940&lt;&gt;"",POWER((AA940-MAX(AA$2:AA940))/(1+MAX(AA$2:AA940))*100,2),"")</f>
        <v/>
      </c>
    </row>
    <row r="941" spans="20:30" x14ac:dyDescent="0.25">
      <c r="T941" t="str">
        <f t="array" aca="1" ref="T941" ca="1">IF(ROWS($2:941)&lt;=COUNT('Trade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ROWS(U$2:$U941))),"")</f>
        <v/>
      </c>
      <c r="U941" s="93" t="str">
        <f ca="1">IFERROR(INDEX('Trade Journal'!P:P,MATCH(T941,'Trade Journal'!A:A,0)),"")</f>
        <v/>
      </c>
      <c r="V941" s="93" t="str">
        <f ca="1">IFERROR(INDEX('Trade Journal'!Q:Q,MATCH(T941,'Trade Journal'!A:A,0)),"")</f>
        <v/>
      </c>
      <c r="W941" s="93" t="str">
        <f ca="1">IFERROR(INDEX('Trade Journal'!R:R,MATCH(T941,'Trade Journal'!A:A,0)),"")</f>
        <v/>
      </c>
      <c r="X941" s="93" t="str">
        <f t="shared" ca="1" si="15"/>
        <v/>
      </c>
      <c r="Y941" s="93" t="str">
        <f ca="1">IF(X941&lt;&gt;"",SUM(X$2:X941),"")</f>
        <v/>
      </c>
      <c r="Z941" s="102" t="str">
        <f ca="1">IFERROR(INDEX('Trade Journal'!O:O,MATCH(T941,'Trade Journal'!A:A,0)),"")</f>
        <v/>
      </c>
      <c r="AA941" s="102" t="str">
        <f t="array" aca="1" ref="AA941" ca="1">IF(Z941&lt;&gt;"",PRODUCT(Z$2:Z941+1)-1,"")</f>
        <v/>
      </c>
      <c r="AB941" s="102" t="str">
        <f ca="1">IF(AA941&lt;&gt;"",IF(MAX(AA$2:AA941)=AA941,1/(1+AC940)-1,(1+AA941)/(1+AA940)-1),"")</f>
        <v/>
      </c>
      <c r="AC941" s="102" t="str">
        <f t="array" aca="1" ref="AC941" ca="1">IF(AA941&lt;&gt;"",PRODUCT(AB$3:AB941+1)-1,"")</f>
        <v/>
      </c>
      <c r="AD941" s="104" t="str">
        <f ca="1">IF(AA941&lt;&gt;"",POWER((AA941-MAX(AA$2:AA941))/(1+MAX(AA$2:AA941))*100,2),"")</f>
        <v/>
      </c>
    </row>
    <row r="942" spans="20:30" x14ac:dyDescent="0.25">
      <c r="T942" t="str">
        <f t="array" aca="1" ref="T942" ca="1">IF(ROWS($2:942)&lt;=COUNT('Trade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ROWS(U$2:$U942))),"")</f>
        <v/>
      </c>
      <c r="U942" s="93" t="str">
        <f ca="1">IFERROR(INDEX('Trade Journal'!P:P,MATCH(T942,'Trade Journal'!A:A,0)),"")</f>
        <v/>
      </c>
      <c r="V942" s="93" t="str">
        <f ca="1">IFERROR(INDEX('Trade Journal'!Q:Q,MATCH(T942,'Trade Journal'!A:A,0)),"")</f>
        <v/>
      </c>
      <c r="W942" s="93" t="str">
        <f ca="1">IFERROR(INDEX('Trade Journal'!R:R,MATCH(T942,'Trade Journal'!A:A,0)),"")</f>
        <v/>
      </c>
      <c r="X942" s="93" t="str">
        <f t="shared" ca="1" si="15"/>
        <v/>
      </c>
      <c r="Y942" s="93" t="str">
        <f ca="1">IF(X942&lt;&gt;"",SUM(X$2:X942),"")</f>
        <v/>
      </c>
      <c r="Z942" s="102" t="str">
        <f ca="1">IFERROR(INDEX('Trade Journal'!O:O,MATCH(T942,'Trade Journal'!A:A,0)),"")</f>
        <v/>
      </c>
      <c r="AA942" s="102" t="str">
        <f t="array" aca="1" ref="AA942" ca="1">IF(Z942&lt;&gt;"",PRODUCT(Z$2:Z942+1)-1,"")</f>
        <v/>
      </c>
      <c r="AB942" s="102" t="str">
        <f ca="1">IF(AA942&lt;&gt;"",IF(MAX(AA$2:AA942)=AA942,1/(1+AC941)-1,(1+AA942)/(1+AA941)-1),"")</f>
        <v/>
      </c>
      <c r="AC942" s="102" t="str">
        <f t="array" aca="1" ref="AC942" ca="1">IF(AA942&lt;&gt;"",PRODUCT(AB$3:AB942+1)-1,"")</f>
        <v/>
      </c>
      <c r="AD942" s="104" t="str">
        <f ca="1">IF(AA942&lt;&gt;"",POWER((AA942-MAX(AA$2:AA942))/(1+MAX(AA$2:AA942))*100,2),"")</f>
        <v/>
      </c>
    </row>
    <row r="943" spans="20:30" x14ac:dyDescent="0.25">
      <c r="T943" t="str">
        <f t="array" aca="1" ref="T943" ca="1">IF(ROWS($2:943)&lt;=COUNT('Trade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ROWS(U$2:$U943))),"")</f>
        <v/>
      </c>
      <c r="U943" s="93" t="str">
        <f ca="1">IFERROR(INDEX('Trade Journal'!P:P,MATCH(T943,'Trade Journal'!A:A,0)),"")</f>
        <v/>
      </c>
      <c r="V943" s="93" t="str">
        <f ca="1">IFERROR(INDEX('Trade Journal'!Q:Q,MATCH(T943,'Trade Journal'!A:A,0)),"")</f>
        <v/>
      </c>
      <c r="W943" s="93" t="str">
        <f ca="1">IFERROR(INDEX('Trade Journal'!R:R,MATCH(T943,'Trade Journal'!A:A,0)),"")</f>
        <v/>
      </c>
      <c r="X943" s="93" t="str">
        <f t="shared" ca="1" si="15"/>
        <v/>
      </c>
      <c r="Y943" s="93" t="str">
        <f ca="1">IF(X943&lt;&gt;"",SUM(X$2:X943),"")</f>
        <v/>
      </c>
      <c r="Z943" s="102" t="str">
        <f ca="1">IFERROR(INDEX('Trade Journal'!O:O,MATCH(T943,'Trade Journal'!A:A,0)),"")</f>
        <v/>
      </c>
      <c r="AA943" s="102" t="str">
        <f t="array" aca="1" ref="AA943" ca="1">IF(Z943&lt;&gt;"",PRODUCT(Z$2:Z943+1)-1,"")</f>
        <v/>
      </c>
      <c r="AB943" s="102" t="str">
        <f ca="1">IF(AA943&lt;&gt;"",IF(MAX(AA$2:AA943)=AA943,1/(1+AC942)-1,(1+AA943)/(1+AA942)-1),"")</f>
        <v/>
      </c>
      <c r="AC943" s="102" t="str">
        <f t="array" aca="1" ref="AC943" ca="1">IF(AA943&lt;&gt;"",PRODUCT(AB$3:AB943+1)-1,"")</f>
        <v/>
      </c>
      <c r="AD943" s="104" t="str">
        <f ca="1">IF(AA943&lt;&gt;"",POWER((AA943-MAX(AA$2:AA943))/(1+MAX(AA$2:AA943))*100,2),"")</f>
        <v/>
      </c>
    </row>
    <row r="944" spans="20:30" x14ac:dyDescent="0.25">
      <c r="T944" t="str">
        <f t="array" aca="1" ref="T944" ca="1">IF(ROWS($2:944)&lt;=COUNT('Trade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ROWS(U$2:$U944))),"")</f>
        <v/>
      </c>
      <c r="U944" s="93" t="str">
        <f ca="1">IFERROR(INDEX('Trade Journal'!P:P,MATCH(T944,'Trade Journal'!A:A,0)),"")</f>
        <v/>
      </c>
      <c r="V944" s="93" t="str">
        <f ca="1">IFERROR(INDEX('Trade Journal'!Q:Q,MATCH(T944,'Trade Journal'!A:A,0)),"")</f>
        <v/>
      </c>
      <c r="W944" s="93" t="str">
        <f ca="1">IFERROR(INDEX('Trade Journal'!R:R,MATCH(T944,'Trade Journal'!A:A,0)),"")</f>
        <v/>
      </c>
      <c r="X944" s="93" t="str">
        <f t="shared" ca="1" si="15"/>
        <v/>
      </c>
      <c r="Y944" s="93" t="str">
        <f ca="1">IF(X944&lt;&gt;"",SUM(X$2:X944),"")</f>
        <v/>
      </c>
      <c r="Z944" s="102" t="str">
        <f ca="1">IFERROR(INDEX('Trade Journal'!O:O,MATCH(T944,'Trade Journal'!A:A,0)),"")</f>
        <v/>
      </c>
      <c r="AA944" s="102" t="str">
        <f t="array" aca="1" ref="AA944" ca="1">IF(Z944&lt;&gt;"",PRODUCT(Z$2:Z944+1)-1,"")</f>
        <v/>
      </c>
      <c r="AB944" s="102" t="str">
        <f ca="1">IF(AA944&lt;&gt;"",IF(MAX(AA$2:AA944)=AA944,1/(1+AC943)-1,(1+AA944)/(1+AA943)-1),"")</f>
        <v/>
      </c>
      <c r="AC944" s="102" t="str">
        <f t="array" aca="1" ref="AC944" ca="1">IF(AA944&lt;&gt;"",PRODUCT(AB$3:AB944+1)-1,"")</f>
        <v/>
      </c>
      <c r="AD944" s="104" t="str">
        <f ca="1">IF(AA944&lt;&gt;"",POWER((AA944-MAX(AA$2:AA944))/(1+MAX(AA$2:AA944))*100,2),"")</f>
        <v/>
      </c>
    </row>
    <row r="945" spans="20:30" x14ac:dyDescent="0.25">
      <c r="T945" t="str">
        <f t="array" aca="1" ref="T945" ca="1">IF(ROWS($2:945)&lt;=COUNT('Trade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ROWS(U$2:$U945))),"")</f>
        <v/>
      </c>
      <c r="U945" s="93" t="str">
        <f ca="1">IFERROR(INDEX('Trade Journal'!P:P,MATCH(T945,'Trade Journal'!A:A,0)),"")</f>
        <v/>
      </c>
      <c r="V945" s="93" t="str">
        <f ca="1">IFERROR(INDEX('Trade Journal'!Q:Q,MATCH(T945,'Trade Journal'!A:A,0)),"")</f>
        <v/>
      </c>
      <c r="W945" s="93" t="str">
        <f ca="1">IFERROR(INDEX('Trade Journal'!R:R,MATCH(T945,'Trade Journal'!A:A,0)),"")</f>
        <v/>
      </c>
      <c r="X945" s="93" t="str">
        <f t="shared" ca="1" si="15"/>
        <v/>
      </c>
      <c r="Y945" s="93" t="str">
        <f ca="1">IF(X945&lt;&gt;"",SUM(X$2:X945),"")</f>
        <v/>
      </c>
      <c r="Z945" s="102" t="str">
        <f ca="1">IFERROR(INDEX('Trade Journal'!O:O,MATCH(T945,'Trade Journal'!A:A,0)),"")</f>
        <v/>
      </c>
      <c r="AA945" s="102" t="str">
        <f t="array" aca="1" ref="AA945" ca="1">IF(Z945&lt;&gt;"",PRODUCT(Z$2:Z945+1)-1,"")</f>
        <v/>
      </c>
      <c r="AB945" s="102" t="str">
        <f ca="1">IF(AA945&lt;&gt;"",IF(MAX(AA$2:AA945)=AA945,1/(1+AC944)-1,(1+AA945)/(1+AA944)-1),"")</f>
        <v/>
      </c>
      <c r="AC945" s="102" t="str">
        <f t="array" aca="1" ref="AC945" ca="1">IF(AA945&lt;&gt;"",PRODUCT(AB$3:AB945+1)-1,"")</f>
        <v/>
      </c>
      <c r="AD945" s="104" t="str">
        <f ca="1">IF(AA945&lt;&gt;"",POWER((AA945-MAX(AA$2:AA945))/(1+MAX(AA$2:AA945))*100,2),"")</f>
        <v/>
      </c>
    </row>
    <row r="946" spans="20:30" x14ac:dyDescent="0.25">
      <c r="T946" t="str">
        <f t="array" aca="1" ref="T946" ca="1">IF(ROWS($2:946)&lt;=COUNT('Trade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ROWS(U$2:$U946))),"")</f>
        <v/>
      </c>
      <c r="U946" s="93" t="str">
        <f ca="1">IFERROR(INDEX('Trade Journal'!P:P,MATCH(T946,'Trade Journal'!A:A,0)),"")</f>
        <v/>
      </c>
      <c r="V946" s="93" t="str">
        <f ca="1">IFERROR(INDEX('Trade Journal'!Q:Q,MATCH(T946,'Trade Journal'!A:A,0)),"")</f>
        <v/>
      </c>
      <c r="W946" s="93" t="str">
        <f ca="1">IFERROR(INDEX('Trade Journal'!R:R,MATCH(T946,'Trade Journal'!A:A,0)),"")</f>
        <v/>
      </c>
      <c r="X946" s="93" t="str">
        <f t="shared" ca="1" si="15"/>
        <v/>
      </c>
      <c r="Y946" s="93" t="str">
        <f ca="1">IF(X946&lt;&gt;"",SUM(X$2:X946),"")</f>
        <v/>
      </c>
      <c r="Z946" s="102" t="str">
        <f ca="1">IFERROR(INDEX('Trade Journal'!O:O,MATCH(T946,'Trade Journal'!A:A,0)),"")</f>
        <v/>
      </c>
      <c r="AA946" s="102" t="str">
        <f t="array" aca="1" ref="AA946" ca="1">IF(Z946&lt;&gt;"",PRODUCT(Z$2:Z946+1)-1,"")</f>
        <v/>
      </c>
      <c r="AB946" s="102" t="str">
        <f ca="1">IF(AA946&lt;&gt;"",IF(MAX(AA$2:AA946)=AA946,1/(1+AC945)-1,(1+AA946)/(1+AA945)-1),"")</f>
        <v/>
      </c>
      <c r="AC946" s="102" t="str">
        <f t="array" aca="1" ref="AC946" ca="1">IF(AA946&lt;&gt;"",PRODUCT(AB$3:AB946+1)-1,"")</f>
        <v/>
      </c>
      <c r="AD946" s="104" t="str">
        <f ca="1">IF(AA946&lt;&gt;"",POWER((AA946-MAX(AA$2:AA946))/(1+MAX(AA$2:AA946))*100,2),"")</f>
        <v/>
      </c>
    </row>
    <row r="947" spans="20:30" x14ac:dyDescent="0.25">
      <c r="T947" t="str">
        <f t="array" aca="1" ref="T947" ca="1">IF(ROWS($2:947)&lt;=COUNT('Trade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ROWS(U$2:$U947))),"")</f>
        <v/>
      </c>
      <c r="U947" s="93" t="str">
        <f ca="1">IFERROR(INDEX('Trade Journal'!P:P,MATCH(T947,'Trade Journal'!A:A,0)),"")</f>
        <v/>
      </c>
      <c r="V947" s="93" t="str">
        <f ca="1">IFERROR(INDEX('Trade Journal'!Q:Q,MATCH(T947,'Trade Journal'!A:A,0)),"")</f>
        <v/>
      </c>
      <c r="W947" s="93" t="str">
        <f ca="1">IFERROR(INDEX('Trade Journal'!R:R,MATCH(T947,'Trade Journal'!A:A,0)),"")</f>
        <v/>
      </c>
      <c r="X947" s="93" t="str">
        <f t="shared" ca="1" si="15"/>
        <v/>
      </c>
      <c r="Y947" s="93" t="str">
        <f ca="1">IF(X947&lt;&gt;"",SUM(X$2:X947),"")</f>
        <v/>
      </c>
      <c r="Z947" s="102" t="str">
        <f ca="1">IFERROR(INDEX('Trade Journal'!O:O,MATCH(T947,'Trade Journal'!A:A,0)),"")</f>
        <v/>
      </c>
      <c r="AA947" s="102" t="str">
        <f t="array" aca="1" ref="AA947" ca="1">IF(Z947&lt;&gt;"",PRODUCT(Z$2:Z947+1)-1,"")</f>
        <v/>
      </c>
      <c r="AB947" s="102" t="str">
        <f ca="1">IF(AA947&lt;&gt;"",IF(MAX(AA$2:AA947)=AA947,1/(1+AC946)-1,(1+AA947)/(1+AA946)-1),"")</f>
        <v/>
      </c>
      <c r="AC947" s="102" t="str">
        <f t="array" aca="1" ref="AC947" ca="1">IF(AA947&lt;&gt;"",PRODUCT(AB$3:AB947+1)-1,"")</f>
        <v/>
      </c>
      <c r="AD947" s="104" t="str">
        <f ca="1">IF(AA947&lt;&gt;"",POWER((AA947-MAX(AA$2:AA947))/(1+MAX(AA$2:AA947))*100,2),"")</f>
        <v/>
      </c>
    </row>
    <row r="948" spans="20:30" x14ac:dyDescent="0.25">
      <c r="T948" t="str">
        <f t="array" aca="1" ref="T948" ca="1">IF(ROWS($2:948)&lt;=COUNT('Trade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ROWS(U$2:$U948))),"")</f>
        <v/>
      </c>
      <c r="U948" s="93" t="str">
        <f ca="1">IFERROR(INDEX('Trade Journal'!P:P,MATCH(T948,'Trade Journal'!A:A,0)),"")</f>
        <v/>
      </c>
      <c r="V948" s="93" t="str">
        <f ca="1">IFERROR(INDEX('Trade Journal'!Q:Q,MATCH(T948,'Trade Journal'!A:A,0)),"")</f>
        <v/>
      </c>
      <c r="W948" s="93" t="str">
        <f ca="1">IFERROR(INDEX('Trade Journal'!R:R,MATCH(T948,'Trade Journal'!A:A,0)),"")</f>
        <v/>
      </c>
      <c r="X948" s="93" t="str">
        <f t="shared" ca="1" si="15"/>
        <v/>
      </c>
      <c r="Y948" s="93" t="str">
        <f ca="1">IF(X948&lt;&gt;"",SUM(X$2:X948),"")</f>
        <v/>
      </c>
      <c r="Z948" s="102" t="str">
        <f ca="1">IFERROR(INDEX('Trade Journal'!O:O,MATCH(T948,'Trade Journal'!A:A,0)),"")</f>
        <v/>
      </c>
      <c r="AA948" s="102" t="str">
        <f t="array" aca="1" ref="AA948" ca="1">IF(Z948&lt;&gt;"",PRODUCT(Z$2:Z948+1)-1,"")</f>
        <v/>
      </c>
      <c r="AB948" s="102" t="str">
        <f ca="1">IF(AA948&lt;&gt;"",IF(MAX(AA$2:AA948)=AA948,1/(1+AC947)-1,(1+AA948)/(1+AA947)-1),"")</f>
        <v/>
      </c>
      <c r="AC948" s="102" t="str">
        <f t="array" aca="1" ref="AC948" ca="1">IF(AA948&lt;&gt;"",PRODUCT(AB$3:AB948+1)-1,"")</f>
        <v/>
      </c>
      <c r="AD948" s="104" t="str">
        <f ca="1">IF(AA948&lt;&gt;"",POWER((AA948-MAX(AA$2:AA948))/(1+MAX(AA$2:AA948))*100,2),"")</f>
        <v/>
      </c>
    </row>
    <row r="949" spans="20:30" x14ac:dyDescent="0.25">
      <c r="T949" t="str">
        <f t="array" aca="1" ref="T949" ca="1">IF(ROWS($2:949)&lt;=COUNT('Trade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ROWS(U$2:$U949))),"")</f>
        <v/>
      </c>
      <c r="U949" s="93" t="str">
        <f ca="1">IFERROR(INDEX('Trade Journal'!P:P,MATCH(T949,'Trade Journal'!A:A,0)),"")</f>
        <v/>
      </c>
      <c r="V949" s="93" t="str">
        <f ca="1">IFERROR(INDEX('Trade Journal'!Q:Q,MATCH(T949,'Trade Journal'!A:A,0)),"")</f>
        <v/>
      </c>
      <c r="W949" s="93" t="str">
        <f ca="1">IFERROR(INDEX('Trade Journal'!R:R,MATCH(T949,'Trade Journal'!A:A,0)),"")</f>
        <v/>
      </c>
      <c r="X949" s="93" t="str">
        <f t="shared" ca="1" si="15"/>
        <v/>
      </c>
      <c r="Y949" s="93" t="str">
        <f ca="1">IF(X949&lt;&gt;"",SUM(X$2:X949),"")</f>
        <v/>
      </c>
      <c r="Z949" s="102" t="str">
        <f ca="1">IFERROR(INDEX('Trade Journal'!O:O,MATCH(T949,'Trade Journal'!A:A,0)),"")</f>
        <v/>
      </c>
      <c r="AA949" s="102" t="str">
        <f t="array" aca="1" ref="AA949" ca="1">IF(Z949&lt;&gt;"",PRODUCT(Z$2:Z949+1)-1,"")</f>
        <v/>
      </c>
      <c r="AB949" s="102" t="str">
        <f ca="1">IF(AA949&lt;&gt;"",IF(MAX(AA$2:AA949)=AA949,1/(1+AC948)-1,(1+AA949)/(1+AA948)-1),"")</f>
        <v/>
      </c>
      <c r="AC949" s="102" t="str">
        <f t="array" aca="1" ref="AC949" ca="1">IF(AA949&lt;&gt;"",PRODUCT(AB$3:AB949+1)-1,"")</f>
        <v/>
      </c>
      <c r="AD949" s="104" t="str">
        <f ca="1">IF(AA949&lt;&gt;"",POWER((AA949-MAX(AA$2:AA949))/(1+MAX(AA$2:AA949))*100,2),"")</f>
        <v/>
      </c>
    </row>
    <row r="950" spans="20:30" x14ac:dyDescent="0.25">
      <c r="T950" t="str">
        <f t="array" aca="1" ref="T950" ca="1">IF(ROWS($2:950)&lt;=COUNT('Trade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ROWS(U$2:$U950))),"")</f>
        <v/>
      </c>
      <c r="U950" s="93" t="str">
        <f ca="1">IFERROR(INDEX('Trade Journal'!P:P,MATCH(T950,'Trade Journal'!A:A,0)),"")</f>
        <v/>
      </c>
      <c r="V950" s="93" t="str">
        <f ca="1">IFERROR(INDEX('Trade Journal'!Q:Q,MATCH(T950,'Trade Journal'!A:A,0)),"")</f>
        <v/>
      </c>
      <c r="W950" s="93" t="str">
        <f ca="1">IFERROR(INDEX('Trade Journal'!R:R,MATCH(T950,'Trade Journal'!A:A,0)),"")</f>
        <v/>
      </c>
      <c r="X950" s="93" t="str">
        <f t="shared" ca="1" si="15"/>
        <v/>
      </c>
      <c r="Y950" s="93" t="str">
        <f ca="1">IF(X950&lt;&gt;"",SUM(X$2:X950),"")</f>
        <v/>
      </c>
      <c r="Z950" s="102" t="str">
        <f ca="1">IFERROR(INDEX('Trade Journal'!O:O,MATCH(T950,'Trade Journal'!A:A,0)),"")</f>
        <v/>
      </c>
      <c r="AA950" s="102" t="str">
        <f t="array" aca="1" ref="AA950" ca="1">IF(Z950&lt;&gt;"",PRODUCT(Z$2:Z950+1)-1,"")</f>
        <v/>
      </c>
      <c r="AB950" s="102" t="str">
        <f ca="1">IF(AA950&lt;&gt;"",IF(MAX(AA$2:AA950)=AA950,1/(1+AC949)-1,(1+AA950)/(1+AA949)-1),"")</f>
        <v/>
      </c>
      <c r="AC950" s="102" t="str">
        <f t="array" aca="1" ref="AC950" ca="1">IF(AA950&lt;&gt;"",PRODUCT(AB$3:AB950+1)-1,"")</f>
        <v/>
      </c>
      <c r="AD950" s="104" t="str">
        <f ca="1">IF(AA950&lt;&gt;"",POWER((AA950-MAX(AA$2:AA950))/(1+MAX(AA$2:AA950))*100,2),"")</f>
        <v/>
      </c>
    </row>
    <row r="951" spans="20:30" x14ac:dyDescent="0.25">
      <c r="T951" t="str">
        <f t="array" aca="1" ref="T951" ca="1">IF(ROWS($2:951)&lt;=COUNT('Trade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ROWS(U$2:$U951))),"")</f>
        <v/>
      </c>
      <c r="U951" s="93" t="str">
        <f ca="1">IFERROR(INDEX('Trade Journal'!P:P,MATCH(T951,'Trade Journal'!A:A,0)),"")</f>
        <v/>
      </c>
      <c r="V951" s="93" t="str">
        <f ca="1">IFERROR(INDEX('Trade Journal'!Q:Q,MATCH(T951,'Trade Journal'!A:A,0)),"")</f>
        <v/>
      </c>
      <c r="W951" s="93" t="str">
        <f ca="1">IFERROR(INDEX('Trade Journal'!R:R,MATCH(T951,'Trade Journal'!A:A,0)),"")</f>
        <v/>
      </c>
      <c r="X951" s="93" t="str">
        <f t="shared" ca="1" si="15"/>
        <v/>
      </c>
      <c r="Y951" s="93" t="str">
        <f ca="1">IF(X951&lt;&gt;"",SUM(X$2:X951),"")</f>
        <v/>
      </c>
      <c r="Z951" s="102" t="str">
        <f ca="1">IFERROR(INDEX('Trade Journal'!O:O,MATCH(T951,'Trade Journal'!A:A,0)),"")</f>
        <v/>
      </c>
      <c r="AA951" s="102" t="str">
        <f t="array" aca="1" ref="AA951" ca="1">IF(Z951&lt;&gt;"",PRODUCT(Z$2:Z951+1)-1,"")</f>
        <v/>
      </c>
      <c r="AB951" s="102" t="str">
        <f ca="1">IF(AA951&lt;&gt;"",IF(MAX(AA$2:AA951)=AA951,1/(1+AC950)-1,(1+AA951)/(1+AA950)-1),"")</f>
        <v/>
      </c>
      <c r="AC951" s="102" t="str">
        <f t="array" aca="1" ref="AC951" ca="1">IF(AA951&lt;&gt;"",PRODUCT(AB$3:AB951+1)-1,"")</f>
        <v/>
      </c>
      <c r="AD951" s="104" t="str">
        <f ca="1">IF(AA951&lt;&gt;"",POWER((AA951-MAX(AA$2:AA951))/(1+MAX(AA$2:AA951))*100,2),"")</f>
        <v/>
      </c>
    </row>
    <row r="952" spans="20:30" x14ac:dyDescent="0.25">
      <c r="T952" t="str">
        <f t="array" aca="1" ref="T952" ca="1">IF(ROWS($2:952)&lt;=COUNT('Trade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ROWS(U$2:$U952))),"")</f>
        <v/>
      </c>
      <c r="U952" s="93" t="str">
        <f ca="1">IFERROR(INDEX('Trade Journal'!P:P,MATCH(T952,'Trade Journal'!A:A,0)),"")</f>
        <v/>
      </c>
      <c r="V952" s="93" t="str">
        <f ca="1">IFERROR(INDEX('Trade Journal'!Q:Q,MATCH(T952,'Trade Journal'!A:A,0)),"")</f>
        <v/>
      </c>
      <c r="W952" s="93" t="str">
        <f ca="1">IFERROR(INDEX('Trade Journal'!R:R,MATCH(T952,'Trade Journal'!A:A,0)),"")</f>
        <v/>
      </c>
      <c r="X952" s="93" t="str">
        <f t="shared" ca="1" si="15"/>
        <v/>
      </c>
      <c r="Y952" s="93" t="str">
        <f ca="1">IF(X952&lt;&gt;"",SUM(X$2:X952),"")</f>
        <v/>
      </c>
      <c r="Z952" s="102" t="str">
        <f ca="1">IFERROR(INDEX('Trade Journal'!O:O,MATCH(T952,'Trade Journal'!A:A,0)),"")</f>
        <v/>
      </c>
      <c r="AA952" s="102" t="str">
        <f t="array" aca="1" ref="AA952" ca="1">IF(Z952&lt;&gt;"",PRODUCT(Z$2:Z952+1)-1,"")</f>
        <v/>
      </c>
      <c r="AB952" s="102" t="str">
        <f ca="1">IF(AA952&lt;&gt;"",IF(MAX(AA$2:AA952)=AA952,1/(1+AC951)-1,(1+AA952)/(1+AA951)-1),"")</f>
        <v/>
      </c>
      <c r="AC952" s="102" t="str">
        <f t="array" aca="1" ref="AC952" ca="1">IF(AA952&lt;&gt;"",PRODUCT(AB$3:AB952+1)-1,"")</f>
        <v/>
      </c>
      <c r="AD952" s="104" t="str">
        <f ca="1">IF(AA952&lt;&gt;"",POWER((AA952-MAX(AA$2:AA952))/(1+MAX(AA$2:AA952))*100,2),"")</f>
        <v/>
      </c>
    </row>
    <row r="953" spans="20:30" x14ac:dyDescent="0.25">
      <c r="T953" t="str">
        <f t="array" aca="1" ref="T953" ca="1">IF(ROWS($2:953)&lt;=COUNT('Trade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ROWS(U$2:$U953))),"")</f>
        <v/>
      </c>
      <c r="U953" s="93" t="str">
        <f ca="1">IFERROR(INDEX('Trade Journal'!P:P,MATCH(T953,'Trade Journal'!A:A,0)),"")</f>
        <v/>
      </c>
      <c r="V953" s="93" t="str">
        <f ca="1">IFERROR(INDEX('Trade Journal'!Q:Q,MATCH(T953,'Trade Journal'!A:A,0)),"")</f>
        <v/>
      </c>
      <c r="W953" s="93" t="str">
        <f ca="1">IFERROR(INDEX('Trade Journal'!R:R,MATCH(T953,'Trade Journal'!A:A,0)),"")</f>
        <v/>
      </c>
      <c r="X953" s="93" t="str">
        <f t="shared" ca="1" si="15"/>
        <v/>
      </c>
      <c r="Y953" s="93" t="str">
        <f ca="1">IF(X953&lt;&gt;"",SUM(X$2:X953),"")</f>
        <v/>
      </c>
      <c r="Z953" s="102" t="str">
        <f ca="1">IFERROR(INDEX('Trade Journal'!O:O,MATCH(T953,'Trade Journal'!A:A,0)),"")</f>
        <v/>
      </c>
      <c r="AA953" s="102" t="str">
        <f t="array" aca="1" ref="AA953" ca="1">IF(Z953&lt;&gt;"",PRODUCT(Z$2:Z953+1)-1,"")</f>
        <v/>
      </c>
      <c r="AB953" s="102" t="str">
        <f ca="1">IF(AA953&lt;&gt;"",IF(MAX(AA$2:AA953)=AA953,1/(1+AC952)-1,(1+AA953)/(1+AA952)-1),"")</f>
        <v/>
      </c>
      <c r="AC953" s="102" t="str">
        <f t="array" aca="1" ref="AC953" ca="1">IF(AA953&lt;&gt;"",PRODUCT(AB$3:AB953+1)-1,"")</f>
        <v/>
      </c>
      <c r="AD953" s="104" t="str">
        <f ca="1">IF(AA953&lt;&gt;"",POWER((AA953-MAX(AA$2:AA953))/(1+MAX(AA$2:AA953))*100,2),"")</f>
        <v/>
      </c>
    </row>
    <row r="954" spans="20:30" x14ac:dyDescent="0.25">
      <c r="T954" t="str">
        <f t="array" aca="1" ref="T954" ca="1">IF(ROWS($2:954)&lt;=COUNT('Trade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ROWS(U$2:$U954))),"")</f>
        <v/>
      </c>
      <c r="U954" s="93" t="str">
        <f ca="1">IFERROR(INDEX('Trade Journal'!P:P,MATCH(T954,'Trade Journal'!A:A,0)),"")</f>
        <v/>
      </c>
      <c r="V954" s="93" t="str">
        <f ca="1">IFERROR(INDEX('Trade Journal'!Q:Q,MATCH(T954,'Trade Journal'!A:A,0)),"")</f>
        <v/>
      </c>
      <c r="W954" s="93" t="str">
        <f ca="1">IFERROR(INDEX('Trade Journal'!R:R,MATCH(T954,'Trade Journal'!A:A,0)),"")</f>
        <v/>
      </c>
      <c r="X954" s="93" t="str">
        <f t="shared" ca="1" si="15"/>
        <v/>
      </c>
      <c r="Y954" s="93" t="str">
        <f ca="1">IF(X954&lt;&gt;"",SUM(X$2:X954),"")</f>
        <v/>
      </c>
      <c r="Z954" s="102" t="str">
        <f ca="1">IFERROR(INDEX('Trade Journal'!O:O,MATCH(T954,'Trade Journal'!A:A,0)),"")</f>
        <v/>
      </c>
      <c r="AA954" s="102" t="str">
        <f t="array" aca="1" ref="AA954" ca="1">IF(Z954&lt;&gt;"",PRODUCT(Z$2:Z954+1)-1,"")</f>
        <v/>
      </c>
      <c r="AB954" s="102" t="str">
        <f ca="1">IF(AA954&lt;&gt;"",IF(MAX(AA$2:AA954)=AA954,1/(1+AC953)-1,(1+AA954)/(1+AA953)-1),"")</f>
        <v/>
      </c>
      <c r="AC954" s="102" t="str">
        <f t="array" aca="1" ref="AC954" ca="1">IF(AA954&lt;&gt;"",PRODUCT(AB$3:AB954+1)-1,"")</f>
        <v/>
      </c>
      <c r="AD954" s="104" t="str">
        <f ca="1">IF(AA954&lt;&gt;"",POWER((AA954-MAX(AA$2:AA954))/(1+MAX(AA$2:AA954))*100,2),"")</f>
        <v/>
      </c>
    </row>
    <row r="955" spans="20:30" x14ac:dyDescent="0.25">
      <c r="T955" t="str">
        <f t="array" aca="1" ref="T955" ca="1">IF(ROWS($2:955)&lt;=COUNT('Trade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ROWS(U$2:$U955))),"")</f>
        <v/>
      </c>
      <c r="U955" s="93" t="str">
        <f ca="1">IFERROR(INDEX('Trade Journal'!P:P,MATCH(T955,'Trade Journal'!A:A,0)),"")</f>
        <v/>
      </c>
      <c r="V955" s="93" t="str">
        <f ca="1">IFERROR(INDEX('Trade Journal'!Q:Q,MATCH(T955,'Trade Journal'!A:A,0)),"")</f>
        <v/>
      </c>
      <c r="W955" s="93" t="str">
        <f ca="1">IFERROR(INDEX('Trade Journal'!R:R,MATCH(T955,'Trade Journal'!A:A,0)),"")</f>
        <v/>
      </c>
      <c r="X955" s="93" t="str">
        <f t="shared" ca="1" si="15"/>
        <v/>
      </c>
      <c r="Y955" s="93" t="str">
        <f ca="1">IF(X955&lt;&gt;"",SUM(X$2:X955),"")</f>
        <v/>
      </c>
      <c r="Z955" s="102" t="str">
        <f ca="1">IFERROR(INDEX('Trade Journal'!O:O,MATCH(T955,'Trade Journal'!A:A,0)),"")</f>
        <v/>
      </c>
      <c r="AA955" s="102" t="str">
        <f t="array" aca="1" ref="AA955" ca="1">IF(Z955&lt;&gt;"",PRODUCT(Z$2:Z955+1)-1,"")</f>
        <v/>
      </c>
      <c r="AB955" s="102" t="str">
        <f ca="1">IF(AA955&lt;&gt;"",IF(MAX(AA$2:AA955)=AA955,1/(1+AC954)-1,(1+AA955)/(1+AA954)-1),"")</f>
        <v/>
      </c>
      <c r="AC955" s="102" t="str">
        <f t="array" aca="1" ref="AC955" ca="1">IF(AA955&lt;&gt;"",PRODUCT(AB$3:AB955+1)-1,"")</f>
        <v/>
      </c>
      <c r="AD955" s="104" t="str">
        <f ca="1">IF(AA955&lt;&gt;"",POWER((AA955-MAX(AA$2:AA955))/(1+MAX(AA$2:AA955))*100,2),"")</f>
        <v/>
      </c>
    </row>
    <row r="956" spans="20:30" x14ac:dyDescent="0.25">
      <c r="T956" t="str">
        <f t="array" aca="1" ref="T956" ca="1">IF(ROWS($2:956)&lt;=COUNT('Trade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ROWS(U$2:$U956))),"")</f>
        <v/>
      </c>
      <c r="U956" s="93" t="str">
        <f ca="1">IFERROR(INDEX('Trade Journal'!P:P,MATCH(T956,'Trade Journal'!A:A,0)),"")</f>
        <v/>
      </c>
      <c r="V956" s="93" t="str">
        <f ca="1">IFERROR(INDEX('Trade Journal'!Q:Q,MATCH(T956,'Trade Journal'!A:A,0)),"")</f>
        <v/>
      </c>
      <c r="W956" s="93" t="str">
        <f ca="1">IFERROR(INDEX('Trade Journal'!R:R,MATCH(T956,'Trade Journal'!A:A,0)),"")</f>
        <v/>
      </c>
      <c r="X956" s="93" t="str">
        <f t="shared" ca="1" si="15"/>
        <v/>
      </c>
      <c r="Y956" s="93" t="str">
        <f ca="1">IF(X956&lt;&gt;"",SUM(X$2:X956),"")</f>
        <v/>
      </c>
      <c r="Z956" s="102" t="str">
        <f ca="1">IFERROR(INDEX('Trade Journal'!O:O,MATCH(T956,'Trade Journal'!A:A,0)),"")</f>
        <v/>
      </c>
      <c r="AA956" s="102" t="str">
        <f t="array" aca="1" ref="AA956" ca="1">IF(Z956&lt;&gt;"",PRODUCT(Z$2:Z956+1)-1,"")</f>
        <v/>
      </c>
      <c r="AB956" s="102" t="str">
        <f ca="1">IF(AA956&lt;&gt;"",IF(MAX(AA$2:AA956)=AA956,1/(1+AC955)-1,(1+AA956)/(1+AA955)-1),"")</f>
        <v/>
      </c>
      <c r="AC956" s="102" t="str">
        <f t="array" aca="1" ref="AC956" ca="1">IF(AA956&lt;&gt;"",PRODUCT(AB$3:AB956+1)-1,"")</f>
        <v/>
      </c>
      <c r="AD956" s="104" t="str">
        <f ca="1">IF(AA956&lt;&gt;"",POWER((AA956-MAX(AA$2:AA956))/(1+MAX(AA$2:AA956))*100,2),"")</f>
        <v/>
      </c>
    </row>
    <row r="957" spans="20:30" x14ac:dyDescent="0.25">
      <c r="T957" t="str">
        <f t="array" aca="1" ref="T957" ca="1">IF(ROWS($2:957)&lt;=COUNT('Trade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ROWS(U$2:$U957))),"")</f>
        <v/>
      </c>
      <c r="U957" s="93" t="str">
        <f ca="1">IFERROR(INDEX('Trade Journal'!P:P,MATCH(T957,'Trade Journal'!A:A,0)),"")</f>
        <v/>
      </c>
      <c r="V957" s="93" t="str">
        <f ca="1">IFERROR(INDEX('Trade Journal'!Q:Q,MATCH(T957,'Trade Journal'!A:A,0)),"")</f>
        <v/>
      </c>
      <c r="W957" s="93" t="str">
        <f ca="1">IFERROR(INDEX('Trade Journal'!R:R,MATCH(T957,'Trade Journal'!A:A,0)),"")</f>
        <v/>
      </c>
      <c r="X957" s="93" t="str">
        <f t="shared" ca="1" si="15"/>
        <v/>
      </c>
      <c r="Y957" s="93" t="str">
        <f ca="1">IF(X957&lt;&gt;"",SUM(X$2:X957),"")</f>
        <v/>
      </c>
      <c r="Z957" s="102" t="str">
        <f ca="1">IFERROR(INDEX('Trade Journal'!O:O,MATCH(T957,'Trade Journal'!A:A,0)),"")</f>
        <v/>
      </c>
      <c r="AA957" s="102" t="str">
        <f t="array" aca="1" ref="AA957" ca="1">IF(Z957&lt;&gt;"",PRODUCT(Z$2:Z957+1)-1,"")</f>
        <v/>
      </c>
      <c r="AB957" s="102" t="str">
        <f ca="1">IF(AA957&lt;&gt;"",IF(MAX(AA$2:AA957)=AA957,1/(1+AC956)-1,(1+AA957)/(1+AA956)-1),"")</f>
        <v/>
      </c>
      <c r="AC957" s="102" t="str">
        <f t="array" aca="1" ref="AC957" ca="1">IF(AA957&lt;&gt;"",PRODUCT(AB$3:AB957+1)-1,"")</f>
        <v/>
      </c>
      <c r="AD957" s="104" t="str">
        <f ca="1">IF(AA957&lt;&gt;"",POWER((AA957-MAX(AA$2:AA957))/(1+MAX(AA$2:AA957))*100,2),"")</f>
        <v/>
      </c>
    </row>
    <row r="958" spans="20:30" x14ac:dyDescent="0.25">
      <c r="T958" t="str">
        <f t="array" aca="1" ref="T958" ca="1">IF(ROWS($2:958)&lt;=COUNT('Trade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ROWS(U$2:$U958))),"")</f>
        <v/>
      </c>
      <c r="U958" s="93" t="str">
        <f ca="1">IFERROR(INDEX('Trade Journal'!P:P,MATCH(T958,'Trade Journal'!A:A,0)),"")</f>
        <v/>
      </c>
      <c r="V958" s="93" t="str">
        <f ca="1">IFERROR(INDEX('Trade Journal'!Q:Q,MATCH(T958,'Trade Journal'!A:A,0)),"")</f>
        <v/>
      </c>
      <c r="W958" s="93" t="str">
        <f ca="1">IFERROR(INDEX('Trade Journal'!R:R,MATCH(T958,'Trade Journal'!A:A,0)),"")</f>
        <v/>
      </c>
      <c r="X958" s="93" t="str">
        <f t="shared" ca="1" si="15"/>
        <v/>
      </c>
      <c r="Y958" s="93" t="str">
        <f ca="1">IF(X958&lt;&gt;"",SUM(X$2:X958),"")</f>
        <v/>
      </c>
      <c r="Z958" s="102" t="str">
        <f ca="1">IFERROR(INDEX('Trade Journal'!O:O,MATCH(T958,'Trade Journal'!A:A,0)),"")</f>
        <v/>
      </c>
      <c r="AA958" s="102" t="str">
        <f t="array" aca="1" ref="AA958" ca="1">IF(Z958&lt;&gt;"",PRODUCT(Z$2:Z958+1)-1,"")</f>
        <v/>
      </c>
      <c r="AB958" s="102" t="str">
        <f ca="1">IF(AA958&lt;&gt;"",IF(MAX(AA$2:AA958)=AA958,1/(1+AC957)-1,(1+AA958)/(1+AA957)-1),"")</f>
        <v/>
      </c>
      <c r="AC958" s="102" t="str">
        <f t="array" aca="1" ref="AC958" ca="1">IF(AA958&lt;&gt;"",PRODUCT(AB$3:AB958+1)-1,"")</f>
        <v/>
      </c>
      <c r="AD958" s="104" t="str">
        <f ca="1">IF(AA958&lt;&gt;"",POWER((AA958-MAX(AA$2:AA958))/(1+MAX(AA$2:AA958))*100,2),"")</f>
        <v/>
      </c>
    </row>
    <row r="959" spans="20:30" x14ac:dyDescent="0.25">
      <c r="T959" t="str">
        <f t="array" aca="1" ref="T959" ca="1">IF(ROWS($2:959)&lt;=COUNT('Trade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ROWS(U$2:$U959))),"")</f>
        <v/>
      </c>
      <c r="U959" s="93" t="str">
        <f ca="1">IFERROR(INDEX('Trade Journal'!P:P,MATCH(T959,'Trade Journal'!A:A,0)),"")</f>
        <v/>
      </c>
      <c r="V959" s="93" t="str">
        <f ca="1">IFERROR(INDEX('Trade Journal'!Q:Q,MATCH(T959,'Trade Journal'!A:A,0)),"")</f>
        <v/>
      </c>
      <c r="W959" s="93" t="str">
        <f ca="1">IFERROR(INDEX('Trade Journal'!R:R,MATCH(T959,'Trade Journal'!A:A,0)),"")</f>
        <v/>
      </c>
      <c r="X959" s="93" t="str">
        <f t="shared" ca="1" si="15"/>
        <v/>
      </c>
      <c r="Y959" s="93" t="str">
        <f ca="1">IF(X959&lt;&gt;"",SUM(X$2:X959),"")</f>
        <v/>
      </c>
      <c r="Z959" s="102" t="str">
        <f ca="1">IFERROR(INDEX('Trade Journal'!O:O,MATCH(T959,'Trade Journal'!A:A,0)),"")</f>
        <v/>
      </c>
      <c r="AA959" s="102" t="str">
        <f t="array" aca="1" ref="AA959" ca="1">IF(Z959&lt;&gt;"",PRODUCT(Z$2:Z959+1)-1,"")</f>
        <v/>
      </c>
      <c r="AB959" s="102" t="str">
        <f ca="1">IF(AA959&lt;&gt;"",IF(MAX(AA$2:AA959)=AA959,1/(1+AC958)-1,(1+AA959)/(1+AA958)-1),"")</f>
        <v/>
      </c>
      <c r="AC959" s="102" t="str">
        <f t="array" aca="1" ref="AC959" ca="1">IF(AA959&lt;&gt;"",PRODUCT(AB$3:AB959+1)-1,"")</f>
        <v/>
      </c>
      <c r="AD959" s="104" t="str">
        <f ca="1">IF(AA959&lt;&gt;"",POWER((AA959-MAX(AA$2:AA959))/(1+MAX(AA$2:AA959))*100,2),"")</f>
        <v/>
      </c>
    </row>
    <row r="960" spans="20:30" x14ac:dyDescent="0.25">
      <c r="T960" t="str">
        <f t="array" aca="1" ref="T960" ca="1">IF(ROWS($2:960)&lt;=COUNT('Trade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ROWS(U$2:$U960))),"")</f>
        <v/>
      </c>
      <c r="U960" s="93" t="str">
        <f ca="1">IFERROR(INDEX('Trade Journal'!P:P,MATCH(T960,'Trade Journal'!A:A,0)),"")</f>
        <v/>
      </c>
      <c r="V960" s="93" t="str">
        <f ca="1">IFERROR(INDEX('Trade Journal'!Q:Q,MATCH(T960,'Trade Journal'!A:A,0)),"")</f>
        <v/>
      </c>
      <c r="W960" s="93" t="str">
        <f ca="1">IFERROR(INDEX('Trade Journal'!R:R,MATCH(T960,'Trade Journal'!A:A,0)),"")</f>
        <v/>
      </c>
      <c r="X960" s="93" t="str">
        <f t="shared" ca="1" si="15"/>
        <v/>
      </c>
      <c r="Y960" s="93" t="str">
        <f ca="1">IF(X960&lt;&gt;"",SUM(X$2:X960),"")</f>
        <v/>
      </c>
      <c r="Z960" s="102" t="str">
        <f ca="1">IFERROR(INDEX('Trade Journal'!O:O,MATCH(T960,'Trade Journal'!A:A,0)),"")</f>
        <v/>
      </c>
      <c r="AA960" s="102" t="str">
        <f t="array" aca="1" ref="AA960" ca="1">IF(Z960&lt;&gt;"",PRODUCT(Z$2:Z960+1)-1,"")</f>
        <v/>
      </c>
      <c r="AB960" s="102" t="str">
        <f ca="1">IF(AA960&lt;&gt;"",IF(MAX(AA$2:AA960)=AA960,1/(1+AC959)-1,(1+AA960)/(1+AA959)-1),"")</f>
        <v/>
      </c>
      <c r="AC960" s="102" t="str">
        <f t="array" aca="1" ref="AC960" ca="1">IF(AA960&lt;&gt;"",PRODUCT(AB$3:AB960+1)-1,"")</f>
        <v/>
      </c>
      <c r="AD960" s="104" t="str">
        <f ca="1">IF(AA960&lt;&gt;"",POWER((AA960-MAX(AA$2:AA960))/(1+MAX(AA$2:AA960))*100,2),"")</f>
        <v/>
      </c>
    </row>
    <row r="961" spans="20:30" x14ac:dyDescent="0.25">
      <c r="T961" t="str">
        <f t="array" aca="1" ref="T961" ca="1">IF(ROWS($2:961)&lt;=COUNT('Trade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ROWS(U$2:$U961))),"")</f>
        <v/>
      </c>
      <c r="U961" s="93" t="str">
        <f ca="1">IFERROR(INDEX('Trade Journal'!P:P,MATCH(T961,'Trade Journal'!A:A,0)),"")</f>
        <v/>
      </c>
      <c r="V961" s="93" t="str">
        <f ca="1">IFERROR(INDEX('Trade Journal'!Q:Q,MATCH(T961,'Trade Journal'!A:A,0)),"")</f>
        <v/>
      </c>
      <c r="W961" s="93" t="str">
        <f ca="1">IFERROR(INDEX('Trade Journal'!R:R,MATCH(T961,'Trade Journal'!A:A,0)),"")</f>
        <v/>
      </c>
      <c r="X961" s="93" t="str">
        <f t="shared" ca="1" si="15"/>
        <v/>
      </c>
      <c r="Y961" s="93" t="str">
        <f ca="1">IF(X961&lt;&gt;"",SUM(X$2:X961),"")</f>
        <v/>
      </c>
      <c r="Z961" s="102" t="str">
        <f ca="1">IFERROR(INDEX('Trade Journal'!O:O,MATCH(T961,'Trade Journal'!A:A,0)),"")</f>
        <v/>
      </c>
      <c r="AA961" s="102" t="str">
        <f t="array" aca="1" ref="AA961" ca="1">IF(Z961&lt;&gt;"",PRODUCT(Z$2:Z961+1)-1,"")</f>
        <v/>
      </c>
      <c r="AB961" s="102" t="str">
        <f ca="1">IF(AA961&lt;&gt;"",IF(MAX(AA$2:AA961)=AA961,1/(1+AC960)-1,(1+AA961)/(1+AA960)-1),"")</f>
        <v/>
      </c>
      <c r="AC961" s="102" t="str">
        <f t="array" aca="1" ref="AC961" ca="1">IF(AA961&lt;&gt;"",PRODUCT(AB$3:AB961+1)-1,"")</f>
        <v/>
      </c>
      <c r="AD961" s="104" t="str">
        <f ca="1">IF(AA961&lt;&gt;"",POWER((AA961-MAX(AA$2:AA961))/(1+MAX(AA$2:AA961))*100,2),"")</f>
        <v/>
      </c>
    </row>
    <row r="962" spans="20:30" x14ac:dyDescent="0.25">
      <c r="T962" t="str">
        <f t="array" aca="1" ref="T962" ca="1">IF(ROWS($2:962)&lt;=COUNT('Trade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ROWS(U$2:$U962))),"")</f>
        <v/>
      </c>
      <c r="U962" s="93" t="str">
        <f ca="1">IFERROR(INDEX('Trade Journal'!P:P,MATCH(T962,'Trade Journal'!A:A,0)),"")</f>
        <v/>
      </c>
      <c r="V962" s="93" t="str">
        <f ca="1">IFERROR(INDEX('Trade Journal'!Q:Q,MATCH(T962,'Trade Journal'!A:A,0)),"")</f>
        <v/>
      </c>
      <c r="W962" s="93" t="str">
        <f ca="1">IFERROR(INDEX('Trade Journal'!R:R,MATCH(T962,'Trade Journal'!A:A,0)),"")</f>
        <v/>
      </c>
      <c r="X962" s="93" t="str">
        <f t="shared" ca="1" si="15"/>
        <v/>
      </c>
      <c r="Y962" s="93" t="str">
        <f ca="1">IF(X962&lt;&gt;"",SUM(X$2:X962),"")</f>
        <v/>
      </c>
      <c r="Z962" s="102" t="str">
        <f ca="1">IFERROR(INDEX('Trade Journal'!O:O,MATCH(T962,'Trade Journal'!A:A,0)),"")</f>
        <v/>
      </c>
      <c r="AA962" s="102" t="str">
        <f t="array" aca="1" ref="AA962" ca="1">IF(Z962&lt;&gt;"",PRODUCT(Z$2:Z962+1)-1,"")</f>
        <v/>
      </c>
      <c r="AB962" s="102" t="str">
        <f ca="1">IF(AA962&lt;&gt;"",IF(MAX(AA$2:AA962)=AA962,1/(1+AC961)-1,(1+AA962)/(1+AA961)-1),"")</f>
        <v/>
      </c>
      <c r="AC962" s="102" t="str">
        <f t="array" aca="1" ref="AC962" ca="1">IF(AA962&lt;&gt;"",PRODUCT(AB$3:AB962+1)-1,"")</f>
        <v/>
      </c>
      <c r="AD962" s="104" t="str">
        <f ca="1">IF(AA962&lt;&gt;"",POWER((AA962-MAX(AA$2:AA962))/(1+MAX(AA$2:AA962))*100,2),"")</f>
        <v/>
      </c>
    </row>
    <row r="963" spans="20:30" x14ac:dyDescent="0.25">
      <c r="T963" t="str">
        <f t="array" aca="1" ref="T963" ca="1">IF(ROWS($2:963)&lt;=COUNT('Trade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ROWS(U$2:$U963))),"")</f>
        <v/>
      </c>
      <c r="U963" s="93" t="str">
        <f ca="1">IFERROR(INDEX('Trade Journal'!P:P,MATCH(T963,'Trade Journal'!A:A,0)),"")</f>
        <v/>
      </c>
      <c r="V963" s="93" t="str">
        <f ca="1">IFERROR(INDEX('Trade Journal'!Q:Q,MATCH(T963,'Trade Journal'!A:A,0)),"")</f>
        <v/>
      </c>
      <c r="W963" s="93" t="str">
        <f ca="1">IFERROR(INDEX('Trade Journal'!R:R,MATCH(T963,'Trade Journal'!A:A,0)),"")</f>
        <v/>
      </c>
      <c r="X963" s="93" t="str">
        <f t="shared" ca="1" si="15"/>
        <v/>
      </c>
      <c r="Y963" s="93" t="str">
        <f ca="1">IF(X963&lt;&gt;"",SUM(X$2:X963),"")</f>
        <v/>
      </c>
      <c r="Z963" s="102" t="str">
        <f ca="1">IFERROR(INDEX('Trade Journal'!O:O,MATCH(T963,'Trade Journal'!A:A,0)),"")</f>
        <v/>
      </c>
      <c r="AA963" s="102" t="str">
        <f t="array" aca="1" ref="AA963" ca="1">IF(Z963&lt;&gt;"",PRODUCT(Z$2:Z963+1)-1,"")</f>
        <v/>
      </c>
      <c r="AB963" s="102" t="str">
        <f ca="1">IF(AA963&lt;&gt;"",IF(MAX(AA$2:AA963)=AA963,1/(1+AC962)-1,(1+AA963)/(1+AA962)-1),"")</f>
        <v/>
      </c>
      <c r="AC963" s="102" t="str">
        <f t="array" aca="1" ref="AC963" ca="1">IF(AA963&lt;&gt;"",PRODUCT(AB$3:AB963+1)-1,"")</f>
        <v/>
      </c>
      <c r="AD963" s="104" t="str">
        <f ca="1">IF(AA963&lt;&gt;"",POWER((AA963-MAX(AA$2:AA963))/(1+MAX(AA$2:AA963))*100,2),"")</f>
        <v/>
      </c>
    </row>
    <row r="964" spans="20:30" x14ac:dyDescent="0.25">
      <c r="T964" t="str">
        <f t="array" aca="1" ref="T964" ca="1">IF(ROWS($2:964)&lt;=COUNT('Trade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ROWS(U$2:$U964))),"")</f>
        <v/>
      </c>
      <c r="U964" s="93" t="str">
        <f ca="1">IFERROR(INDEX('Trade Journal'!P:P,MATCH(T964,'Trade Journal'!A:A,0)),"")</f>
        <v/>
      </c>
      <c r="V964" s="93" t="str">
        <f ca="1">IFERROR(INDEX('Trade Journal'!Q:Q,MATCH(T964,'Trade Journal'!A:A,0)),"")</f>
        <v/>
      </c>
      <c r="W964" s="93" t="str">
        <f ca="1">IFERROR(INDEX('Trade Journal'!R:R,MATCH(T964,'Trade Journal'!A:A,0)),"")</f>
        <v/>
      </c>
      <c r="X964" s="93" t="str">
        <f t="shared" ca="1" si="15"/>
        <v/>
      </c>
      <c r="Y964" s="93" t="str">
        <f ca="1">IF(X964&lt;&gt;"",SUM(X$2:X964),"")</f>
        <v/>
      </c>
      <c r="Z964" s="102" t="str">
        <f ca="1">IFERROR(INDEX('Trade Journal'!O:O,MATCH(T964,'Trade Journal'!A:A,0)),"")</f>
        <v/>
      </c>
      <c r="AA964" s="102" t="str">
        <f t="array" aca="1" ref="AA964" ca="1">IF(Z964&lt;&gt;"",PRODUCT(Z$2:Z964+1)-1,"")</f>
        <v/>
      </c>
      <c r="AB964" s="102" t="str">
        <f ca="1">IF(AA964&lt;&gt;"",IF(MAX(AA$2:AA964)=AA964,1/(1+AC963)-1,(1+AA964)/(1+AA963)-1),"")</f>
        <v/>
      </c>
      <c r="AC964" s="102" t="str">
        <f t="array" aca="1" ref="AC964" ca="1">IF(AA964&lt;&gt;"",PRODUCT(AB$3:AB964+1)-1,"")</f>
        <v/>
      </c>
      <c r="AD964" s="104" t="str">
        <f ca="1">IF(AA964&lt;&gt;"",POWER((AA964-MAX(AA$2:AA964))/(1+MAX(AA$2:AA964))*100,2),"")</f>
        <v/>
      </c>
    </row>
    <row r="965" spans="20:30" x14ac:dyDescent="0.25">
      <c r="T965" t="str">
        <f t="array" aca="1" ref="T965" ca="1">IF(ROWS($2:965)&lt;=COUNT('Trade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ROWS(U$2:$U965))),"")</f>
        <v/>
      </c>
      <c r="U965" s="93" t="str">
        <f ca="1">IFERROR(INDEX('Trade Journal'!P:P,MATCH(T965,'Trade Journal'!A:A,0)),"")</f>
        <v/>
      </c>
      <c r="V965" s="93" t="str">
        <f ca="1">IFERROR(INDEX('Trade Journal'!Q:Q,MATCH(T965,'Trade Journal'!A:A,0)),"")</f>
        <v/>
      </c>
      <c r="W965" s="93" t="str">
        <f ca="1">IFERROR(INDEX('Trade Journal'!R:R,MATCH(T965,'Trade Journal'!A:A,0)),"")</f>
        <v/>
      </c>
      <c r="X965" s="93" t="str">
        <f t="shared" ca="1" si="15"/>
        <v/>
      </c>
      <c r="Y965" s="93" t="str">
        <f ca="1">IF(X965&lt;&gt;"",SUM(X$2:X965),"")</f>
        <v/>
      </c>
      <c r="Z965" s="102" t="str">
        <f ca="1">IFERROR(INDEX('Trade Journal'!O:O,MATCH(T965,'Trade Journal'!A:A,0)),"")</f>
        <v/>
      </c>
      <c r="AA965" s="102" t="str">
        <f t="array" aca="1" ref="AA965" ca="1">IF(Z965&lt;&gt;"",PRODUCT(Z$2:Z965+1)-1,"")</f>
        <v/>
      </c>
      <c r="AB965" s="102" t="str">
        <f ca="1">IF(AA965&lt;&gt;"",IF(MAX(AA$2:AA965)=AA965,1/(1+AC964)-1,(1+AA965)/(1+AA964)-1),"")</f>
        <v/>
      </c>
      <c r="AC965" s="102" t="str">
        <f t="array" aca="1" ref="AC965" ca="1">IF(AA965&lt;&gt;"",PRODUCT(AB$3:AB965+1)-1,"")</f>
        <v/>
      </c>
      <c r="AD965" s="104" t="str">
        <f ca="1">IF(AA965&lt;&gt;"",POWER((AA965-MAX(AA$2:AA965))/(1+MAX(AA$2:AA965))*100,2),"")</f>
        <v/>
      </c>
    </row>
    <row r="966" spans="20:30" x14ac:dyDescent="0.25">
      <c r="T966" t="str">
        <f t="array" aca="1" ref="T966" ca="1">IF(ROWS($2:966)&lt;=COUNT('Trade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ROWS(U$2:$U966))),"")</f>
        <v/>
      </c>
      <c r="U966" s="93" t="str">
        <f ca="1">IFERROR(INDEX('Trade Journal'!P:P,MATCH(T966,'Trade Journal'!A:A,0)),"")</f>
        <v/>
      </c>
      <c r="V966" s="93" t="str">
        <f ca="1">IFERROR(INDEX('Trade Journal'!Q:Q,MATCH(T966,'Trade Journal'!A:A,0)),"")</f>
        <v/>
      </c>
      <c r="W966" s="93" t="str">
        <f ca="1">IFERROR(INDEX('Trade Journal'!R:R,MATCH(T966,'Trade Journal'!A:A,0)),"")</f>
        <v/>
      </c>
      <c r="X966" s="93" t="str">
        <f t="shared" ca="1" si="15"/>
        <v/>
      </c>
      <c r="Y966" s="93" t="str">
        <f ca="1">IF(X966&lt;&gt;"",SUM(X$2:X966),"")</f>
        <v/>
      </c>
      <c r="Z966" s="102" t="str">
        <f ca="1">IFERROR(INDEX('Trade Journal'!O:O,MATCH(T966,'Trade Journal'!A:A,0)),"")</f>
        <v/>
      </c>
      <c r="AA966" s="102" t="str">
        <f t="array" aca="1" ref="AA966" ca="1">IF(Z966&lt;&gt;"",PRODUCT(Z$2:Z966+1)-1,"")</f>
        <v/>
      </c>
      <c r="AB966" s="102" t="str">
        <f ca="1">IF(AA966&lt;&gt;"",IF(MAX(AA$2:AA966)=AA966,1/(1+AC965)-1,(1+AA966)/(1+AA965)-1),"")</f>
        <v/>
      </c>
      <c r="AC966" s="102" t="str">
        <f t="array" aca="1" ref="AC966" ca="1">IF(AA966&lt;&gt;"",PRODUCT(AB$3:AB966+1)-1,"")</f>
        <v/>
      </c>
      <c r="AD966" s="104" t="str">
        <f ca="1">IF(AA966&lt;&gt;"",POWER((AA966-MAX(AA$2:AA966))/(1+MAX(AA$2:AA966))*100,2),"")</f>
        <v/>
      </c>
    </row>
    <row r="967" spans="20:30" x14ac:dyDescent="0.25">
      <c r="T967" t="str">
        <f t="array" aca="1" ref="T967" ca="1">IF(ROWS($2:967)&lt;=COUNT('Trade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ROWS(U$2:$U967))),"")</f>
        <v/>
      </c>
      <c r="U967" s="93" t="str">
        <f ca="1">IFERROR(INDEX('Trade Journal'!P:P,MATCH(T967,'Trade Journal'!A:A,0)),"")</f>
        <v/>
      </c>
      <c r="V967" s="93" t="str">
        <f ca="1">IFERROR(INDEX('Trade Journal'!Q:Q,MATCH(T967,'Trade Journal'!A:A,0)),"")</f>
        <v/>
      </c>
      <c r="W967" s="93" t="str">
        <f ca="1">IFERROR(INDEX('Trade Journal'!R:R,MATCH(T967,'Trade Journal'!A:A,0)),"")</f>
        <v/>
      </c>
      <c r="X967" s="93" t="str">
        <f t="shared" ca="1" si="15"/>
        <v/>
      </c>
      <c r="Y967" s="93" t="str">
        <f ca="1">IF(X967&lt;&gt;"",SUM(X$2:X967),"")</f>
        <v/>
      </c>
      <c r="Z967" s="102" t="str">
        <f ca="1">IFERROR(INDEX('Trade Journal'!O:O,MATCH(T967,'Trade Journal'!A:A,0)),"")</f>
        <v/>
      </c>
      <c r="AA967" s="102" t="str">
        <f t="array" aca="1" ref="AA967" ca="1">IF(Z967&lt;&gt;"",PRODUCT(Z$2:Z967+1)-1,"")</f>
        <v/>
      </c>
      <c r="AB967" s="102" t="str">
        <f ca="1">IF(AA967&lt;&gt;"",IF(MAX(AA$2:AA967)=AA967,1/(1+AC966)-1,(1+AA967)/(1+AA966)-1),"")</f>
        <v/>
      </c>
      <c r="AC967" s="102" t="str">
        <f t="array" aca="1" ref="AC967" ca="1">IF(AA967&lt;&gt;"",PRODUCT(AB$3:AB967+1)-1,"")</f>
        <v/>
      </c>
      <c r="AD967" s="104" t="str">
        <f ca="1">IF(AA967&lt;&gt;"",POWER((AA967-MAX(AA$2:AA967))/(1+MAX(AA$2:AA967))*100,2),"")</f>
        <v/>
      </c>
    </row>
    <row r="968" spans="20:30" x14ac:dyDescent="0.25">
      <c r="T968" t="str">
        <f t="array" aca="1" ref="T968" ca="1">IF(ROWS($2:968)&lt;=COUNT('Trade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ROWS(U$2:$U968))),"")</f>
        <v/>
      </c>
      <c r="U968" s="93" t="str">
        <f ca="1">IFERROR(INDEX('Trade Journal'!P:P,MATCH(T968,'Trade Journal'!A:A,0)),"")</f>
        <v/>
      </c>
      <c r="V968" s="93" t="str">
        <f ca="1">IFERROR(INDEX('Trade Journal'!Q:Q,MATCH(T968,'Trade Journal'!A:A,0)),"")</f>
        <v/>
      </c>
      <c r="W968" s="93" t="str">
        <f ca="1">IFERROR(INDEX('Trade Journal'!R:R,MATCH(T968,'Trade Journal'!A:A,0)),"")</f>
        <v/>
      </c>
      <c r="X968" s="93" t="str">
        <f t="shared" ca="1" si="15"/>
        <v/>
      </c>
      <c r="Y968" s="93" t="str">
        <f ca="1">IF(X968&lt;&gt;"",SUM(X$2:X968),"")</f>
        <v/>
      </c>
      <c r="Z968" s="102" t="str">
        <f ca="1">IFERROR(INDEX('Trade Journal'!O:O,MATCH(T968,'Trade Journal'!A:A,0)),"")</f>
        <v/>
      </c>
      <c r="AA968" s="102" t="str">
        <f t="array" aca="1" ref="AA968" ca="1">IF(Z968&lt;&gt;"",PRODUCT(Z$2:Z968+1)-1,"")</f>
        <v/>
      </c>
      <c r="AB968" s="102" t="str">
        <f ca="1">IF(AA968&lt;&gt;"",IF(MAX(AA$2:AA968)=AA968,1/(1+AC967)-1,(1+AA968)/(1+AA967)-1),"")</f>
        <v/>
      </c>
      <c r="AC968" s="102" t="str">
        <f t="array" aca="1" ref="AC968" ca="1">IF(AA968&lt;&gt;"",PRODUCT(AB$3:AB968+1)-1,"")</f>
        <v/>
      </c>
      <c r="AD968" s="104" t="str">
        <f ca="1">IF(AA968&lt;&gt;"",POWER((AA968-MAX(AA$2:AA968))/(1+MAX(AA$2:AA968))*100,2),"")</f>
        <v/>
      </c>
    </row>
    <row r="969" spans="20:30" x14ac:dyDescent="0.25">
      <c r="T969" t="str">
        <f t="array" aca="1" ref="T969" ca="1">IF(ROWS($2:969)&lt;=COUNT('Trade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ROWS(U$2:$U969))),"")</f>
        <v/>
      </c>
      <c r="U969" s="93" t="str">
        <f ca="1">IFERROR(INDEX('Trade Journal'!P:P,MATCH(T969,'Trade Journal'!A:A,0)),"")</f>
        <v/>
      </c>
      <c r="V969" s="93" t="str">
        <f ca="1">IFERROR(INDEX('Trade Journal'!Q:Q,MATCH(T969,'Trade Journal'!A:A,0)),"")</f>
        <v/>
      </c>
      <c r="W969" s="93" t="str">
        <f ca="1">IFERROR(INDEX('Trade Journal'!R:R,MATCH(T969,'Trade Journal'!A:A,0)),"")</f>
        <v/>
      </c>
      <c r="X969" s="93" t="str">
        <f t="shared" ca="1" si="15"/>
        <v/>
      </c>
      <c r="Y969" s="93" t="str">
        <f ca="1">IF(X969&lt;&gt;"",SUM(X$2:X969),"")</f>
        <v/>
      </c>
      <c r="Z969" s="102" t="str">
        <f ca="1">IFERROR(INDEX('Trade Journal'!O:O,MATCH(T969,'Trade Journal'!A:A,0)),"")</f>
        <v/>
      </c>
      <c r="AA969" s="102" t="str">
        <f t="array" aca="1" ref="AA969" ca="1">IF(Z969&lt;&gt;"",PRODUCT(Z$2:Z969+1)-1,"")</f>
        <v/>
      </c>
      <c r="AB969" s="102" t="str">
        <f ca="1">IF(AA969&lt;&gt;"",IF(MAX(AA$2:AA969)=AA969,1/(1+AC968)-1,(1+AA969)/(1+AA968)-1),"")</f>
        <v/>
      </c>
      <c r="AC969" s="102" t="str">
        <f t="array" aca="1" ref="AC969" ca="1">IF(AA969&lt;&gt;"",PRODUCT(AB$3:AB969+1)-1,"")</f>
        <v/>
      </c>
      <c r="AD969" s="104" t="str">
        <f ca="1">IF(AA969&lt;&gt;"",POWER((AA969-MAX(AA$2:AA969))/(1+MAX(AA$2:AA969))*100,2),"")</f>
        <v/>
      </c>
    </row>
    <row r="970" spans="20:30" x14ac:dyDescent="0.25">
      <c r="T970" t="str">
        <f t="array" aca="1" ref="T970" ca="1">IF(ROWS($2:970)&lt;=COUNT('Trade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ROWS(U$2:$U970))),"")</f>
        <v/>
      </c>
      <c r="U970" s="93" t="str">
        <f ca="1">IFERROR(INDEX('Trade Journal'!P:P,MATCH(T970,'Trade Journal'!A:A,0)),"")</f>
        <v/>
      </c>
      <c r="V970" s="93" t="str">
        <f ca="1">IFERROR(INDEX('Trade Journal'!Q:Q,MATCH(T970,'Trade Journal'!A:A,0)),"")</f>
        <v/>
      </c>
      <c r="W970" s="93" t="str">
        <f ca="1">IFERROR(INDEX('Trade Journal'!R:R,MATCH(T970,'Trade Journal'!A:A,0)),"")</f>
        <v/>
      </c>
      <c r="X970" s="93" t="str">
        <f t="shared" ca="1" si="15"/>
        <v/>
      </c>
      <c r="Y970" s="93" t="str">
        <f ca="1">IF(X970&lt;&gt;"",SUM(X$2:X970),"")</f>
        <v/>
      </c>
      <c r="Z970" s="102" t="str">
        <f ca="1">IFERROR(INDEX('Trade Journal'!O:O,MATCH(T970,'Trade Journal'!A:A,0)),"")</f>
        <v/>
      </c>
      <c r="AA970" s="102" t="str">
        <f t="array" aca="1" ref="AA970" ca="1">IF(Z970&lt;&gt;"",PRODUCT(Z$2:Z970+1)-1,"")</f>
        <v/>
      </c>
      <c r="AB970" s="102" t="str">
        <f ca="1">IF(AA970&lt;&gt;"",IF(MAX(AA$2:AA970)=AA970,1/(1+AC969)-1,(1+AA970)/(1+AA969)-1),"")</f>
        <v/>
      </c>
      <c r="AC970" s="102" t="str">
        <f t="array" aca="1" ref="AC970" ca="1">IF(AA970&lt;&gt;"",PRODUCT(AB$3:AB970+1)-1,"")</f>
        <v/>
      </c>
      <c r="AD970" s="104" t="str">
        <f ca="1">IF(AA970&lt;&gt;"",POWER((AA970-MAX(AA$2:AA970))/(1+MAX(AA$2:AA970))*100,2),"")</f>
        <v/>
      </c>
    </row>
    <row r="971" spans="20:30" x14ac:dyDescent="0.25">
      <c r="T971" t="str">
        <f t="array" aca="1" ref="T971" ca="1">IF(ROWS($2:971)&lt;=COUNT('Trade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ROWS(U$2:$U971))),"")</f>
        <v/>
      </c>
      <c r="U971" s="93" t="str">
        <f ca="1">IFERROR(INDEX('Trade Journal'!P:P,MATCH(T971,'Trade Journal'!A:A,0)),"")</f>
        <v/>
      </c>
      <c r="V971" s="93" t="str">
        <f ca="1">IFERROR(INDEX('Trade Journal'!Q:Q,MATCH(T971,'Trade Journal'!A:A,0)),"")</f>
        <v/>
      </c>
      <c r="W971" s="93" t="str">
        <f ca="1">IFERROR(INDEX('Trade Journal'!R:R,MATCH(T971,'Trade Journal'!A:A,0)),"")</f>
        <v/>
      </c>
      <c r="X971" s="93" t="str">
        <f t="shared" ca="1" si="15"/>
        <v/>
      </c>
      <c r="Y971" s="93" t="str">
        <f ca="1">IF(X971&lt;&gt;"",SUM(X$2:X971),"")</f>
        <v/>
      </c>
      <c r="Z971" s="102" t="str">
        <f ca="1">IFERROR(INDEX('Trade Journal'!O:O,MATCH(T971,'Trade Journal'!A:A,0)),"")</f>
        <v/>
      </c>
      <c r="AA971" s="102" t="str">
        <f t="array" aca="1" ref="AA971" ca="1">IF(Z971&lt;&gt;"",PRODUCT(Z$2:Z971+1)-1,"")</f>
        <v/>
      </c>
      <c r="AB971" s="102" t="str">
        <f ca="1">IF(AA971&lt;&gt;"",IF(MAX(AA$2:AA971)=AA971,1/(1+AC970)-1,(1+AA971)/(1+AA970)-1),"")</f>
        <v/>
      </c>
      <c r="AC971" s="102" t="str">
        <f t="array" aca="1" ref="AC971" ca="1">IF(AA971&lt;&gt;"",PRODUCT(AB$3:AB971+1)-1,"")</f>
        <v/>
      </c>
      <c r="AD971" s="104" t="str">
        <f ca="1">IF(AA971&lt;&gt;"",POWER((AA971-MAX(AA$2:AA971))/(1+MAX(AA$2:AA971))*100,2),"")</f>
        <v/>
      </c>
    </row>
    <row r="972" spans="20:30" x14ac:dyDescent="0.25">
      <c r="T972" t="str">
        <f t="array" aca="1" ref="T972" ca="1">IF(ROWS($2:972)&lt;=COUNT('Trade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ROWS(U$2:$U972))),"")</f>
        <v/>
      </c>
      <c r="U972" s="93" t="str">
        <f ca="1">IFERROR(INDEX('Trade Journal'!P:P,MATCH(T972,'Trade Journal'!A:A,0)),"")</f>
        <v/>
      </c>
      <c r="V972" s="93" t="str">
        <f ca="1">IFERROR(INDEX('Trade Journal'!Q:Q,MATCH(T972,'Trade Journal'!A:A,0)),"")</f>
        <v/>
      </c>
      <c r="W972" s="93" t="str">
        <f ca="1">IFERROR(INDEX('Trade Journal'!R:R,MATCH(T972,'Trade Journal'!A:A,0)),"")</f>
        <v/>
      </c>
      <c r="X972" s="93" t="str">
        <f t="shared" ca="1" si="15"/>
        <v/>
      </c>
      <c r="Y972" s="93" t="str">
        <f ca="1">IF(X972&lt;&gt;"",SUM(X$2:X972),"")</f>
        <v/>
      </c>
      <c r="Z972" s="102" t="str">
        <f ca="1">IFERROR(INDEX('Trade Journal'!O:O,MATCH(T972,'Trade Journal'!A:A,0)),"")</f>
        <v/>
      </c>
      <c r="AA972" s="102" t="str">
        <f t="array" aca="1" ref="AA972" ca="1">IF(Z972&lt;&gt;"",PRODUCT(Z$2:Z972+1)-1,"")</f>
        <v/>
      </c>
      <c r="AB972" s="102" t="str">
        <f ca="1">IF(AA972&lt;&gt;"",IF(MAX(AA$2:AA972)=AA972,1/(1+AC971)-1,(1+AA972)/(1+AA971)-1),"")</f>
        <v/>
      </c>
      <c r="AC972" s="102" t="str">
        <f t="array" aca="1" ref="AC972" ca="1">IF(AA972&lt;&gt;"",PRODUCT(AB$3:AB972+1)-1,"")</f>
        <v/>
      </c>
      <c r="AD972" s="104" t="str">
        <f ca="1">IF(AA972&lt;&gt;"",POWER((AA972-MAX(AA$2:AA972))/(1+MAX(AA$2:AA972))*100,2),"")</f>
        <v/>
      </c>
    </row>
    <row r="973" spans="20:30" x14ac:dyDescent="0.25">
      <c r="T973" t="str">
        <f t="array" aca="1" ref="T973" ca="1">IF(ROWS($2:973)&lt;=COUNT('Trade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ROWS(U$2:$U973))),"")</f>
        <v/>
      </c>
      <c r="U973" s="93" t="str">
        <f ca="1">IFERROR(INDEX('Trade Journal'!P:P,MATCH(T973,'Trade Journal'!A:A,0)),"")</f>
        <v/>
      </c>
      <c r="V973" s="93" t="str">
        <f ca="1">IFERROR(INDEX('Trade Journal'!Q:Q,MATCH(T973,'Trade Journal'!A:A,0)),"")</f>
        <v/>
      </c>
      <c r="W973" s="93" t="str">
        <f ca="1">IFERROR(INDEX('Trade Journal'!R:R,MATCH(T973,'Trade Journal'!A:A,0)),"")</f>
        <v/>
      </c>
      <c r="X973" s="93" t="str">
        <f t="shared" ca="1" si="15"/>
        <v/>
      </c>
      <c r="Y973" s="93" t="str">
        <f ca="1">IF(X973&lt;&gt;"",SUM(X$2:X973),"")</f>
        <v/>
      </c>
      <c r="Z973" s="102" t="str">
        <f ca="1">IFERROR(INDEX('Trade Journal'!O:O,MATCH(T973,'Trade Journal'!A:A,0)),"")</f>
        <v/>
      </c>
      <c r="AA973" s="102" t="str">
        <f t="array" aca="1" ref="AA973" ca="1">IF(Z973&lt;&gt;"",PRODUCT(Z$2:Z973+1)-1,"")</f>
        <v/>
      </c>
      <c r="AB973" s="102" t="str">
        <f ca="1">IF(AA973&lt;&gt;"",IF(MAX(AA$2:AA973)=AA973,1/(1+AC972)-1,(1+AA973)/(1+AA972)-1),"")</f>
        <v/>
      </c>
      <c r="AC973" s="102" t="str">
        <f t="array" aca="1" ref="AC973" ca="1">IF(AA973&lt;&gt;"",PRODUCT(AB$3:AB973+1)-1,"")</f>
        <v/>
      </c>
      <c r="AD973" s="104" t="str">
        <f ca="1">IF(AA973&lt;&gt;"",POWER((AA973-MAX(AA$2:AA973))/(1+MAX(AA$2:AA973))*100,2),"")</f>
        <v/>
      </c>
    </row>
    <row r="974" spans="20:30" x14ac:dyDescent="0.25">
      <c r="T974" t="str">
        <f t="array" aca="1" ref="T974" ca="1">IF(ROWS($2:974)&lt;=COUNT('Trade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ROWS(U$2:$U974))),"")</f>
        <v/>
      </c>
      <c r="U974" s="93" t="str">
        <f ca="1">IFERROR(INDEX('Trade Journal'!P:P,MATCH(T974,'Trade Journal'!A:A,0)),"")</f>
        <v/>
      </c>
      <c r="V974" s="93" t="str">
        <f ca="1">IFERROR(INDEX('Trade Journal'!Q:Q,MATCH(T974,'Trade Journal'!A:A,0)),"")</f>
        <v/>
      </c>
      <c r="W974" s="93" t="str">
        <f ca="1">IFERROR(INDEX('Trade Journal'!R:R,MATCH(T974,'Trade Journal'!A:A,0)),"")</f>
        <v/>
      </c>
      <c r="X974" s="93" t="str">
        <f t="shared" ca="1" si="15"/>
        <v/>
      </c>
      <c r="Y974" s="93" t="str">
        <f ca="1">IF(X974&lt;&gt;"",SUM(X$2:X974),"")</f>
        <v/>
      </c>
      <c r="Z974" s="102" t="str">
        <f ca="1">IFERROR(INDEX('Trade Journal'!O:O,MATCH(T974,'Trade Journal'!A:A,0)),"")</f>
        <v/>
      </c>
      <c r="AA974" s="102" t="str">
        <f t="array" aca="1" ref="AA974" ca="1">IF(Z974&lt;&gt;"",PRODUCT(Z$2:Z974+1)-1,"")</f>
        <v/>
      </c>
      <c r="AB974" s="102" t="str">
        <f ca="1">IF(AA974&lt;&gt;"",IF(MAX(AA$2:AA974)=AA974,1/(1+AC973)-1,(1+AA974)/(1+AA973)-1),"")</f>
        <v/>
      </c>
      <c r="AC974" s="102" t="str">
        <f t="array" aca="1" ref="AC974" ca="1">IF(AA974&lt;&gt;"",PRODUCT(AB$3:AB974+1)-1,"")</f>
        <v/>
      </c>
      <c r="AD974" s="104" t="str">
        <f ca="1">IF(AA974&lt;&gt;"",POWER((AA974-MAX(AA$2:AA974))/(1+MAX(AA$2:AA974))*100,2),"")</f>
        <v/>
      </c>
    </row>
    <row r="975" spans="20:30" x14ac:dyDescent="0.25">
      <c r="T975" t="str">
        <f t="array" aca="1" ref="T975" ca="1">IF(ROWS($2:975)&lt;=COUNT('Trade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ROWS(U$2:$U975))),"")</f>
        <v/>
      </c>
      <c r="U975" s="93" t="str">
        <f ca="1">IFERROR(INDEX('Trade Journal'!P:P,MATCH(T975,'Trade Journal'!A:A,0)),"")</f>
        <v/>
      </c>
      <c r="V975" s="93" t="str">
        <f ca="1">IFERROR(INDEX('Trade Journal'!Q:Q,MATCH(T975,'Trade Journal'!A:A,0)),"")</f>
        <v/>
      </c>
      <c r="W975" s="93" t="str">
        <f ca="1">IFERROR(INDEX('Trade Journal'!R:R,MATCH(T975,'Trade Journal'!A:A,0)),"")</f>
        <v/>
      </c>
      <c r="X975" s="93" t="str">
        <f t="shared" ca="1" si="15"/>
        <v/>
      </c>
      <c r="Y975" s="93" t="str">
        <f ca="1">IF(X975&lt;&gt;"",SUM(X$2:X975),"")</f>
        <v/>
      </c>
      <c r="Z975" s="102" t="str">
        <f ca="1">IFERROR(INDEX('Trade Journal'!O:O,MATCH(T975,'Trade Journal'!A:A,0)),"")</f>
        <v/>
      </c>
      <c r="AA975" s="102" t="str">
        <f t="array" aca="1" ref="AA975" ca="1">IF(Z975&lt;&gt;"",PRODUCT(Z$2:Z975+1)-1,"")</f>
        <v/>
      </c>
      <c r="AB975" s="102" t="str">
        <f ca="1">IF(AA975&lt;&gt;"",IF(MAX(AA$2:AA975)=AA975,1/(1+AC974)-1,(1+AA975)/(1+AA974)-1),"")</f>
        <v/>
      </c>
      <c r="AC975" s="102" t="str">
        <f t="array" aca="1" ref="AC975" ca="1">IF(AA975&lt;&gt;"",PRODUCT(AB$3:AB975+1)-1,"")</f>
        <v/>
      </c>
      <c r="AD975" s="104" t="str">
        <f ca="1">IF(AA975&lt;&gt;"",POWER((AA975-MAX(AA$2:AA975))/(1+MAX(AA$2:AA975))*100,2),"")</f>
        <v/>
      </c>
    </row>
    <row r="976" spans="20:30" x14ac:dyDescent="0.25">
      <c r="T976" t="str">
        <f t="array" aca="1" ref="T976" ca="1">IF(ROWS($2:976)&lt;=COUNT('Trade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ROWS(U$2:$U976))),"")</f>
        <v/>
      </c>
      <c r="U976" s="93" t="str">
        <f ca="1">IFERROR(INDEX('Trade Journal'!P:P,MATCH(T976,'Trade Journal'!A:A,0)),"")</f>
        <v/>
      </c>
      <c r="V976" s="93" t="str">
        <f ca="1">IFERROR(INDEX('Trade Journal'!Q:Q,MATCH(T976,'Trade Journal'!A:A,0)),"")</f>
        <v/>
      </c>
      <c r="W976" s="93" t="str">
        <f ca="1">IFERROR(INDEX('Trade Journal'!R:R,MATCH(T976,'Trade Journal'!A:A,0)),"")</f>
        <v/>
      </c>
      <c r="X976" s="93" t="str">
        <f t="shared" ref="X976:X1001" ca="1" si="16">IF(OR(U976&lt;&gt;"",V976&lt;&gt;"",W976&lt;&gt;""),SUM(U976:W976),"")</f>
        <v/>
      </c>
      <c r="Y976" s="93" t="str">
        <f ca="1">IF(X976&lt;&gt;"",SUM(X$2:X976),"")</f>
        <v/>
      </c>
      <c r="Z976" s="102" t="str">
        <f ca="1">IFERROR(INDEX('Trade Journal'!O:O,MATCH(T976,'Trade Journal'!A:A,0)),"")</f>
        <v/>
      </c>
      <c r="AA976" s="102" t="str">
        <f t="array" aca="1" ref="AA976" ca="1">IF(Z976&lt;&gt;"",PRODUCT(Z$2:Z976+1)-1,"")</f>
        <v/>
      </c>
      <c r="AB976" s="102" t="str">
        <f ca="1">IF(AA976&lt;&gt;"",IF(MAX(AA$2:AA976)=AA976,1/(1+AC975)-1,(1+AA976)/(1+AA975)-1),"")</f>
        <v/>
      </c>
      <c r="AC976" s="102" t="str">
        <f t="array" aca="1" ref="AC976" ca="1">IF(AA976&lt;&gt;"",PRODUCT(AB$3:AB976+1)-1,"")</f>
        <v/>
      </c>
      <c r="AD976" s="104" t="str">
        <f ca="1">IF(AA976&lt;&gt;"",POWER((AA976-MAX(AA$2:AA976))/(1+MAX(AA$2:AA976))*100,2),"")</f>
        <v/>
      </c>
    </row>
    <row r="977" spans="20:30" x14ac:dyDescent="0.25">
      <c r="T977" t="str">
        <f t="array" aca="1" ref="T977" ca="1">IF(ROWS($2:977)&lt;=COUNT('Trade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ROWS(U$2:$U977))),"")</f>
        <v/>
      </c>
      <c r="U977" s="93" t="str">
        <f ca="1">IFERROR(INDEX('Trade Journal'!P:P,MATCH(T977,'Trade Journal'!A:A,0)),"")</f>
        <v/>
      </c>
      <c r="V977" s="93" t="str">
        <f ca="1">IFERROR(INDEX('Trade Journal'!Q:Q,MATCH(T977,'Trade Journal'!A:A,0)),"")</f>
        <v/>
      </c>
      <c r="W977" s="93" t="str">
        <f ca="1">IFERROR(INDEX('Trade Journal'!R:R,MATCH(T977,'Trade Journal'!A:A,0)),"")</f>
        <v/>
      </c>
      <c r="X977" s="93" t="str">
        <f t="shared" ca="1" si="16"/>
        <v/>
      </c>
      <c r="Y977" s="93" t="str">
        <f ca="1">IF(X977&lt;&gt;"",SUM(X$2:X977),"")</f>
        <v/>
      </c>
      <c r="Z977" s="102" t="str">
        <f ca="1">IFERROR(INDEX('Trade Journal'!O:O,MATCH(T977,'Trade Journal'!A:A,0)),"")</f>
        <v/>
      </c>
      <c r="AA977" s="102" t="str">
        <f t="array" aca="1" ref="AA977" ca="1">IF(Z977&lt;&gt;"",PRODUCT(Z$2:Z977+1)-1,"")</f>
        <v/>
      </c>
      <c r="AB977" s="102" t="str">
        <f ca="1">IF(AA977&lt;&gt;"",IF(MAX(AA$2:AA977)=AA977,1/(1+AC976)-1,(1+AA977)/(1+AA976)-1),"")</f>
        <v/>
      </c>
      <c r="AC977" s="102" t="str">
        <f t="array" aca="1" ref="AC977" ca="1">IF(AA977&lt;&gt;"",PRODUCT(AB$3:AB977+1)-1,"")</f>
        <v/>
      </c>
      <c r="AD977" s="104" t="str">
        <f ca="1">IF(AA977&lt;&gt;"",POWER((AA977-MAX(AA$2:AA977))/(1+MAX(AA$2:AA977))*100,2),"")</f>
        <v/>
      </c>
    </row>
    <row r="978" spans="20:30" x14ac:dyDescent="0.25">
      <c r="T978" t="str">
        <f t="array" aca="1" ref="T978" ca="1">IF(ROWS($2:978)&lt;=COUNT('Trade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ROWS(U$2:$U978))),"")</f>
        <v/>
      </c>
      <c r="U978" s="93" t="str">
        <f ca="1">IFERROR(INDEX('Trade Journal'!P:P,MATCH(T978,'Trade Journal'!A:A,0)),"")</f>
        <v/>
      </c>
      <c r="V978" s="93" t="str">
        <f ca="1">IFERROR(INDEX('Trade Journal'!Q:Q,MATCH(T978,'Trade Journal'!A:A,0)),"")</f>
        <v/>
      </c>
      <c r="W978" s="93" t="str">
        <f ca="1">IFERROR(INDEX('Trade Journal'!R:R,MATCH(T978,'Trade Journal'!A:A,0)),"")</f>
        <v/>
      </c>
      <c r="X978" s="93" t="str">
        <f t="shared" ca="1" si="16"/>
        <v/>
      </c>
      <c r="Y978" s="93" t="str">
        <f ca="1">IF(X978&lt;&gt;"",SUM(X$2:X978),"")</f>
        <v/>
      </c>
      <c r="Z978" s="102" t="str">
        <f ca="1">IFERROR(INDEX('Trade Journal'!O:O,MATCH(T978,'Trade Journal'!A:A,0)),"")</f>
        <v/>
      </c>
      <c r="AA978" s="102" t="str">
        <f t="array" aca="1" ref="AA978" ca="1">IF(Z978&lt;&gt;"",PRODUCT(Z$2:Z978+1)-1,"")</f>
        <v/>
      </c>
      <c r="AB978" s="102" t="str">
        <f ca="1">IF(AA978&lt;&gt;"",IF(MAX(AA$2:AA978)=AA978,1/(1+AC977)-1,(1+AA978)/(1+AA977)-1),"")</f>
        <v/>
      </c>
      <c r="AC978" s="102" t="str">
        <f t="array" aca="1" ref="AC978" ca="1">IF(AA978&lt;&gt;"",PRODUCT(AB$3:AB978+1)-1,"")</f>
        <v/>
      </c>
      <c r="AD978" s="104" t="str">
        <f ca="1">IF(AA978&lt;&gt;"",POWER((AA978-MAX(AA$2:AA978))/(1+MAX(AA$2:AA978))*100,2),"")</f>
        <v/>
      </c>
    </row>
    <row r="979" spans="20:30" x14ac:dyDescent="0.25">
      <c r="T979" t="str">
        <f t="array" aca="1" ref="T979" ca="1">IF(ROWS($2:979)&lt;=COUNT('Trade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ROWS(U$2:$U979))),"")</f>
        <v/>
      </c>
      <c r="U979" s="93" t="str">
        <f ca="1">IFERROR(INDEX('Trade Journal'!P:P,MATCH(T979,'Trade Journal'!A:A,0)),"")</f>
        <v/>
      </c>
      <c r="V979" s="93" t="str">
        <f ca="1">IFERROR(INDEX('Trade Journal'!Q:Q,MATCH(T979,'Trade Journal'!A:A,0)),"")</f>
        <v/>
      </c>
      <c r="W979" s="93" t="str">
        <f ca="1">IFERROR(INDEX('Trade Journal'!R:R,MATCH(T979,'Trade Journal'!A:A,0)),"")</f>
        <v/>
      </c>
      <c r="X979" s="93" t="str">
        <f t="shared" ca="1" si="16"/>
        <v/>
      </c>
      <c r="Y979" s="93" t="str">
        <f ca="1">IF(X979&lt;&gt;"",SUM(X$2:X979),"")</f>
        <v/>
      </c>
      <c r="Z979" s="102" t="str">
        <f ca="1">IFERROR(INDEX('Trade Journal'!O:O,MATCH(T979,'Trade Journal'!A:A,0)),"")</f>
        <v/>
      </c>
      <c r="AA979" s="102" t="str">
        <f t="array" aca="1" ref="AA979" ca="1">IF(Z979&lt;&gt;"",PRODUCT(Z$2:Z979+1)-1,"")</f>
        <v/>
      </c>
      <c r="AB979" s="102" t="str">
        <f ca="1">IF(AA979&lt;&gt;"",IF(MAX(AA$2:AA979)=AA979,1/(1+AC978)-1,(1+AA979)/(1+AA978)-1),"")</f>
        <v/>
      </c>
      <c r="AC979" s="102" t="str">
        <f t="array" aca="1" ref="AC979" ca="1">IF(AA979&lt;&gt;"",PRODUCT(AB$3:AB979+1)-1,"")</f>
        <v/>
      </c>
      <c r="AD979" s="104" t="str">
        <f ca="1">IF(AA979&lt;&gt;"",POWER((AA979-MAX(AA$2:AA979))/(1+MAX(AA$2:AA979))*100,2),"")</f>
        <v/>
      </c>
    </row>
    <row r="980" spans="20:30" x14ac:dyDescent="0.25">
      <c r="T980" t="str">
        <f t="array" aca="1" ref="T980" ca="1">IF(ROWS($2:980)&lt;=COUNT('Trade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ROWS(U$2:$U980))),"")</f>
        <v/>
      </c>
      <c r="U980" s="93" t="str">
        <f ca="1">IFERROR(INDEX('Trade Journal'!P:P,MATCH(T980,'Trade Journal'!A:A,0)),"")</f>
        <v/>
      </c>
      <c r="V980" s="93" t="str">
        <f ca="1">IFERROR(INDEX('Trade Journal'!Q:Q,MATCH(T980,'Trade Journal'!A:A,0)),"")</f>
        <v/>
      </c>
      <c r="W980" s="93" t="str">
        <f ca="1">IFERROR(INDEX('Trade Journal'!R:R,MATCH(T980,'Trade Journal'!A:A,0)),"")</f>
        <v/>
      </c>
      <c r="X980" s="93" t="str">
        <f t="shared" ca="1" si="16"/>
        <v/>
      </c>
      <c r="Y980" s="93" t="str">
        <f ca="1">IF(X980&lt;&gt;"",SUM(X$2:X980),"")</f>
        <v/>
      </c>
      <c r="Z980" s="102" t="str">
        <f ca="1">IFERROR(INDEX('Trade Journal'!O:O,MATCH(T980,'Trade Journal'!A:A,0)),"")</f>
        <v/>
      </c>
      <c r="AA980" s="102" t="str">
        <f t="array" aca="1" ref="AA980" ca="1">IF(Z980&lt;&gt;"",PRODUCT(Z$2:Z980+1)-1,"")</f>
        <v/>
      </c>
      <c r="AB980" s="102" t="str">
        <f ca="1">IF(AA980&lt;&gt;"",IF(MAX(AA$2:AA980)=AA980,1/(1+AC979)-1,(1+AA980)/(1+AA979)-1),"")</f>
        <v/>
      </c>
      <c r="AC980" s="102" t="str">
        <f t="array" aca="1" ref="AC980" ca="1">IF(AA980&lt;&gt;"",PRODUCT(AB$3:AB980+1)-1,"")</f>
        <v/>
      </c>
      <c r="AD980" s="104" t="str">
        <f ca="1">IF(AA980&lt;&gt;"",POWER((AA980-MAX(AA$2:AA980))/(1+MAX(AA$2:AA980))*100,2),"")</f>
        <v/>
      </c>
    </row>
    <row r="981" spans="20:30" x14ac:dyDescent="0.25">
      <c r="T981" t="str">
        <f t="array" aca="1" ref="T981" ca="1">IF(ROWS($2:981)&lt;=COUNT('Trade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ROWS(U$2:$U981))),"")</f>
        <v/>
      </c>
      <c r="U981" s="93" t="str">
        <f ca="1">IFERROR(INDEX('Trade Journal'!P:P,MATCH(T981,'Trade Journal'!A:A,0)),"")</f>
        <v/>
      </c>
      <c r="V981" s="93" t="str">
        <f ca="1">IFERROR(INDEX('Trade Journal'!Q:Q,MATCH(T981,'Trade Journal'!A:A,0)),"")</f>
        <v/>
      </c>
      <c r="W981" s="93" t="str">
        <f ca="1">IFERROR(INDEX('Trade Journal'!R:R,MATCH(T981,'Trade Journal'!A:A,0)),"")</f>
        <v/>
      </c>
      <c r="X981" s="93" t="str">
        <f t="shared" ca="1" si="16"/>
        <v/>
      </c>
      <c r="Y981" s="93" t="str">
        <f ca="1">IF(X981&lt;&gt;"",SUM(X$2:X981),"")</f>
        <v/>
      </c>
      <c r="Z981" s="102" t="str">
        <f ca="1">IFERROR(INDEX('Trade Journal'!O:O,MATCH(T981,'Trade Journal'!A:A,0)),"")</f>
        <v/>
      </c>
      <c r="AA981" s="102" t="str">
        <f t="array" aca="1" ref="AA981" ca="1">IF(Z981&lt;&gt;"",PRODUCT(Z$2:Z981+1)-1,"")</f>
        <v/>
      </c>
      <c r="AB981" s="102" t="str">
        <f ca="1">IF(AA981&lt;&gt;"",IF(MAX(AA$2:AA981)=AA981,1/(1+AC980)-1,(1+AA981)/(1+AA980)-1),"")</f>
        <v/>
      </c>
      <c r="AC981" s="102" t="str">
        <f t="array" aca="1" ref="AC981" ca="1">IF(AA981&lt;&gt;"",PRODUCT(AB$3:AB981+1)-1,"")</f>
        <v/>
      </c>
      <c r="AD981" s="104" t="str">
        <f ca="1">IF(AA981&lt;&gt;"",POWER((AA981-MAX(AA$2:AA981))/(1+MAX(AA$2:AA981))*100,2),"")</f>
        <v/>
      </c>
    </row>
    <row r="982" spans="20:30" x14ac:dyDescent="0.25">
      <c r="T982" t="str">
        <f t="array" aca="1" ref="T982" ca="1">IF(ROWS($2:982)&lt;=COUNT('Trade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ROWS(U$2:$U982))),"")</f>
        <v/>
      </c>
      <c r="U982" s="93" t="str">
        <f ca="1">IFERROR(INDEX('Trade Journal'!P:P,MATCH(T982,'Trade Journal'!A:A,0)),"")</f>
        <v/>
      </c>
      <c r="V982" s="93" t="str">
        <f ca="1">IFERROR(INDEX('Trade Journal'!Q:Q,MATCH(T982,'Trade Journal'!A:A,0)),"")</f>
        <v/>
      </c>
      <c r="W982" s="93" t="str">
        <f ca="1">IFERROR(INDEX('Trade Journal'!R:R,MATCH(T982,'Trade Journal'!A:A,0)),"")</f>
        <v/>
      </c>
      <c r="X982" s="93" t="str">
        <f t="shared" ca="1" si="16"/>
        <v/>
      </c>
      <c r="Y982" s="93" t="str">
        <f ca="1">IF(X982&lt;&gt;"",SUM(X$2:X982),"")</f>
        <v/>
      </c>
      <c r="Z982" s="102" t="str">
        <f ca="1">IFERROR(INDEX('Trade Journal'!O:O,MATCH(T982,'Trade Journal'!A:A,0)),"")</f>
        <v/>
      </c>
      <c r="AA982" s="102" t="str">
        <f t="array" aca="1" ref="AA982" ca="1">IF(Z982&lt;&gt;"",PRODUCT(Z$2:Z982+1)-1,"")</f>
        <v/>
      </c>
      <c r="AB982" s="102" t="str">
        <f ca="1">IF(AA982&lt;&gt;"",IF(MAX(AA$2:AA982)=AA982,1/(1+AC981)-1,(1+AA982)/(1+AA981)-1),"")</f>
        <v/>
      </c>
      <c r="AC982" s="102" t="str">
        <f t="array" aca="1" ref="AC982" ca="1">IF(AA982&lt;&gt;"",PRODUCT(AB$3:AB982+1)-1,"")</f>
        <v/>
      </c>
      <c r="AD982" s="104" t="str">
        <f ca="1">IF(AA982&lt;&gt;"",POWER((AA982-MAX(AA$2:AA982))/(1+MAX(AA$2:AA982))*100,2),"")</f>
        <v/>
      </c>
    </row>
    <row r="983" spans="20:30" x14ac:dyDescent="0.25">
      <c r="T983" t="str">
        <f t="array" aca="1" ref="T983" ca="1">IF(ROWS($2:983)&lt;=COUNT('Trade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ROWS(U$2:$U983))),"")</f>
        <v/>
      </c>
      <c r="U983" s="93" t="str">
        <f ca="1">IFERROR(INDEX('Trade Journal'!P:P,MATCH(T983,'Trade Journal'!A:A,0)),"")</f>
        <v/>
      </c>
      <c r="V983" s="93" t="str">
        <f ca="1">IFERROR(INDEX('Trade Journal'!Q:Q,MATCH(T983,'Trade Journal'!A:A,0)),"")</f>
        <v/>
      </c>
      <c r="W983" s="93" t="str">
        <f ca="1">IFERROR(INDEX('Trade Journal'!R:R,MATCH(T983,'Trade Journal'!A:A,0)),"")</f>
        <v/>
      </c>
      <c r="X983" s="93" t="str">
        <f t="shared" ca="1" si="16"/>
        <v/>
      </c>
      <c r="Y983" s="93" t="str">
        <f ca="1">IF(X983&lt;&gt;"",SUM(X$2:X983),"")</f>
        <v/>
      </c>
      <c r="Z983" s="102" t="str">
        <f ca="1">IFERROR(INDEX('Trade Journal'!O:O,MATCH(T983,'Trade Journal'!A:A,0)),"")</f>
        <v/>
      </c>
      <c r="AA983" s="102" t="str">
        <f t="array" aca="1" ref="AA983" ca="1">IF(Z983&lt;&gt;"",PRODUCT(Z$2:Z983+1)-1,"")</f>
        <v/>
      </c>
      <c r="AB983" s="102" t="str">
        <f ca="1">IF(AA983&lt;&gt;"",IF(MAX(AA$2:AA983)=AA983,1/(1+AC982)-1,(1+AA983)/(1+AA982)-1),"")</f>
        <v/>
      </c>
      <c r="AC983" s="102" t="str">
        <f t="array" aca="1" ref="AC983" ca="1">IF(AA983&lt;&gt;"",PRODUCT(AB$3:AB983+1)-1,"")</f>
        <v/>
      </c>
      <c r="AD983" s="104" t="str">
        <f ca="1">IF(AA983&lt;&gt;"",POWER((AA983-MAX(AA$2:AA983))/(1+MAX(AA$2:AA983))*100,2),"")</f>
        <v/>
      </c>
    </row>
    <row r="984" spans="20:30" x14ac:dyDescent="0.25">
      <c r="T984" t="str">
        <f t="array" aca="1" ref="T984" ca="1">IF(ROWS($2:984)&lt;=COUNT('Trade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ROWS(U$2:$U984))),"")</f>
        <v/>
      </c>
      <c r="U984" s="93" t="str">
        <f ca="1">IFERROR(INDEX('Trade Journal'!P:P,MATCH(T984,'Trade Journal'!A:A,0)),"")</f>
        <v/>
      </c>
      <c r="V984" s="93" t="str">
        <f ca="1">IFERROR(INDEX('Trade Journal'!Q:Q,MATCH(T984,'Trade Journal'!A:A,0)),"")</f>
        <v/>
      </c>
      <c r="W984" s="93" t="str">
        <f ca="1">IFERROR(INDEX('Trade Journal'!R:R,MATCH(T984,'Trade Journal'!A:A,0)),"")</f>
        <v/>
      </c>
      <c r="X984" s="93" t="str">
        <f t="shared" ca="1" si="16"/>
        <v/>
      </c>
      <c r="Y984" s="93" t="str">
        <f ca="1">IF(X984&lt;&gt;"",SUM(X$2:X984),"")</f>
        <v/>
      </c>
      <c r="Z984" s="102" t="str">
        <f ca="1">IFERROR(INDEX('Trade Journal'!O:O,MATCH(T984,'Trade Journal'!A:A,0)),"")</f>
        <v/>
      </c>
      <c r="AA984" s="102" t="str">
        <f t="array" aca="1" ref="AA984" ca="1">IF(Z984&lt;&gt;"",PRODUCT(Z$2:Z984+1)-1,"")</f>
        <v/>
      </c>
      <c r="AB984" s="102" t="str">
        <f ca="1">IF(AA984&lt;&gt;"",IF(MAX(AA$2:AA984)=AA984,1/(1+AC983)-1,(1+AA984)/(1+AA983)-1),"")</f>
        <v/>
      </c>
      <c r="AC984" s="102" t="str">
        <f t="array" aca="1" ref="AC984" ca="1">IF(AA984&lt;&gt;"",PRODUCT(AB$3:AB984+1)-1,"")</f>
        <v/>
      </c>
      <c r="AD984" s="104" t="str">
        <f ca="1">IF(AA984&lt;&gt;"",POWER((AA984-MAX(AA$2:AA984))/(1+MAX(AA$2:AA984))*100,2),"")</f>
        <v/>
      </c>
    </row>
    <row r="985" spans="20:30" x14ac:dyDescent="0.25">
      <c r="T985" t="str">
        <f t="array" aca="1" ref="T985" ca="1">IF(ROWS($2:985)&lt;=COUNT('Trade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ROWS(U$2:$U985))),"")</f>
        <v/>
      </c>
      <c r="U985" s="93" t="str">
        <f ca="1">IFERROR(INDEX('Trade Journal'!P:P,MATCH(T985,'Trade Journal'!A:A,0)),"")</f>
        <v/>
      </c>
      <c r="V985" s="93" t="str">
        <f ca="1">IFERROR(INDEX('Trade Journal'!Q:Q,MATCH(T985,'Trade Journal'!A:A,0)),"")</f>
        <v/>
      </c>
      <c r="W985" s="93" t="str">
        <f ca="1">IFERROR(INDEX('Trade Journal'!R:R,MATCH(T985,'Trade Journal'!A:A,0)),"")</f>
        <v/>
      </c>
      <c r="X985" s="93" t="str">
        <f t="shared" ca="1" si="16"/>
        <v/>
      </c>
      <c r="Y985" s="93" t="str">
        <f ca="1">IF(X985&lt;&gt;"",SUM(X$2:X985),"")</f>
        <v/>
      </c>
      <c r="Z985" s="102" t="str">
        <f ca="1">IFERROR(INDEX('Trade Journal'!O:O,MATCH(T985,'Trade Journal'!A:A,0)),"")</f>
        <v/>
      </c>
      <c r="AA985" s="102" t="str">
        <f t="array" aca="1" ref="AA985" ca="1">IF(Z985&lt;&gt;"",PRODUCT(Z$2:Z985+1)-1,"")</f>
        <v/>
      </c>
      <c r="AB985" s="102" t="str">
        <f ca="1">IF(AA985&lt;&gt;"",IF(MAX(AA$2:AA985)=AA985,1/(1+AC984)-1,(1+AA985)/(1+AA984)-1),"")</f>
        <v/>
      </c>
      <c r="AC985" s="102" t="str">
        <f t="array" aca="1" ref="AC985" ca="1">IF(AA985&lt;&gt;"",PRODUCT(AB$3:AB985+1)-1,"")</f>
        <v/>
      </c>
      <c r="AD985" s="104" t="str">
        <f ca="1">IF(AA985&lt;&gt;"",POWER((AA985-MAX(AA$2:AA985))/(1+MAX(AA$2:AA985))*100,2),"")</f>
        <v/>
      </c>
    </row>
    <row r="986" spans="20:30" x14ac:dyDescent="0.25">
      <c r="T986" t="str">
        <f t="array" aca="1" ref="T986" ca="1">IF(ROWS($2:986)&lt;=COUNT('Trade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ROWS(U$2:$U986))),"")</f>
        <v/>
      </c>
      <c r="U986" s="93" t="str">
        <f ca="1">IFERROR(INDEX('Trade Journal'!P:P,MATCH(T986,'Trade Journal'!A:A,0)),"")</f>
        <v/>
      </c>
      <c r="V986" s="93" t="str">
        <f ca="1">IFERROR(INDEX('Trade Journal'!Q:Q,MATCH(T986,'Trade Journal'!A:A,0)),"")</f>
        <v/>
      </c>
      <c r="W986" s="93" t="str">
        <f ca="1">IFERROR(INDEX('Trade Journal'!R:R,MATCH(T986,'Trade Journal'!A:A,0)),"")</f>
        <v/>
      </c>
      <c r="X986" s="93" t="str">
        <f t="shared" ca="1" si="16"/>
        <v/>
      </c>
      <c r="Y986" s="93" t="str">
        <f ca="1">IF(X986&lt;&gt;"",SUM(X$2:X986),"")</f>
        <v/>
      </c>
      <c r="Z986" s="102" t="str">
        <f ca="1">IFERROR(INDEX('Trade Journal'!O:O,MATCH(T986,'Trade Journal'!A:A,0)),"")</f>
        <v/>
      </c>
      <c r="AA986" s="102" t="str">
        <f t="array" aca="1" ref="AA986" ca="1">IF(Z986&lt;&gt;"",PRODUCT(Z$2:Z986+1)-1,"")</f>
        <v/>
      </c>
      <c r="AB986" s="102" t="str">
        <f ca="1">IF(AA986&lt;&gt;"",IF(MAX(AA$2:AA986)=AA986,1/(1+AC985)-1,(1+AA986)/(1+AA985)-1),"")</f>
        <v/>
      </c>
      <c r="AC986" s="102" t="str">
        <f t="array" aca="1" ref="AC986" ca="1">IF(AA986&lt;&gt;"",PRODUCT(AB$3:AB986+1)-1,"")</f>
        <v/>
      </c>
      <c r="AD986" s="104" t="str">
        <f ca="1">IF(AA986&lt;&gt;"",POWER((AA986-MAX(AA$2:AA986))/(1+MAX(AA$2:AA986))*100,2),"")</f>
        <v/>
      </c>
    </row>
    <row r="987" spans="20:30" x14ac:dyDescent="0.25">
      <c r="T987" t="str">
        <f t="array" aca="1" ref="T987" ca="1">IF(ROWS($2:987)&lt;=COUNT('Trade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ROWS(U$2:$U987))),"")</f>
        <v/>
      </c>
      <c r="U987" s="93" t="str">
        <f ca="1">IFERROR(INDEX('Trade Journal'!P:P,MATCH(T987,'Trade Journal'!A:A,0)),"")</f>
        <v/>
      </c>
      <c r="V987" s="93" t="str">
        <f ca="1">IFERROR(INDEX('Trade Journal'!Q:Q,MATCH(T987,'Trade Journal'!A:A,0)),"")</f>
        <v/>
      </c>
      <c r="W987" s="93" t="str">
        <f ca="1">IFERROR(INDEX('Trade Journal'!R:R,MATCH(T987,'Trade Journal'!A:A,0)),"")</f>
        <v/>
      </c>
      <c r="X987" s="93" t="str">
        <f t="shared" ca="1" si="16"/>
        <v/>
      </c>
      <c r="Y987" s="93" t="str">
        <f ca="1">IF(X987&lt;&gt;"",SUM(X$2:X987),"")</f>
        <v/>
      </c>
      <c r="Z987" s="102" t="str">
        <f ca="1">IFERROR(INDEX('Trade Journal'!O:O,MATCH(T987,'Trade Journal'!A:A,0)),"")</f>
        <v/>
      </c>
      <c r="AA987" s="102" t="str">
        <f t="array" aca="1" ref="AA987" ca="1">IF(Z987&lt;&gt;"",PRODUCT(Z$2:Z987+1)-1,"")</f>
        <v/>
      </c>
      <c r="AB987" s="102" t="str">
        <f ca="1">IF(AA987&lt;&gt;"",IF(MAX(AA$2:AA987)=AA987,1/(1+AC986)-1,(1+AA987)/(1+AA986)-1),"")</f>
        <v/>
      </c>
      <c r="AC987" s="102" t="str">
        <f t="array" aca="1" ref="AC987" ca="1">IF(AA987&lt;&gt;"",PRODUCT(AB$3:AB987+1)-1,"")</f>
        <v/>
      </c>
      <c r="AD987" s="104" t="str">
        <f ca="1">IF(AA987&lt;&gt;"",POWER((AA987-MAX(AA$2:AA987))/(1+MAX(AA$2:AA987))*100,2),"")</f>
        <v/>
      </c>
    </row>
    <row r="988" spans="20:30" x14ac:dyDescent="0.25">
      <c r="T988" t="str">
        <f t="array" aca="1" ref="T988" ca="1">IF(ROWS($2:988)&lt;=COUNT('Trade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ROWS(U$2:$U988))),"")</f>
        <v/>
      </c>
      <c r="U988" s="93" t="str">
        <f ca="1">IFERROR(INDEX('Trade Journal'!P:P,MATCH(T988,'Trade Journal'!A:A,0)),"")</f>
        <v/>
      </c>
      <c r="V988" s="93" t="str">
        <f ca="1">IFERROR(INDEX('Trade Journal'!Q:Q,MATCH(T988,'Trade Journal'!A:A,0)),"")</f>
        <v/>
      </c>
      <c r="W988" s="93" t="str">
        <f ca="1">IFERROR(INDEX('Trade Journal'!R:R,MATCH(T988,'Trade Journal'!A:A,0)),"")</f>
        <v/>
      </c>
      <c r="X988" s="93" t="str">
        <f t="shared" ca="1" si="16"/>
        <v/>
      </c>
      <c r="Y988" s="93" t="str">
        <f ca="1">IF(X988&lt;&gt;"",SUM(X$2:X988),"")</f>
        <v/>
      </c>
      <c r="Z988" s="102" t="str">
        <f ca="1">IFERROR(INDEX('Trade Journal'!O:O,MATCH(T988,'Trade Journal'!A:A,0)),"")</f>
        <v/>
      </c>
      <c r="AA988" s="102" t="str">
        <f t="array" aca="1" ref="AA988" ca="1">IF(Z988&lt;&gt;"",PRODUCT(Z$2:Z988+1)-1,"")</f>
        <v/>
      </c>
      <c r="AB988" s="102" t="str">
        <f ca="1">IF(AA988&lt;&gt;"",IF(MAX(AA$2:AA988)=AA988,1/(1+AC987)-1,(1+AA988)/(1+AA987)-1),"")</f>
        <v/>
      </c>
      <c r="AC988" s="102" t="str">
        <f t="array" aca="1" ref="AC988" ca="1">IF(AA988&lt;&gt;"",PRODUCT(AB$3:AB988+1)-1,"")</f>
        <v/>
      </c>
      <c r="AD988" s="104" t="str">
        <f ca="1">IF(AA988&lt;&gt;"",POWER((AA988-MAX(AA$2:AA988))/(1+MAX(AA$2:AA988))*100,2),"")</f>
        <v/>
      </c>
    </row>
    <row r="989" spans="20:30" x14ac:dyDescent="0.25">
      <c r="T989" t="str">
        <f t="array" aca="1" ref="T989" ca="1">IF(ROWS($2:989)&lt;=COUNT('Trade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ROWS(U$2:$U989))),"")</f>
        <v/>
      </c>
      <c r="U989" s="93" t="str">
        <f ca="1">IFERROR(INDEX('Trade Journal'!P:P,MATCH(T989,'Trade Journal'!A:A,0)),"")</f>
        <v/>
      </c>
      <c r="V989" s="93" t="str">
        <f ca="1">IFERROR(INDEX('Trade Journal'!Q:Q,MATCH(T989,'Trade Journal'!A:A,0)),"")</f>
        <v/>
      </c>
      <c r="W989" s="93" t="str">
        <f ca="1">IFERROR(INDEX('Trade Journal'!R:R,MATCH(T989,'Trade Journal'!A:A,0)),"")</f>
        <v/>
      </c>
      <c r="X989" s="93" t="str">
        <f t="shared" ca="1" si="16"/>
        <v/>
      </c>
      <c r="Y989" s="93" t="str">
        <f ca="1">IF(X989&lt;&gt;"",SUM(X$2:X989),"")</f>
        <v/>
      </c>
      <c r="Z989" s="102" t="str">
        <f ca="1">IFERROR(INDEX('Trade Journal'!O:O,MATCH(T989,'Trade Journal'!A:A,0)),"")</f>
        <v/>
      </c>
      <c r="AA989" s="102" t="str">
        <f t="array" aca="1" ref="AA989" ca="1">IF(Z989&lt;&gt;"",PRODUCT(Z$2:Z989+1)-1,"")</f>
        <v/>
      </c>
      <c r="AB989" s="102" t="str">
        <f ca="1">IF(AA989&lt;&gt;"",IF(MAX(AA$2:AA989)=AA989,1/(1+AC988)-1,(1+AA989)/(1+AA988)-1),"")</f>
        <v/>
      </c>
      <c r="AC989" s="102" t="str">
        <f t="array" aca="1" ref="AC989" ca="1">IF(AA989&lt;&gt;"",PRODUCT(AB$3:AB989+1)-1,"")</f>
        <v/>
      </c>
      <c r="AD989" s="104" t="str">
        <f ca="1">IF(AA989&lt;&gt;"",POWER((AA989-MAX(AA$2:AA989))/(1+MAX(AA$2:AA989))*100,2),"")</f>
        <v/>
      </c>
    </row>
    <row r="990" spans="20:30" x14ac:dyDescent="0.25">
      <c r="T990" t="str">
        <f t="array" aca="1" ref="T990" ca="1">IF(ROWS($2:990)&lt;=COUNT('Trade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ROWS(U$2:$U990))),"")</f>
        <v/>
      </c>
      <c r="U990" s="93" t="str">
        <f ca="1">IFERROR(INDEX('Trade Journal'!P:P,MATCH(T990,'Trade Journal'!A:A,0)),"")</f>
        <v/>
      </c>
      <c r="V990" s="93" t="str">
        <f ca="1">IFERROR(INDEX('Trade Journal'!Q:Q,MATCH(T990,'Trade Journal'!A:A,0)),"")</f>
        <v/>
      </c>
      <c r="W990" s="93" t="str">
        <f ca="1">IFERROR(INDEX('Trade Journal'!R:R,MATCH(T990,'Trade Journal'!A:A,0)),"")</f>
        <v/>
      </c>
      <c r="X990" s="93" t="str">
        <f t="shared" ca="1" si="16"/>
        <v/>
      </c>
      <c r="Y990" s="93" t="str">
        <f ca="1">IF(X990&lt;&gt;"",SUM(X$2:X990),"")</f>
        <v/>
      </c>
      <c r="Z990" s="102" t="str">
        <f ca="1">IFERROR(INDEX('Trade Journal'!O:O,MATCH(T990,'Trade Journal'!A:A,0)),"")</f>
        <v/>
      </c>
      <c r="AA990" s="102" t="str">
        <f t="array" aca="1" ref="AA990" ca="1">IF(Z990&lt;&gt;"",PRODUCT(Z$2:Z990+1)-1,"")</f>
        <v/>
      </c>
      <c r="AB990" s="102" t="str">
        <f ca="1">IF(AA990&lt;&gt;"",IF(MAX(AA$2:AA990)=AA990,1/(1+AC989)-1,(1+AA990)/(1+AA989)-1),"")</f>
        <v/>
      </c>
      <c r="AC990" s="102" t="str">
        <f t="array" aca="1" ref="AC990" ca="1">IF(AA990&lt;&gt;"",PRODUCT(AB$3:AB990+1)-1,"")</f>
        <v/>
      </c>
      <c r="AD990" s="104" t="str">
        <f ca="1">IF(AA990&lt;&gt;"",POWER((AA990-MAX(AA$2:AA990))/(1+MAX(AA$2:AA990))*100,2),"")</f>
        <v/>
      </c>
    </row>
    <row r="991" spans="20:30" x14ac:dyDescent="0.25">
      <c r="T991" t="str">
        <f t="array" aca="1" ref="T991" ca="1">IF(ROWS($2:991)&lt;=COUNT('Trade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ROWS(U$2:$U991))),"")</f>
        <v/>
      </c>
      <c r="U991" s="93" t="str">
        <f ca="1">IFERROR(INDEX('Trade Journal'!P:P,MATCH(T991,'Trade Journal'!A:A,0)),"")</f>
        <v/>
      </c>
      <c r="V991" s="93" t="str">
        <f ca="1">IFERROR(INDEX('Trade Journal'!Q:Q,MATCH(T991,'Trade Journal'!A:A,0)),"")</f>
        <v/>
      </c>
      <c r="W991" s="93" t="str">
        <f ca="1">IFERROR(INDEX('Trade Journal'!R:R,MATCH(T991,'Trade Journal'!A:A,0)),"")</f>
        <v/>
      </c>
      <c r="X991" s="93" t="str">
        <f t="shared" ca="1" si="16"/>
        <v/>
      </c>
      <c r="Y991" s="93" t="str">
        <f ca="1">IF(X991&lt;&gt;"",SUM(X$2:X991),"")</f>
        <v/>
      </c>
      <c r="Z991" s="102" t="str">
        <f ca="1">IFERROR(INDEX('Trade Journal'!O:O,MATCH(T991,'Trade Journal'!A:A,0)),"")</f>
        <v/>
      </c>
      <c r="AA991" s="102" t="str">
        <f t="array" aca="1" ref="AA991" ca="1">IF(Z991&lt;&gt;"",PRODUCT(Z$2:Z991+1)-1,"")</f>
        <v/>
      </c>
      <c r="AB991" s="102" t="str">
        <f ca="1">IF(AA991&lt;&gt;"",IF(MAX(AA$2:AA991)=AA991,1/(1+AC990)-1,(1+AA991)/(1+AA990)-1),"")</f>
        <v/>
      </c>
      <c r="AC991" s="102" t="str">
        <f t="array" aca="1" ref="AC991" ca="1">IF(AA991&lt;&gt;"",PRODUCT(AB$3:AB991+1)-1,"")</f>
        <v/>
      </c>
      <c r="AD991" s="104" t="str">
        <f ca="1">IF(AA991&lt;&gt;"",POWER((AA991-MAX(AA$2:AA991))/(1+MAX(AA$2:AA991))*100,2),"")</f>
        <v/>
      </c>
    </row>
    <row r="992" spans="20:30" x14ac:dyDescent="0.25">
      <c r="T992" t="str">
        <f t="array" aca="1" ref="T992" ca="1">IF(ROWS($2:992)&lt;=COUNT('Trade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ROWS(U$2:$U992))),"")</f>
        <v/>
      </c>
      <c r="U992" s="93" t="str">
        <f ca="1">IFERROR(INDEX('Trade Journal'!P:P,MATCH(T992,'Trade Journal'!A:A,0)),"")</f>
        <v/>
      </c>
      <c r="V992" s="93" t="str">
        <f ca="1">IFERROR(INDEX('Trade Journal'!Q:Q,MATCH(T992,'Trade Journal'!A:A,0)),"")</f>
        <v/>
      </c>
      <c r="W992" s="93" t="str">
        <f ca="1">IFERROR(INDEX('Trade Journal'!R:R,MATCH(T992,'Trade Journal'!A:A,0)),"")</f>
        <v/>
      </c>
      <c r="X992" s="93" t="str">
        <f t="shared" ca="1" si="16"/>
        <v/>
      </c>
      <c r="Y992" s="93" t="str">
        <f ca="1">IF(X992&lt;&gt;"",SUM(X$2:X992),"")</f>
        <v/>
      </c>
      <c r="Z992" s="102" t="str">
        <f ca="1">IFERROR(INDEX('Trade Journal'!O:O,MATCH(T992,'Trade Journal'!A:A,0)),"")</f>
        <v/>
      </c>
      <c r="AA992" s="102" t="str">
        <f t="array" aca="1" ref="AA992" ca="1">IF(Z992&lt;&gt;"",PRODUCT(Z$2:Z992+1)-1,"")</f>
        <v/>
      </c>
      <c r="AB992" s="102" t="str">
        <f ca="1">IF(AA992&lt;&gt;"",IF(MAX(AA$2:AA992)=AA992,1/(1+AC991)-1,(1+AA992)/(1+AA991)-1),"")</f>
        <v/>
      </c>
      <c r="AC992" s="102" t="str">
        <f t="array" aca="1" ref="AC992" ca="1">IF(AA992&lt;&gt;"",PRODUCT(AB$3:AB992+1)-1,"")</f>
        <v/>
      </c>
      <c r="AD992" s="104" t="str">
        <f ca="1">IF(AA992&lt;&gt;"",POWER((AA992-MAX(AA$2:AA992))/(1+MAX(AA$2:AA992))*100,2),"")</f>
        <v/>
      </c>
    </row>
    <row r="993" spans="20:30" x14ac:dyDescent="0.25">
      <c r="T993" t="str">
        <f t="array" aca="1" ref="T993" ca="1">IF(ROWS($2:993)&lt;=COUNT('Trade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ROWS(U$2:$U993))),"")</f>
        <v/>
      </c>
      <c r="U993" s="93" t="str">
        <f ca="1">IFERROR(INDEX('Trade Journal'!P:P,MATCH(T993,'Trade Journal'!A:A,0)),"")</f>
        <v/>
      </c>
      <c r="V993" s="93" t="str">
        <f ca="1">IFERROR(INDEX('Trade Journal'!Q:Q,MATCH(T993,'Trade Journal'!A:A,0)),"")</f>
        <v/>
      </c>
      <c r="W993" s="93" t="str">
        <f ca="1">IFERROR(INDEX('Trade Journal'!R:R,MATCH(T993,'Trade Journal'!A:A,0)),"")</f>
        <v/>
      </c>
      <c r="X993" s="93" t="str">
        <f t="shared" ca="1" si="16"/>
        <v/>
      </c>
      <c r="Y993" s="93" t="str">
        <f ca="1">IF(X993&lt;&gt;"",SUM(X$2:X993),"")</f>
        <v/>
      </c>
      <c r="Z993" s="102" t="str">
        <f ca="1">IFERROR(INDEX('Trade Journal'!O:O,MATCH(T993,'Trade Journal'!A:A,0)),"")</f>
        <v/>
      </c>
      <c r="AA993" s="102" t="str">
        <f t="array" aca="1" ref="AA993" ca="1">IF(Z993&lt;&gt;"",PRODUCT(Z$2:Z993+1)-1,"")</f>
        <v/>
      </c>
      <c r="AB993" s="102" t="str">
        <f ca="1">IF(AA993&lt;&gt;"",IF(MAX(AA$2:AA993)=AA993,1/(1+AC992)-1,(1+AA993)/(1+AA992)-1),"")</f>
        <v/>
      </c>
      <c r="AC993" s="102" t="str">
        <f t="array" aca="1" ref="AC993" ca="1">IF(AA993&lt;&gt;"",PRODUCT(AB$3:AB993+1)-1,"")</f>
        <v/>
      </c>
      <c r="AD993" s="104" t="str">
        <f ca="1">IF(AA993&lt;&gt;"",POWER((AA993-MAX(AA$2:AA993))/(1+MAX(AA$2:AA993))*100,2),"")</f>
        <v/>
      </c>
    </row>
    <row r="994" spans="20:30" x14ac:dyDescent="0.25">
      <c r="T994" t="str">
        <f t="array" aca="1" ref="T994" ca="1">IF(ROWS($2:994)&lt;=COUNT('Trade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ROWS(U$2:$U994))),"")</f>
        <v/>
      </c>
      <c r="U994" s="93" t="str">
        <f ca="1">IFERROR(INDEX('Trade Journal'!P:P,MATCH(T994,'Trade Journal'!A:A,0)),"")</f>
        <v/>
      </c>
      <c r="V994" s="93" t="str">
        <f ca="1">IFERROR(INDEX('Trade Journal'!Q:Q,MATCH(T994,'Trade Journal'!A:A,0)),"")</f>
        <v/>
      </c>
      <c r="W994" s="93" t="str">
        <f ca="1">IFERROR(INDEX('Trade Journal'!R:R,MATCH(T994,'Trade Journal'!A:A,0)),"")</f>
        <v/>
      </c>
      <c r="X994" s="93" t="str">
        <f t="shared" ca="1" si="16"/>
        <v/>
      </c>
      <c r="Y994" s="93" t="str">
        <f ca="1">IF(X994&lt;&gt;"",SUM(X$2:X994),"")</f>
        <v/>
      </c>
      <c r="Z994" s="102" t="str">
        <f ca="1">IFERROR(INDEX('Trade Journal'!O:O,MATCH(T994,'Trade Journal'!A:A,0)),"")</f>
        <v/>
      </c>
      <c r="AA994" s="102" t="str">
        <f t="array" aca="1" ref="AA994" ca="1">IF(Z994&lt;&gt;"",PRODUCT(Z$2:Z994+1)-1,"")</f>
        <v/>
      </c>
      <c r="AB994" s="102" t="str">
        <f ca="1">IF(AA994&lt;&gt;"",IF(MAX(AA$2:AA994)=AA994,1/(1+AC993)-1,(1+AA994)/(1+AA993)-1),"")</f>
        <v/>
      </c>
      <c r="AC994" s="102" t="str">
        <f t="array" aca="1" ref="AC994" ca="1">IF(AA994&lt;&gt;"",PRODUCT(AB$3:AB994+1)-1,"")</f>
        <v/>
      </c>
      <c r="AD994" s="104" t="str">
        <f ca="1">IF(AA994&lt;&gt;"",POWER((AA994-MAX(AA$2:AA994))/(1+MAX(AA$2:AA994))*100,2),"")</f>
        <v/>
      </c>
    </row>
    <row r="995" spans="20:30" x14ac:dyDescent="0.25">
      <c r="T995" t="str">
        <f t="array" aca="1" ref="T995" ca="1">IF(ROWS($2:995)&lt;=COUNT('Trade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ROWS(U$2:$U995))),"")</f>
        <v/>
      </c>
      <c r="U995" s="93" t="str">
        <f ca="1">IFERROR(INDEX('Trade Journal'!P:P,MATCH(T995,'Trade Journal'!A:A,0)),"")</f>
        <v/>
      </c>
      <c r="V995" s="93" t="str">
        <f ca="1">IFERROR(INDEX('Trade Journal'!Q:Q,MATCH(T995,'Trade Journal'!A:A,0)),"")</f>
        <v/>
      </c>
      <c r="W995" s="93" t="str">
        <f ca="1">IFERROR(INDEX('Trade Journal'!R:R,MATCH(T995,'Trade Journal'!A:A,0)),"")</f>
        <v/>
      </c>
      <c r="X995" s="93" t="str">
        <f t="shared" ca="1" si="16"/>
        <v/>
      </c>
      <c r="Y995" s="93" t="str">
        <f ca="1">IF(X995&lt;&gt;"",SUM(X$2:X995),"")</f>
        <v/>
      </c>
      <c r="Z995" s="102" t="str">
        <f ca="1">IFERROR(INDEX('Trade Journal'!O:O,MATCH(T995,'Trade Journal'!A:A,0)),"")</f>
        <v/>
      </c>
      <c r="AA995" s="102" t="str">
        <f t="array" aca="1" ref="AA995" ca="1">IF(Z995&lt;&gt;"",PRODUCT(Z$2:Z995+1)-1,"")</f>
        <v/>
      </c>
      <c r="AB995" s="102" t="str">
        <f ca="1">IF(AA995&lt;&gt;"",IF(MAX(AA$2:AA995)=AA995,1/(1+AC994)-1,(1+AA995)/(1+AA994)-1),"")</f>
        <v/>
      </c>
      <c r="AC995" s="102" t="str">
        <f t="array" aca="1" ref="AC995" ca="1">IF(AA995&lt;&gt;"",PRODUCT(AB$3:AB995+1)-1,"")</f>
        <v/>
      </c>
      <c r="AD995" s="104" t="str">
        <f ca="1">IF(AA995&lt;&gt;"",POWER((AA995-MAX(AA$2:AA995))/(1+MAX(AA$2:AA995))*100,2),"")</f>
        <v/>
      </c>
    </row>
    <row r="996" spans="20:30" x14ac:dyDescent="0.25">
      <c r="T996" t="str">
        <f t="array" aca="1" ref="T996" ca="1">IF(ROWS($2:996)&lt;=COUNT('Trade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ROWS(U$2:$U996))),"")</f>
        <v/>
      </c>
      <c r="U996" s="93" t="str">
        <f ca="1">IFERROR(INDEX('Trade Journal'!P:P,MATCH(T996,'Trade Journal'!A:A,0)),"")</f>
        <v/>
      </c>
      <c r="V996" s="93" t="str">
        <f ca="1">IFERROR(INDEX('Trade Journal'!Q:Q,MATCH(T996,'Trade Journal'!A:A,0)),"")</f>
        <v/>
      </c>
      <c r="W996" s="93" t="str">
        <f ca="1">IFERROR(INDEX('Trade Journal'!R:R,MATCH(T996,'Trade Journal'!A:A,0)),"")</f>
        <v/>
      </c>
      <c r="X996" s="93" t="str">
        <f t="shared" ca="1" si="16"/>
        <v/>
      </c>
      <c r="Y996" s="93" t="str">
        <f ca="1">IF(X996&lt;&gt;"",SUM(X$2:X996),"")</f>
        <v/>
      </c>
      <c r="Z996" s="102" t="str">
        <f ca="1">IFERROR(INDEX('Trade Journal'!O:O,MATCH(T996,'Trade Journal'!A:A,0)),"")</f>
        <v/>
      </c>
      <c r="AA996" s="102" t="str">
        <f t="array" aca="1" ref="AA996" ca="1">IF(Z996&lt;&gt;"",PRODUCT(Z$2:Z996+1)-1,"")</f>
        <v/>
      </c>
      <c r="AB996" s="102" t="str">
        <f ca="1">IF(AA996&lt;&gt;"",IF(MAX(AA$2:AA996)=AA996,1/(1+AC995)-1,(1+AA996)/(1+AA995)-1),"")</f>
        <v/>
      </c>
      <c r="AC996" s="102" t="str">
        <f t="array" aca="1" ref="AC996" ca="1">IF(AA996&lt;&gt;"",PRODUCT(AB$3:AB996+1)-1,"")</f>
        <v/>
      </c>
      <c r="AD996" s="104" t="str">
        <f ca="1">IF(AA996&lt;&gt;"",POWER((AA996-MAX(AA$2:AA996))/(1+MAX(AA$2:AA996))*100,2),"")</f>
        <v/>
      </c>
    </row>
    <row r="997" spans="20:30" x14ac:dyDescent="0.25">
      <c r="T997" t="str">
        <f t="array" aca="1" ref="T997" ca="1">IF(ROWS($2:997)&lt;=COUNT('Trade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ROWS(U$2:$U997))),"")</f>
        <v/>
      </c>
      <c r="U997" s="93" t="str">
        <f ca="1">IFERROR(INDEX('Trade Journal'!P:P,MATCH(T997,'Trade Journal'!A:A,0)),"")</f>
        <v/>
      </c>
      <c r="V997" s="93" t="str">
        <f ca="1">IFERROR(INDEX('Trade Journal'!Q:Q,MATCH(T997,'Trade Journal'!A:A,0)),"")</f>
        <v/>
      </c>
      <c r="W997" s="93" t="str">
        <f ca="1">IFERROR(INDEX('Trade Journal'!R:R,MATCH(T997,'Trade Journal'!A:A,0)),"")</f>
        <v/>
      </c>
      <c r="X997" s="93" t="str">
        <f t="shared" ca="1" si="16"/>
        <v/>
      </c>
      <c r="Y997" s="93" t="str">
        <f ca="1">IF(X997&lt;&gt;"",SUM(X$2:X997),"")</f>
        <v/>
      </c>
      <c r="Z997" s="102" t="str">
        <f ca="1">IFERROR(INDEX('Trade Journal'!O:O,MATCH(T997,'Trade Journal'!A:A,0)),"")</f>
        <v/>
      </c>
      <c r="AA997" s="102" t="str">
        <f t="array" aca="1" ref="AA997" ca="1">IF(Z997&lt;&gt;"",PRODUCT(Z$2:Z997+1)-1,"")</f>
        <v/>
      </c>
      <c r="AB997" s="102" t="str">
        <f ca="1">IF(AA997&lt;&gt;"",IF(MAX(AA$2:AA997)=AA997,1/(1+AC996)-1,(1+AA997)/(1+AA996)-1),"")</f>
        <v/>
      </c>
      <c r="AC997" s="102" t="str">
        <f t="array" aca="1" ref="AC997" ca="1">IF(AA997&lt;&gt;"",PRODUCT(AB$3:AB997+1)-1,"")</f>
        <v/>
      </c>
      <c r="AD997" s="104" t="str">
        <f ca="1">IF(AA997&lt;&gt;"",POWER((AA997-MAX(AA$2:AA997))/(1+MAX(AA$2:AA997))*100,2),"")</f>
        <v/>
      </c>
    </row>
    <row r="998" spans="20:30" x14ac:dyDescent="0.25">
      <c r="T998" t="str">
        <f t="array" aca="1" ref="T998" ca="1">IF(ROWS($2:998)&lt;=COUNT('Trade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ROWS(U$2:$U998))),"")</f>
        <v/>
      </c>
      <c r="U998" s="93" t="str">
        <f ca="1">IFERROR(INDEX('Trade Journal'!P:P,MATCH(T998,'Trade Journal'!A:A,0)),"")</f>
        <v/>
      </c>
      <c r="V998" s="93" t="str">
        <f ca="1">IFERROR(INDEX('Trade Journal'!Q:Q,MATCH(T998,'Trade Journal'!A:A,0)),"")</f>
        <v/>
      </c>
      <c r="W998" s="93" t="str">
        <f ca="1">IFERROR(INDEX('Trade Journal'!R:R,MATCH(T998,'Trade Journal'!A:A,0)),"")</f>
        <v/>
      </c>
      <c r="X998" s="93" t="str">
        <f t="shared" ca="1" si="16"/>
        <v/>
      </c>
      <c r="Y998" s="93" t="str">
        <f ca="1">IF(X998&lt;&gt;"",SUM(X$2:X998),"")</f>
        <v/>
      </c>
      <c r="Z998" s="102" t="str">
        <f ca="1">IFERROR(INDEX('Trade Journal'!O:O,MATCH(T998,'Trade Journal'!A:A,0)),"")</f>
        <v/>
      </c>
      <c r="AA998" s="102" t="str">
        <f t="array" aca="1" ref="AA998" ca="1">IF(Z998&lt;&gt;"",PRODUCT(Z$2:Z998+1)-1,"")</f>
        <v/>
      </c>
      <c r="AB998" s="102" t="str">
        <f ca="1">IF(AA998&lt;&gt;"",IF(MAX(AA$2:AA998)=AA998,1/(1+AC997)-1,(1+AA998)/(1+AA997)-1),"")</f>
        <v/>
      </c>
      <c r="AC998" s="102" t="str">
        <f t="array" aca="1" ref="AC998" ca="1">IF(AA998&lt;&gt;"",PRODUCT(AB$3:AB998+1)-1,"")</f>
        <v/>
      </c>
      <c r="AD998" s="104" t="str">
        <f ca="1">IF(AA998&lt;&gt;"",POWER((AA998-MAX(AA$2:AA998))/(1+MAX(AA$2:AA998))*100,2),"")</f>
        <v/>
      </c>
    </row>
    <row r="999" spans="20:30" x14ac:dyDescent="0.25">
      <c r="T999" t="str">
        <f t="array" aca="1" ref="T999" ca="1">IF(ROWS($2:999)&lt;=COUNT('Trade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ROWS(U$2:$U999))),"")</f>
        <v/>
      </c>
      <c r="U999" s="93" t="str">
        <f ca="1">IFERROR(INDEX('Trade Journal'!P:P,MATCH(T999,'Trade Journal'!A:A,0)),"")</f>
        <v/>
      </c>
      <c r="V999" s="93" t="str">
        <f ca="1">IFERROR(INDEX('Trade Journal'!Q:Q,MATCH(T999,'Trade Journal'!A:A,0)),"")</f>
        <v/>
      </c>
      <c r="W999" s="93" t="str">
        <f ca="1">IFERROR(INDEX('Trade Journal'!R:R,MATCH(T999,'Trade Journal'!A:A,0)),"")</f>
        <v/>
      </c>
      <c r="X999" s="93" t="str">
        <f t="shared" ca="1" si="16"/>
        <v/>
      </c>
      <c r="Y999" s="93" t="str">
        <f ca="1">IF(X999&lt;&gt;"",SUM(X$2:X999),"")</f>
        <v/>
      </c>
      <c r="Z999" s="102" t="str">
        <f ca="1">IFERROR(INDEX('Trade Journal'!O:O,MATCH(T999,'Trade Journal'!A:A,0)),"")</f>
        <v/>
      </c>
      <c r="AA999" s="102" t="str">
        <f t="array" aca="1" ref="AA999" ca="1">IF(Z999&lt;&gt;"",PRODUCT(Z$2:Z999+1)-1,"")</f>
        <v/>
      </c>
      <c r="AB999" s="102" t="str">
        <f ca="1">IF(AA999&lt;&gt;"",IF(MAX(AA$2:AA999)=AA999,1/(1+AC998)-1,(1+AA999)/(1+AA998)-1),"")</f>
        <v/>
      </c>
      <c r="AC999" s="102" t="str">
        <f t="array" aca="1" ref="AC999" ca="1">IF(AA999&lt;&gt;"",PRODUCT(AB$3:AB999+1)-1,"")</f>
        <v/>
      </c>
      <c r="AD999" s="104" t="str">
        <f ca="1">IF(AA999&lt;&gt;"",POWER((AA999-MAX(AA$2:AA999))/(1+MAX(AA$2:AA999))*100,2),"")</f>
        <v/>
      </c>
    </row>
    <row r="1000" spans="20:30" x14ac:dyDescent="0.25">
      <c r="T1000" t="str">
        <f t="array" aca="1" ref="T1000" ca="1">IF(ROWS($2:1000)&lt;=COUNT('Trade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ROWS(U$2:$U1000))),"")</f>
        <v/>
      </c>
      <c r="U1000" s="93" t="str">
        <f ca="1">IFERROR(INDEX('Trade Journal'!P:P,MATCH(T1000,'Trade Journal'!A:A,0)),"")</f>
        <v/>
      </c>
      <c r="V1000" s="93" t="str">
        <f ca="1">IFERROR(INDEX('Trade Journal'!Q:Q,MATCH(T1000,'Trade Journal'!A:A,0)),"")</f>
        <v/>
      </c>
      <c r="W1000" s="93" t="str">
        <f ca="1">IFERROR(INDEX('Trade Journal'!R:R,MATCH(T1000,'Trade Journal'!A:A,0)),"")</f>
        <v/>
      </c>
      <c r="X1000" s="93" t="str">
        <f t="shared" ca="1" si="16"/>
        <v/>
      </c>
      <c r="Y1000" s="93" t="str">
        <f ca="1">IF(X1000&lt;&gt;"",SUM(X$2:X1000),"")</f>
        <v/>
      </c>
      <c r="Z1000" s="102" t="str">
        <f ca="1">IFERROR(INDEX('Trade Journal'!O:O,MATCH(T1000,'Trade Journal'!A:A,0)),"")</f>
        <v/>
      </c>
      <c r="AA1000" s="102" t="str">
        <f t="array" aca="1" ref="AA1000" ca="1">IF(Z1000&lt;&gt;"",PRODUCT(Z$2:Z1000+1)-1,"")</f>
        <v/>
      </c>
      <c r="AB1000" s="102" t="str">
        <f ca="1">IF(AA1000&lt;&gt;"",IF(MAX(AA$2:AA1000)=AA1000,1/(1+AC999)-1,(1+AA1000)/(1+AA999)-1),"")</f>
        <v/>
      </c>
      <c r="AC1000" s="102" t="str">
        <f t="array" aca="1" ref="AC1000" ca="1">IF(AA1000&lt;&gt;"",PRODUCT(AB$3:AB1000+1)-1,"")</f>
        <v/>
      </c>
      <c r="AD1000" s="104" t="str">
        <f ca="1">IF(AA1000&lt;&gt;"",POWER((AA1000-MAX(AA$2:AA1000))/(1+MAX(AA$2:AA1000))*100,2),"")</f>
        <v/>
      </c>
    </row>
    <row r="1001" spans="20:30" x14ac:dyDescent="0.25">
      <c r="T1001" t="str">
        <f t="array" aca="1" ref="T1001" ca="1">IF(ROWS($2:1001)&lt;=COUNT('Trade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ROWS(U$2:$U1001))),"")</f>
        <v/>
      </c>
      <c r="U1001" s="93" t="str">
        <f ca="1">IFERROR(INDEX('Trade Journal'!P:P,MATCH(T1001,'Trade Journal'!A:A,0)),"")</f>
        <v/>
      </c>
      <c r="V1001" s="93" t="str">
        <f ca="1">IFERROR(INDEX('Trade Journal'!Q:Q,MATCH(T1001,'Trade Journal'!A:A,0)),"")</f>
        <v/>
      </c>
      <c r="W1001" s="93" t="str">
        <f ca="1">IFERROR(INDEX('Trade Journal'!R:R,MATCH(T1001,'Trade Journal'!A:A,0)),"")</f>
        <v/>
      </c>
      <c r="X1001" s="93" t="str">
        <f t="shared" ca="1" si="16"/>
        <v/>
      </c>
      <c r="Y1001" s="93" t="str">
        <f ca="1">IF(X1001&lt;&gt;"",SUM(X$2:X1001),"")</f>
        <v/>
      </c>
      <c r="Z1001" s="102" t="str">
        <f ca="1">IFERROR(INDEX('Trade Journal'!O:O,MATCH(T1001,'Trade Journal'!A:A,0)),"")</f>
        <v/>
      </c>
      <c r="AA1001" s="102" t="str">
        <f t="array" aca="1" ref="AA1001" ca="1">IF(Z1001&lt;&gt;"",PRODUCT(Z$2:Z1001+1)-1,"")</f>
        <v/>
      </c>
      <c r="AB1001" s="102" t="str">
        <f ca="1">IF(AA1001&lt;&gt;"",IF(MAX(AA$2:AA1001)=AA1001,1/(1+AC1000)-1,(1+AA1001)/(1+AA1000)-1),"")</f>
        <v/>
      </c>
      <c r="AC1001" s="102" t="str">
        <f t="array" aca="1" ref="AC1001" ca="1">IF(AA1001&lt;&gt;"",PRODUCT(AB$3:AB1001+1)-1,"")</f>
        <v/>
      </c>
      <c r="AD1001" s="104" t="str">
        <f ca="1">IF(AA1001&lt;&gt;"",POWER((AA1001-MAX(AA$2:AA1001))/(1+MAX(AA$2:AA1001))*100,2),"")</f>
        <v/>
      </c>
    </row>
    <row r="1002" spans="20:30" x14ac:dyDescent="0.25">
      <c r="U1002" s="93" t="str">
        <f>IFERROR(INDEX('Trade Journal'!P:P,MATCH(T1002,'Trade Journal'!A:A,0)),"")</f>
        <v/>
      </c>
      <c r="Y1002" s="93" t="str">
        <f>IF(X1002&lt;&gt;"",SUM(X$2:X1002),"")</f>
        <v/>
      </c>
      <c r="AD1002" s="104" t="str">
        <f>IF(AA1002&lt;&gt;"",POWER((AA1002-MAX(AA$2:AA1002))/(1+MAX(AA$2:AA1002))*100,2),"")</f>
        <v/>
      </c>
    </row>
    <row r="1003" spans="20:30" x14ac:dyDescent="0.25">
      <c r="U1003" s="93" t="str">
        <f>IFERROR(INDEX('Trade Journal'!P:P,MATCH(T1003,'Trade Journal'!A:A,0)),"")</f>
        <v/>
      </c>
      <c r="Y1003" s="93" t="str">
        <f>IF(X1003&lt;&gt;"",SUM(X$2:X1003),"")</f>
        <v/>
      </c>
    </row>
  </sheetData>
  <mergeCells count="5">
    <mergeCell ref="A1:R1"/>
    <mergeCell ref="A6:G6"/>
    <mergeCell ref="A2:H2"/>
    <mergeCell ref="I2:L2"/>
    <mergeCell ref="M2:R2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Welcome Screen</vt:lpstr>
      <vt:lpstr>Trade Journal</vt:lpstr>
      <vt:lpstr>Currency Pairs</vt:lpstr>
      <vt:lpstr>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Andriy Moraru</dc:creator>
  <cp:lastModifiedBy>Andriy</cp:lastModifiedBy>
  <dcterms:created xsi:type="dcterms:W3CDTF">1996-10-08T23:32:33Z</dcterms:created>
  <dcterms:modified xsi:type="dcterms:W3CDTF">2020-06-18T12:20:56Z</dcterms:modified>
</cp:coreProperties>
</file>